
<file path=[Content_Types].xml><?xml version="1.0" encoding="utf-8"?>
<Types xmlns="http://schemas.openxmlformats.org/package/2006/content-types">
  <Override PartName="/xl/queryTables/queryTable59.xml" ContentType="application/vnd.openxmlformats-officedocument.spreadsheetml.queryTable+xml"/>
  <Override PartName="/xl/queryTables/queryTable77.xml" ContentType="application/vnd.openxmlformats-officedocument.spreadsheetml.queryTabl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queryTables/queryTable19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95.xml" ContentType="application/vnd.openxmlformats-officedocument.spreadsheetml.query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queryTables/queryTable26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91.xml" ContentType="application/vnd.openxmlformats-officedocument.spreadsheetml.queryTable+xml"/>
  <Default Extension="xml" ContentType="application/xml"/>
  <Override PartName="/xl/queryTables/queryTable15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80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queryTables/queryTable22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51.xml" ContentType="application/vnd.openxmlformats-officedocument.spreadsheetml.queryTable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queryTables/queryTable4.xml" ContentType="application/vnd.openxmlformats-officedocument.spreadsheetml.queryTable+xml"/>
  <Override PartName="/xl/queryTables/queryTable89.xml" ContentType="application/vnd.openxmlformats-officedocument.spreadsheetml.queryTable+xml"/>
  <Override PartName="/xl/charts/chart9.xml" ContentType="application/vnd.openxmlformats-officedocument.drawingml.chart+xml"/>
  <Default Extension="bin" ContentType="application/vnd.openxmlformats-officedocument.spreadsheetml.printerSettings"/>
  <Override PartName="/xl/queryTables/queryTable49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96.xml" ContentType="application/vnd.openxmlformats-officedocument.spreadsheetml.queryTable+xml"/>
  <Default Extension="png" ContentType="image/png"/>
  <Override PartName="/xl/worksheets/sheet14.xml" ContentType="application/vnd.openxmlformats-officedocument.spreadsheetml.worksheet+xml"/>
  <Override PartName="/xl/queryTables/queryTable38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85.xml" ContentType="application/vnd.openxmlformats-officedocument.spreadsheetml.query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92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90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70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30.xml" ContentType="application/vnd.openxmlformats-officedocument.spreadsheetml.query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8.xml" ContentType="application/vnd.openxmlformats-officedocument.spreadsheetml.queryTable+xml"/>
  <Override PartName="/xl/charts/chart8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86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queryTables/queryTable28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75.xml" ContentType="application/vnd.openxmlformats-officedocument.spreadsheetml.queryTabl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queryTables/queryTable17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93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queryTables/queryTable24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71.xml" ContentType="application/vnd.openxmlformats-officedocument.spreadsheetml.queryTable+xml"/>
  <Override PartName="/xl/chartsheets/sheet6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60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20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queryTables/queryTable6.xml" ContentType="application/vnd.openxmlformats-officedocument.spreadsheetml.queryTable+xml"/>
  <Override PartName="/xl/queryTables/queryTable69.xml" ContentType="application/vnd.openxmlformats-officedocument.spreadsheetml.queryTable+xml"/>
  <Override PartName="/xl/worksheets/sheet16.xml" ContentType="application/vnd.openxmlformats-officedocument.spreadsheetml.worksheet+xml"/>
  <Override PartName="/xl/queryTables/queryTable2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87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94.xml" ContentType="application/vnd.openxmlformats-officedocument.spreadsheetml.queryTable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queryTables/queryTable36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83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67" activeTab="2"/>
  </bookViews>
  <sheets>
    <sheet name="BuildingSummary" sheetId="8" r:id="rId1"/>
    <sheet name="ZoneSummary" sheetId="10" r:id="rId2"/>
    <sheet name="LocationSummary" sheetId="7" r:id="rId3"/>
    <sheet name="Miami" sheetId="34" state="veryHidden" r:id="rId4"/>
    <sheet name="Houston" sheetId="33" state="veryHidden" r:id="rId5"/>
    <sheet name="Phoenix" sheetId="32" state="veryHidden" r:id="rId6"/>
    <sheet name="Atlanta" sheetId="31" state="veryHidden" r:id="rId7"/>
    <sheet name="LosAngeles" sheetId="30" state="veryHidden" r:id="rId8"/>
    <sheet name="LasVegas" sheetId="29" state="veryHidden" r:id="rId9"/>
    <sheet name="SanFrancisco" sheetId="28" state="veryHidden" r:id="rId10"/>
    <sheet name="Baltimore" sheetId="27" state="veryHidden" r:id="rId11"/>
    <sheet name="Albuquerque" sheetId="26" state="veryHidden" r:id="rId12"/>
    <sheet name="Seattle" sheetId="25" state="veryHidden" r:id="rId13"/>
    <sheet name="Chicago" sheetId="24" state="veryHidden" r:id="rId14"/>
    <sheet name="Boulder" sheetId="23" state="veryHidden" r:id="rId15"/>
    <sheet name="Minneapolis" sheetId="22" state="veryHidden" r:id="rId16"/>
    <sheet name="Helena" sheetId="21" state="veryHidden" r:id="rId17"/>
    <sheet name="Duluth" sheetId="20" state="veryHidden" r:id="rId18"/>
    <sheet name="Fairbanks" sheetId="19" state="veryHidden" r:id="rId19"/>
    <sheet name="Picture" sheetId="3" r:id="rId20"/>
    <sheet name="Electricity" sheetId="4" r:id="rId21"/>
    <sheet name="Gas" sheetId="11" r:id="rId22"/>
    <sheet name="EUI" sheetId="17" r:id="rId23"/>
    <sheet name="Water" sheetId="35" r:id="rId24"/>
    <sheet name="Carbon" sheetId="36" r:id="rId25"/>
    <sheet name="Schedules" sheetId="2" r:id="rId26"/>
    <sheet name="LtgSch" sheetId="12" r:id="rId27"/>
    <sheet name="EqpSch" sheetId="13" r:id="rId28"/>
    <sheet name="OccSch" sheetId="14" r:id="rId29"/>
    <sheet name="HeatSch" sheetId="15" r:id="rId30"/>
    <sheet name="CoolSch" sheetId="16" r:id="rId31"/>
  </sheets>
  <definedNames>
    <definedName name="smarket01miami" localSheetId="3">Miami!$A$1:$S$144</definedName>
    <definedName name="smarket01miami_1" localSheetId="3">Miami!$A$1:$S$144</definedName>
    <definedName name="smarket01miami_2" localSheetId="3">Miami!$A$1:$S$144</definedName>
    <definedName name="smarket01miami_3" localSheetId="3">Miami!$A$1:$S$144</definedName>
    <definedName name="smarket01miami_4" localSheetId="3">Miami!$A$1:$S$146</definedName>
    <definedName name="smarket01miami_5" localSheetId="3">Miami!$A$1:$S$146</definedName>
    <definedName name="smarket02houston" localSheetId="4">Houston!$A$1:$S$144</definedName>
    <definedName name="smarket02houston_1" localSheetId="4">Houston!$A$1:$S$144</definedName>
    <definedName name="smarket02houston_2" localSheetId="4">Houston!$A$1:$S$144</definedName>
    <definedName name="smarket02houston_3" localSheetId="4">Houston!$A$1:$S$144</definedName>
    <definedName name="smarket02houston_4" localSheetId="4">Houston!$A$1:$S$146</definedName>
    <definedName name="smarket02houston_5" localSheetId="4">Houston!$A$1:$S$146</definedName>
    <definedName name="smarket03phoenix" localSheetId="5">Phoenix!$A$1:$S$144</definedName>
    <definedName name="smarket03phoenix_1" localSheetId="5">Phoenix!$A$1:$S$144</definedName>
    <definedName name="smarket03phoenix_2" localSheetId="5">Phoenix!$A$1:$S$144</definedName>
    <definedName name="smarket03phoenix_3" localSheetId="5">Phoenix!$A$1:$S$144</definedName>
    <definedName name="smarket03phoenix_4" localSheetId="5">Phoenix!$A$1:$S$146</definedName>
    <definedName name="smarket03phoenix_5" localSheetId="5">Phoenix!$A$1:$S$146</definedName>
    <definedName name="smarket04atlanta" localSheetId="6">Atlanta!$A$1:$S$144</definedName>
    <definedName name="smarket04atlanta_1" localSheetId="6">Atlanta!$A$1:$S$144</definedName>
    <definedName name="smarket04atlanta_2" localSheetId="6">Atlanta!$A$1:$S$144</definedName>
    <definedName name="smarket04atlanta_3" localSheetId="6">Atlanta!$A$1:$S$144</definedName>
    <definedName name="smarket04atlanta_4" localSheetId="6">Atlanta!$A$1:$S$146</definedName>
    <definedName name="smarket04atlanta_5" localSheetId="6">Atlanta!$A$1:$S$146</definedName>
    <definedName name="smarket05losangeles" localSheetId="7">LosAngeles!$A$1:$S$144</definedName>
    <definedName name="smarket05losangeles_1" localSheetId="7">LosAngeles!$A$1:$S$144</definedName>
    <definedName name="smarket05losangeles_2" localSheetId="7">LosAngeles!$A$1:$S$144</definedName>
    <definedName name="smarket05losangeles_3" localSheetId="7">LosAngeles!$A$1:$S$144</definedName>
    <definedName name="smarket05losangeles_4" localSheetId="7">LosAngeles!$A$1:$S$146</definedName>
    <definedName name="smarket05losangeles_5" localSheetId="7">LosAngeles!$A$1:$S$146</definedName>
    <definedName name="smarket06lasvegas" localSheetId="8">LasVegas!$A$1:$S$144</definedName>
    <definedName name="smarket06lasvegas_1" localSheetId="8">LasVegas!$A$1:$S$144</definedName>
    <definedName name="smarket06lasvegas_2" localSheetId="8">LasVegas!$A$1:$S$144</definedName>
    <definedName name="smarket06lasvegas_3" localSheetId="8">LasVegas!$A$1:$S$144</definedName>
    <definedName name="smarket06lasvegas_4" localSheetId="8">LasVegas!$A$1:$S$146</definedName>
    <definedName name="smarket06lasvegas_5" localSheetId="8">LasVegas!$A$1:$S$146</definedName>
    <definedName name="smarket07sanfrancisco" localSheetId="9">SanFrancisco!$A$1:$S$144</definedName>
    <definedName name="smarket07sanfrancisco_1" localSheetId="9">SanFrancisco!$A$1:$S$144</definedName>
    <definedName name="smarket07sanfrancisco_2" localSheetId="9">SanFrancisco!$A$1:$S$144</definedName>
    <definedName name="smarket07sanfrancisco_3" localSheetId="9">SanFrancisco!$A$1:$S$144</definedName>
    <definedName name="smarket07sanfrancisco_4" localSheetId="9">SanFrancisco!$A$1:$S$146</definedName>
    <definedName name="smarket07sanfrancisco_5" localSheetId="9">SanFrancisco!$A$1:$S$146</definedName>
    <definedName name="smarket08baltimore" localSheetId="10">Baltimore!$A$1:$S$144</definedName>
    <definedName name="smarket08baltimore_1" localSheetId="10">Baltimore!$A$1:$S$144</definedName>
    <definedName name="smarket08baltimore_2" localSheetId="10">Baltimore!$A$1:$S$144</definedName>
    <definedName name="smarket08baltimore_3" localSheetId="10">Baltimore!$A$1:$S$144</definedName>
    <definedName name="smarket08baltimore_4" localSheetId="10">Baltimore!$A$1:$S$146</definedName>
    <definedName name="smarket08baltimore_5" localSheetId="10">Baltimore!$A$1:$S$146</definedName>
    <definedName name="smarket09albuquerque" localSheetId="11">Albuquerque!$A$1:$S$144</definedName>
    <definedName name="smarket09albuquerque_1" localSheetId="11">Albuquerque!$A$1:$S$144</definedName>
    <definedName name="smarket09albuquerque_2" localSheetId="11">Albuquerque!$A$1:$S$144</definedName>
    <definedName name="smarket09albuquerque_3" localSheetId="11">Albuquerque!$A$1:$S$144</definedName>
    <definedName name="smarket09albuquerque_4" localSheetId="11">Albuquerque!$A$1:$S$146</definedName>
    <definedName name="smarket09albuquerque_5" localSheetId="11">Albuquerque!$A$1:$S$146</definedName>
    <definedName name="smarket10seattle" localSheetId="12">Seattle!$A$1:$S$144</definedName>
    <definedName name="smarket10seattle_1" localSheetId="12">Seattle!$A$1:$S$144</definedName>
    <definedName name="smarket10seattle_2" localSheetId="12">Seattle!$A$1:$S$144</definedName>
    <definedName name="smarket10seattle_3" localSheetId="12">Seattle!$A$1:$S$144</definedName>
    <definedName name="smarket10seattle_4" localSheetId="12">Seattle!$A$1:$S$146</definedName>
    <definedName name="smarket10seattle_5" localSheetId="12">Seattle!$A$1:$S$146</definedName>
    <definedName name="smarket11chicago" localSheetId="13">Chicago!$A$1:$S$144</definedName>
    <definedName name="smarket11chicago_1" localSheetId="13">Chicago!$A$1:$S$144</definedName>
    <definedName name="smarket11chicago_2" localSheetId="13">Chicago!$A$1:$S$144</definedName>
    <definedName name="smarket11chicago_3" localSheetId="13">Chicago!$A$1:$S$144</definedName>
    <definedName name="smarket11chicago_4" localSheetId="13">Chicago!$A$1:$S$146</definedName>
    <definedName name="smarket11chicago_5" localSheetId="13">Chicago!$A$1:$S$146</definedName>
    <definedName name="smarket12boulder" localSheetId="14">Boulder!$A$1:$S$144</definedName>
    <definedName name="smarket12boulder_1" localSheetId="14">Boulder!$A$1:$S$144</definedName>
    <definedName name="smarket12boulder_2" localSheetId="14">Boulder!$A$1:$S$144</definedName>
    <definedName name="smarket12boulder_3" localSheetId="14">Boulder!$A$1:$S$144</definedName>
    <definedName name="smarket12boulder_4" localSheetId="14">Boulder!$A$1:$S$146</definedName>
    <definedName name="smarket12boulder_5" localSheetId="14">Boulder!$A$1:$S$146</definedName>
    <definedName name="smarket13minneapolis" localSheetId="15">Minneapolis!$A$1:$S$144</definedName>
    <definedName name="smarket13minneapolis_1" localSheetId="15">Minneapolis!$A$1:$S$144</definedName>
    <definedName name="smarket13minneapolis_2" localSheetId="15">Minneapolis!$A$1:$S$144</definedName>
    <definedName name="smarket13minneapolis_3" localSheetId="15">Minneapolis!$A$1:$S$144</definedName>
    <definedName name="smarket13minneapolis_4" localSheetId="15">Minneapolis!$A$1:$S$146</definedName>
    <definedName name="smarket13minneapolis_5" localSheetId="15">Minneapolis!$A$1:$S$146</definedName>
    <definedName name="smarket14helena" localSheetId="16">Helena!$A$1:$S$144</definedName>
    <definedName name="smarket14helena_1" localSheetId="16">Helena!$A$1:$S$144</definedName>
    <definedName name="smarket14helena_2" localSheetId="16">Helena!$A$1:$S$144</definedName>
    <definedName name="smarket14helena_3" localSheetId="16">Helena!$A$1:$S$144</definedName>
    <definedName name="smarket14helena_4" localSheetId="16">Helena!$A$1:$S$146</definedName>
    <definedName name="smarket14helena_5" localSheetId="16">Helena!$A$1:$S$146</definedName>
    <definedName name="smarket15duluth" localSheetId="17">Duluth!$A$1:$S$144</definedName>
    <definedName name="smarket15duluth_1" localSheetId="17">Duluth!$A$1:$S$144</definedName>
    <definedName name="smarket15duluth_2" localSheetId="17">Duluth!$A$1:$S$144</definedName>
    <definedName name="smarket15duluth_3" localSheetId="17">Duluth!$A$1:$S$144</definedName>
    <definedName name="smarket15duluth_4" localSheetId="17">Duluth!$A$1:$S$146</definedName>
    <definedName name="smarket15duluth_5" localSheetId="17">Duluth!$A$1:$S$146</definedName>
    <definedName name="smarket16fairbanks" localSheetId="18">Fairbanks!$A$1:$S$144</definedName>
    <definedName name="smarket16fairbanks_1" localSheetId="18">Fairbanks!$A$1:$S$144</definedName>
    <definedName name="smarket16fairbanks_2" localSheetId="18">Fairbanks!$A$1:$S$144</definedName>
    <definedName name="smarket16fairbanks_3" localSheetId="18">Fairbanks!$A$1:$S$144</definedName>
    <definedName name="smarket16fairbanks_4" localSheetId="18">Fairbanks!$A$1:$S$146</definedName>
    <definedName name="smarket16fairbanks_5" localSheetId="18">Fairbanks!$A$1:$S$146</definedName>
  </definedNames>
  <calcPr calcId="125725"/>
</workbook>
</file>

<file path=xl/calcChain.xml><?xml version="1.0" encoding="utf-8"?>
<calcChain xmlns="http://schemas.openxmlformats.org/spreadsheetml/2006/main">
  <c r="R255" i="7"/>
  <c r="R254"/>
  <c r="R253"/>
  <c r="R252"/>
  <c r="R251"/>
  <c r="R250"/>
  <c r="R249"/>
  <c r="R247"/>
  <c r="R246"/>
  <c r="R245"/>
  <c r="R244"/>
  <c r="R242"/>
  <c r="R241"/>
  <c r="R239"/>
  <c r="R238"/>
  <c r="R237"/>
  <c r="R236"/>
  <c r="R235"/>
  <c r="R234"/>
  <c r="R233"/>
  <c r="R232"/>
  <c r="R231"/>
  <c r="R230"/>
  <c r="R229"/>
  <c r="R228"/>
  <c r="R226"/>
  <c r="R225"/>
  <c r="R224"/>
  <c r="R223"/>
  <c r="R222"/>
  <c r="R221"/>
  <c r="R220"/>
  <c r="R219"/>
  <c r="R218"/>
  <c r="R217"/>
  <c r="R216"/>
  <c r="R215"/>
  <c r="Q255"/>
  <c r="Q254"/>
  <c r="Q253"/>
  <c r="Q252"/>
  <c r="Q251"/>
  <c r="Q250"/>
  <c r="Q249"/>
  <c r="Q247"/>
  <c r="Q246"/>
  <c r="Q245"/>
  <c r="Q244"/>
  <c r="Q242"/>
  <c r="Q241"/>
  <c r="Q239"/>
  <c r="Q238"/>
  <c r="Q237"/>
  <c r="Q236"/>
  <c r="Q235"/>
  <c r="Q234"/>
  <c r="Q233"/>
  <c r="Q232"/>
  <c r="Q231"/>
  <c r="Q230"/>
  <c r="Q229"/>
  <c r="Q228"/>
  <c r="Q226"/>
  <c r="Q225"/>
  <c r="Q224"/>
  <c r="Q223"/>
  <c r="Q222"/>
  <c r="Q221"/>
  <c r="Q220"/>
  <c r="Q219"/>
  <c r="Q218"/>
  <c r="Q217"/>
  <c r="Q216"/>
  <c r="Q215"/>
  <c r="P255"/>
  <c r="P254"/>
  <c r="P253"/>
  <c r="P252"/>
  <c r="P251"/>
  <c r="P250"/>
  <c r="P249"/>
  <c r="P247"/>
  <c r="P246"/>
  <c r="P245"/>
  <c r="P244"/>
  <c r="P242"/>
  <c r="P241"/>
  <c r="P239"/>
  <c r="P238"/>
  <c r="P237"/>
  <c r="P236"/>
  <c r="P235"/>
  <c r="P234"/>
  <c r="P233"/>
  <c r="P232"/>
  <c r="P231"/>
  <c r="P230"/>
  <c r="P229"/>
  <c r="P228"/>
  <c r="P226"/>
  <c r="P225"/>
  <c r="P224"/>
  <c r="P223"/>
  <c r="P222"/>
  <c r="P221"/>
  <c r="P220"/>
  <c r="P219"/>
  <c r="P218"/>
  <c r="P217"/>
  <c r="P216"/>
  <c r="P215"/>
  <c r="O255"/>
  <c r="O254"/>
  <c r="O253"/>
  <c r="O252"/>
  <c r="O251"/>
  <c r="O250"/>
  <c r="O249"/>
  <c r="O247"/>
  <c r="O246"/>
  <c r="O245"/>
  <c r="O244"/>
  <c r="O242"/>
  <c r="O241"/>
  <c r="O239"/>
  <c r="O238"/>
  <c r="O237"/>
  <c r="O236"/>
  <c r="O235"/>
  <c r="O234"/>
  <c r="O233"/>
  <c r="O232"/>
  <c r="O231"/>
  <c r="O230"/>
  <c r="O229"/>
  <c r="O228"/>
  <c r="O226"/>
  <c r="O225"/>
  <c r="O224"/>
  <c r="O223"/>
  <c r="O222"/>
  <c r="O221"/>
  <c r="O220"/>
  <c r="O219"/>
  <c r="O218"/>
  <c r="O217"/>
  <c r="O216"/>
  <c r="O215"/>
  <c r="N255"/>
  <c r="N254"/>
  <c r="N253"/>
  <c r="N252"/>
  <c r="N251"/>
  <c r="N250"/>
  <c r="N249"/>
  <c r="N247"/>
  <c r="N246"/>
  <c r="N245"/>
  <c r="N244"/>
  <c r="N242"/>
  <c r="N241"/>
  <c r="N239"/>
  <c r="N238"/>
  <c r="N237"/>
  <c r="N236"/>
  <c r="N235"/>
  <c r="N234"/>
  <c r="N233"/>
  <c r="N232"/>
  <c r="N231"/>
  <c r="N230"/>
  <c r="N229"/>
  <c r="N228"/>
  <c r="N226"/>
  <c r="N225"/>
  <c r="N224"/>
  <c r="N223"/>
  <c r="N222"/>
  <c r="N221"/>
  <c r="N220"/>
  <c r="N219"/>
  <c r="N218"/>
  <c r="N217"/>
  <c r="N216"/>
  <c r="N215"/>
  <c r="M255"/>
  <c r="M254"/>
  <c r="M253"/>
  <c r="M252"/>
  <c r="M251"/>
  <c r="M250"/>
  <c r="M249"/>
  <c r="M247"/>
  <c r="M246"/>
  <c r="M245"/>
  <c r="M244"/>
  <c r="M242"/>
  <c r="M241"/>
  <c r="M239"/>
  <c r="M238"/>
  <c r="M237"/>
  <c r="M236"/>
  <c r="M235"/>
  <c r="M234"/>
  <c r="M233"/>
  <c r="M232"/>
  <c r="M231"/>
  <c r="M230"/>
  <c r="M229"/>
  <c r="M228"/>
  <c r="M226"/>
  <c r="M225"/>
  <c r="M224"/>
  <c r="M223"/>
  <c r="M222"/>
  <c r="M221"/>
  <c r="M220"/>
  <c r="M219"/>
  <c r="M218"/>
  <c r="M217"/>
  <c r="M216"/>
  <c r="M215"/>
  <c r="L255"/>
  <c r="L254"/>
  <c r="L253"/>
  <c r="L252"/>
  <c r="L251"/>
  <c r="L250"/>
  <c r="L249"/>
  <c r="L247"/>
  <c r="L246"/>
  <c r="L245"/>
  <c r="L244"/>
  <c r="L242"/>
  <c r="L241"/>
  <c r="L239"/>
  <c r="L238"/>
  <c r="L237"/>
  <c r="L236"/>
  <c r="L235"/>
  <c r="L234"/>
  <c r="L233"/>
  <c r="L232"/>
  <c r="L231"/>
  <c r="L230"/>
  <c r="L229"/>
  <c r="L228"/>
  <c r="L226"/>
  <c r="L225"/>
  <c r="L224"/>
  <c r="L223"/>
  <c r="L222"/>
  <c r="L221"/>
  <c r="L220"/>
  <c r="L219"/>
  <c r="L218"/>
  <c r="L217"/>
  <c r="L216"/>
  <c r="L215"/>
  <c r="K255"/>
  <c r="K254"/>
  <c r="K253"/>
  <c r="K252"/>
  <c r="K251"/>
  <c r="K250"/>
  <c r="K249"/>
  <c r="K247"/>
  <c r="K246"/>
  <c r="K245"/>
  <c r="K244"/>
  <c r="K242"/>
  <c r="K241"/>
  <c r="K239"/>
  <c r="K238"/>
  <c r="K237"/>
  <c r="K236"/>
  <c r="K235"/>
  <c r="K234"/>
  <c r="K233"/>
  <c r="K232"/>
  <c r="K231"/>
  <c r="K230"/>
  <c r="K229"/>
  <c r="K228"/>
  <c r="K226"/>
  <c r="K225"/>
  <c r="K224"/>
  <c r="K223"/>
  <c r="K222"/>
  <c r="K221"/>
  <c r="K220"/>
  <c r="K219"/>
  <c r="K218"/>
  <c r="K217"/>
  <c r="K216"/>
  <c r="K215"/>
  <c r="J255"/>
  <c r="J254"/>
  <c r="J253"/>
  <c r="J252"/>
  <c r="J251"/>
  <c r="J250"/>
  <c r="J249"/>
  <c r="J247"/>
  <c r="J246"/>
  <c r="J245"/>
  <c r="J244"/>
  <c r="J242"/>
  <c r="J241"/>
  <c r="J239"/>
  <c r="J238"/>
  <c r="J237"/>
  <c r="J236"/>
  <c r="J235"/>
  <c r="J234"/>
  <c r="J233"/>
  <c r="J232"/>
  <c r="J231"/>
  <c r="J230"/>
  <c r="J229"/>
  <c r="J228"/>
  <c r="J226"/>
  <c r="J225"/>
  <c r="J224"/>
  <c r="J223"/>
  <c r="J222"/>
  <c r="J221"/>
  <c r="J220"/>
  <c r="J219"/>
  <c r="J218"/>
  <c r="J217"/>
  <c r="J216"/>
  <c r="J215"/>
  <c r="I255"/>
  <c r="I254"/>
  <c r="I253"/>
  <c r="I252"/>
  <c r="I251"/>
  <c r="I250"/>
  <c r="I249"/>
  <c r="I247"/>
  <c r="I246"/>
  <c r="I245"/>
  <c r="I244"/>
  <c r="I242"/>
  <c r="I241"/>
  <c r="I239"/>
  <c r="I238"/>
  <c r="I237"/>
  <c r="I236"/>
  <c r="I235"/>
  <c r="I234"/>
  <c r="I233"/>
  <c r="I232"/>
  <c r="I231"/>
  <c r="I230"/>
  <c r="I229"/>
  <c r="I228"/>
  <c r="I226"/>
  <c r="I225"/>
  <c r="I224"/>
  <c r="I223"/>
  <c r="I222"/>
  <c r="I221"/>
  <c r="I220"/>
  <c r="I219"/>
  <c r="I218"/>
  <c r="I217"/>
  <c r="I216"/>
  <c r="I215"/>
  <c r="H255"/>
  <c r="H254"/>
  <c r="H253"/>
  <c r="H252"/>
  <c r="H251"/>
  <c r="H250"/>
  <c r="H249"/>
  <c r="H247"/>
  <c r="H246"/>
  <c r="H245"/>
  <c r="H244"/>
  <c r="H242"/>
  <c r="H241"/>
  <c r="H239"/>
  <c r="H238"/>
  <c r="H237"/>
  <c r="H236"/>
  <c r="H235"/>
  <c r="H234"/>
  <c r="H233"/>
  <c r="H232"/>
  <c r="H231"/>
  <c r="H230"/>
  <c r="H229"/>
  <c r="H228"/>
  <c r="H226"/>
  <c r="H225"/>
  <c r="H224"/>
  <c r="H223"/>
  <c r="H222"/>
  <c r="H221"/>
  <c r="H220"/>
  <c r="H219"/>
  <c r="H218"/>
  <c r="H217"/>
  <c r="H216"/>
  <c r="H215"/>
  <c r="G255"/>
  <c r="G254"/>
  <c r="G253"/>
  <c r="G252"/>
  <c r="G251"/>
  <c r="G250"/>
  <c r="G249"/>
  <c r="G247"/>
  <c r="G246"/>
  <c r="G245"/>
  <c r="G244"/>
  <c r="G242"/>
  <c r="G241"/>
  <c r="G239"/>
  <c r="G238"/>
  <c r="G237"/>
  <c r="G236"/>
  <c r="G235"/>
  <c r="G234"/>
  <c r="G233"/>
  <c r="G232"/>
  <c r="G231"/>
  <c r="G230"/>
  <c r="G229"/>
  <c r="G228"/>
  <c r="G226"/>
  <c r="G225"/>
  <c r="G224"/>
  <c r="G223"/>
  <c r="G222"/>
  <c r="G221"/>
  <c r="G220"/>
  <c r="G219"/>
  <c r="G218"/>
  <c r="G217"/>
  <c r="G216"/>
  <c r="G215"/>
  <c r="F255"/>
  <c r="F254"/>
  <c r="F253"/>
  <c r="F252"/>
  <c r="F251"/>
  <c r="F250"/>
  <c r="F249"/>
  <c r="F247"/>
  <c r="F246"/>
  <c r="F245"/>
  <c r="F244"/>
  <c r="F242"/>
  <c r="F241"/>
  <c r="F239"/>
  <c r="F238"/>
  <c r="F237"/>
  <c r="F236"/>
  <c r="F235"/>
  <c r="F234"/>
  <c r="F233"/>
  <c r="F232"/>
  <c r="F231"/>
  <c r="F230"/>
  <c r="F229"/>
  <c r="F228"/>
  <c r="F226"/>
  <c r="F225"/>
  <c r="F224"/>
  <c r="F223"/>
  <c r="F222"/>
  <c r="F221"/>
  <c r="F220"/>
  <c r="F219"/>
  <c r="F218"/>
  <c r="F217"/>
  <c r="F216"/>
  <c r="F215"/>
  <c r="E255"/>
  <c r="E254"/>
  <c r="E253"/>
  <c r="E252"/>
  <c r="E251"/>
  <c r="E250"/>
  <c r="E249"/>
  <c r="E247"/>
  <c r="E246"/>
  <c r="E245"/>
  <c r="E244"/>
  <c r="E242"/>
  <c r="E241"/>
  <c r="E239"/>
  <c r="E238"/>
  <c r="E237"/>
  <c r="E236"/>
  <c r="E235"/>
  <c r="E234"/>
  <c r="E233"/>
  <c r="E232"/>
  <c r="E231"/>
  <c r="E230"/>
  <c r="E229"/>
  <c r="E228"/>
  <c r="E226"/>
  <c r="E225"/>
  <c r="E224"/>
  <c r="E223"/>
  <c r="E222"/>
  <c r="E221"/>
  <c r="E220"/>
  <c r="E219"/>
  <c r="E218"/>
  <c r="E217"/>
  <c r="E216"/>
  <c r="E215"/>
  <c r="D255"/>
  <c r="D254"/>
  <c r="D253"/>
  <c r="D252"/>
  <c r="D251"/>
  <c r="D250"/>
  <c r="D249"/>
  <c r="D247"/>
  <c r="D246"/>
  <c r="D245"/>
  <c r="D244"/>
  <c r="D242"/>
  <c r="D241"/>
  <c r="D239"/>
  <c r="D238"/>
  <c r="D237"/>
  <c r="D236"/>
  <c r="D235"/>
  <c r="D234"/>
  <c r="D233"/>
  <c r="D232"/>
  <c r="D231"/>
  <c r="D230"/>
  <c r="D229"/>
  <c r="D228"/>
  <c r="D226"/>
  <c r="D225"/>
  <c r="D224"/>
  <c r="D223"/>
  <c r="D222"/>
  <c r="D221"/>
  <c r="D220"/>
  <c r="D219"/>
  <c r="D218"/>
  <c r="D217"/>
  <c r="D216"/>
  <c r="D215"/>
  <c r="C255"/>
  <c r="C254"/>
  <c r="C253"/>
  <c r="C252"/>
  <c r="C251"/>
  <c r="C250"/>
  <c r="C249"/>
  <c r="C242"/>
  <c r="C241"/>
  <c r="C239"/>
  <c r="C238"/>
  <c r="C237"/>
  <c r="C236"/>
  <c r="C235"/>
  <c r="C234"/>
  <c r="C233"/>
  <c r="C232"/>
  <c r="C231"/>
  <c r="C230"/>
  <c r="C229"/>
  <c r="C228"/>
  <c r="C226"/>
  <c r="C225"/>
  <c r="C224"/>
  <c r="C223"/>
  <c r="C222"/>
  <c r="C221"/>
  <c r="C220"/>
  <c r="C219"/>
  <c r="C218"/>
  <c r="C217"/>
  <c r="C216"/>
  <c r="C215"/>
  <c r="B59"/>
  <c r="B60"/>
  <c r="B61"/>
  <c r="B62"/>
  <c r="B63"/>
  <c r="B58"/>
  <c r="R75"/>
  <c r="Q75"/>
  <c r="P75"/>
  <c r="O75"/>
  <c r="N75"/>
  <c r="M75"/>
  <c r="K75"/>
  <c r="E75"/>
  <c r="D75"/>
  <c r="R80"/>
  <c r="Q80"/>
  <c r="P80"/>
  <c r="O80"/>
  <c r="N80"/>
  <c r="M80"/>
  <c r="K80"/>
  <c r="E80"/>
  <c r="D80"/>
  <c r="R78"/>
  <c r="Q78"/>
  <c r="P78"/>
  <c r="O78"/>
  <c r="N78"/>
  <c r="M78"/>
  <c r="K78"/>
  <c r="E78"/>
  <c r="D78"/>
  <c r="R77"/>
  <c r="Q77"/>
  <c r="P77"/>
  <c r="O77"/>
  <c r="N77"/>
  <c r="M77"/>
  <c r="K77"/>
  <c r="E77"/>
  <c r="D77"/>
  <c r="R74"/>
  <c r="Q74"/>
  <c r="P74"/>
  <c r="O74"/>
  <c r="N74"/>
  <c r="M74"/>
  <c r="K74"/>
  <c r="E74"/>
  <c r="D74"/>
  <c r="R212"/>
  <c r="R211"/>
  <c r="R210"/>
  <c r="R209"/>
  <c r="R208"/>
  <c r="R207"/>
  <c r="R206"/>
  <c r="R205"/>
  <c r="R204"/>
  <c r="R203"/>
  <c r="R202"/>
  <c r="R201"/>
  <c r="R200"/>
  <c r="R199"/>
  <c r="R198"/>
  <c r="R197"/>
  <c r="R195"/>
  <c r="R194"/>
  <c r="R193"/>
  <c r="R192"/>
  <c r="R191"/>
  <c r="R190"/>
  <c r="R189"/>
  <c r="R188"/>
  <c r="R187"/>
  <c r="R186"/>
  <c r="R185"/>
  <c r="R184"/>
  <c r="R183"/>
  <c r="R182"/>
  <c r="R181"/>
  <c r="R179"/>
  <c r="R178"/>
  <c r="R177"/>
  <c r="R176"/>
  <c r="R175"/>
  <c r="R174"/>
  <c r="R173"/>
  <c r="R172"/>
  <c r="R171"/>
  <c r="R170"/>
  <c r="R169"/>
  <c r="R168"/>
  <c r="R167"/>
  <c r="R166"/>
  <c r="R165"/>
  <c r="R163"/>
  <c r="R162"/>
  <c r="R161"/>
  <c r="R160"/>
  <c r="R159"/>
  <c r="R158"/>
  <c r="R157"/>
  <c r="R156"/>
  <c r="R155"/>
  <c r="R154"/>
  <c r="R153"/>
  <c r="R152"/>
  <c r="R151"/>
  <c r="R150"/>
  <c r="R149"/>
  <c r="R146"/>
  <c r="R145"/>
  <c r="R144"/>
  <c r="R143"/>
  <c r="R142"/>
  <c r="R141"/>
  <c r="R140"/>
  <c r="R139"/>
  <c r="R138"/>
  <c r="R137"/>
  <c r="R136"/>
  <c r="R135"/>
  <c r="R134"/>
  <c r="R133"/>
  <c r="R132"/>
  <c r="R131"/>
  <c r="R129"/>
  <c r="R128"/>
  <c r="R127"/>
  <c r="R126"/>
  <c r="R125"/>
  <c r="R124"/>
  <c r="R123"/>
  <c r="R122"/>
  <c r="R121"/>
  <c r="R120"/>
  <c r="R119"/>
  <c r="R118"/>
  <c r="R117"/>
  <c r="R116"/>
  <c r="R115"/>
  <c r="R113"/>
  <c r="R112"/>
  <c r="R111"/>
  <c r="R110"/>
  <c r="R109"/>
  <c r="R108"/>
  <c r="R107"/>
  <c r="R106"/>
  <c r="R105"/>
  <c r="R104"/>
  <c r="R103"/>
  <c r="R102"/>
  <c r="R101"/>
  <c r="R100"/>
  <c r="R99"/>
  <c r="R97"/>
  <c r="R96"/>
  <c r="R95"/>
  <c r="R94"/>
  <c r="R93"/>
  <c r="R92"/>
  <c r="R91"/>
  <c r="R90"/>
  <c r="R89"/>
  <c r="R88"/>
  <c r="R87"/>
  <c r="R86"/>
  <c r="R85"/>
  <c r="R84"/>
  <c r="R83"/>
  <c r="R71"/>
  <c r="R70"/>
  <c r="R69"/>
  <c r="R68"/>
  <c r="R67"/>
  <c r="R66"/>
  <c r="R65"/>
  <c r="R56"/>
  <c r="R55"/>
  <c r="R54"/>
  <c r="R53"/>
  <c r="R52"/>
  <c r="R51"/>
  <c r="R49"/>
  <c r="R48"/>
  <c r="R47"/>
  <c r="R46"/>
  <c r="R45"/>
  <c r="R44"/>
  <c r="R41"/>
  <c r="R40"/>
  <c r="R39"/>
  <c r="R38"/>
  <c r="R37"/>
  <c r="R36"/>
  <c r="R34"/>
  <c r="R63" s="1"/>
  <c r="R33"/>
  <c r="R62" s="1"/>
  <c r="R32"/>
  <c r="R61" s="1"/>
  <c r="R31"/>
  <c r="R60" s="1"/>
  <c r="R30"/>
  <c r="R59" s="1"/>
  <c r="R29"/>
  <c r="R58" s="1"/>
  <c r="R25"/>
  <c r="R17"/>
  <c r="R16"/>
  <c r="R15"/>
  <c r="R13"/>
  <c r="R10"/>
  <c r="Q212"/>
  <c r="Q211"/>
  <c r="Q210"/>
  <c r="Q209"/>
  <c r="Q208"/>
  <c r="Q207"/>
  <c r="Q206"/>
  <c r="Q205"/>
  <c r="Q204"/>
  <c r="Q203"/>
  <c r="Q202"/>
  <c r="Q201"/>
  <c r="Q200"/>
  <c r="Q199"/>
  <c r="Q198"/>
  <c r="Q197"/>
  <c r="Q195"/>
  <c r="Q194"/>
  <c r="Q193"/>
  <c r="Q192"/>
  <c r="Q191"/>
  <c r="Q190"/>
  <c r="Q189"/>
  <c r="Q188"/>
  <c r="Q187"/>
  <c r="Q186"/>
  <c r="Q185"/>
  <c r="Q184"/>
  <c r="Q183"/>
  <c r="Q182"/>
  <c r="Q181"/>
  <c r="Q179"/>
  <c r="Q178"/>
  <c r="Q177"/>
  <c r="Q176"/>
  <c r="Q175"/>
  <c r="Q174"/>
  <c r="Q173"/>
  <c r="Q172"/>
  <c r="Q171"/>
  <c r="Q170"/>
  <c r="Q169"/>
  <c r="Q168"/>
  <c r="Q167"/>
  <c r="Q166"/>
  <c r="Q165"/>
  <c r="Q163"/>
  <c r="Q162"/>
  <c r="Q161"/>
  <c r="Q160"/>
  <c r="Q159"/>
  <c r="Q158"/>
  <c r="Q157"/>
  <c r="Q156"/>
  <c r="Q155"/>
  <c r="Q154"/>
  <c r="Q153"/>
  <c r="Q152"/>
  <c r="Q151"/>
  <c r="Q150"/>
  <c r="Q149"/>
  <c r="Q146"/>
  <c r="Q145"/>
  <c r="Q144"/>
  <c r="Q143"/>
  <c r="Q142"/>
  <c r="Q141"/>
  <c r="Q140"/>
  <c r="Q139"/>
  <c r="Q138"/>
  <c r="Q137"/>
  <c r="Q136"/>
  <c r="Q135"/>
  <c r="Q134"/>
  <c r="Q133"/>
  <c r="Q132"/>
  <c r="Q131"/>
  <c r="Q129"/>
  <c r="Q128"/>
  <c r="Q127"/>
  <c r="Q126"/>
  <c r="Q125"/>
  <c r="Q124"/>
  <c r="Q123"/>
  <c r="Q122"/>
  <c r="Q121"/>
  <c r="Q120"/>
  <c r="Q119"/>
  <c r="Q118"/>
  <c r="Q117"/>
  <c r="Q116"/>
  <c r="Q115"/>
  <c r="Q113"/>
  <c r="Q112"/>
  <c r="Q111"/>
  <c r="Q110"/>
  <c r="Q109"/>
  <c r="Q108"/>
  <c r="Q107"/>
  <c r="Q106"/>
  <c r="Q105"/>
  <c r="Q104"/>
  <c r="Q103"/>
  <c r="Q102"/>
  <c r="Q101"/>
  <c r="Q100"/>
  <c r="Q99"/>
  <c r="Q97"/>
  <c r="Q96"/>
  <c r="Q95"/>
  <c r="Q94"/>
  <c r="Q93"/>
  <c r="Q92"/>
  <c r="Q91"/>
  <c r="Q90"/>
  <c r="Q89"/>
  <c r="Q88"/>
  <c r="Q87"/>
  <c r="Q86"/>
  <c r="Q85"/>
  <c r="Q84"/>
  <c r="Q83"/>
  <c r="Q71"/>
  <c r="Q70"/>
  <c r="Q69"/>
  <c r="Q68"/>
  <c r="Q67"/>
  <c r="Q66"/>
  <c r="Q65"/>
  <c r="Q56"/>
  <c r="Q55"/>
  <c r="Q54"/>
  <c r="Q53"/>
  <c r="Q52"/>
  <c r="Q51"/>
  <c r="Q49"/>
  <c r="Q48"/>
  <c r="Q47"/>
  <c r="Q46"/>
  <c r="Q45"/>
  <c r="Q44"/>
  <c r="Q41"/>
  <c r="Q40"/>
  <c r="Q39"/>
  <c r="Q38"/>
  <c r="Q37"/>
  <c r="Q36"/>
  <c r="Q34"/>
  <c r="Q63" s="1"/>
  <c r="Q33"/>
  <c r="Q62" s="1"/>
  <c r="Q32"/>
  <c r="Q61" s="1"/>
  <c r="Q31"/>
  <c r="Q60" s="1"/>
  <c r="Q30"/>
  <c r="Q59" s="1"/>
  <c r="Q29"/>
  <c r="Q58" s="1"/>
  <c r="Q25"/>
  <c r="Q17"/>
  <c r="Q16"/>
  <c r="Q15"/>
  <c r="Q13"/>
  <c r="Q10"/>
  <c r="P212"/>
  <c r="P211"/>
  <c r="P210"/>
  <c r="P209"/>
  <c r="P208"/>
  <c r="P207"/>
  <c r="P206"/>
  <c r="P205"/>
  <c r="P204"/>
  <c r="P203"/>
  <c r="P202"/>
  <c r="P201"/>
  <c r="P200"/>
  <c r="P199"/>
  <c r="P198"/>
  <c r="P197"/>
  <c r="P195"/>
  <c r="P194"/>
  <c r="P193"/>
  <c r="P192"/>
  <c r="P191"/>
  <c r="P190"/>
  <c r="P189"/>
  <c r="P188"/>
  <c r="P187"/>
  <c r="P186"/>
  <c r="P185"/>
  <c r="P184"/>
  <c r="P183"/>
  <c r="P182"/>
  <c r="P181"/>
  <c r="P179"/>
  <c r="P178"/>
  <c r="P177"/>
  <c r="P176"/>
  <c r="P175"/>
  <c r="P174"/>
  <c r="P173"/>
  <c r="P172"/>
  <c r="P171"/>
  <c r="P170"/>
  <c r="P169"/>
  <c r="P168"/>
  <c r="P167"/>
  <c r="P166"/>
  <c r="P165"/>
  <c r="P163"/>
  <c r="P162"/>
  <c r="P161"/>
  <c r="P160"/>
  <c r="P159"/>
  <c r="P158"/>
  <c r="P157"/>
  <c r="P156"/>
  <c r="P155"/>
  <c r="P154"/>
  <c r="P153"/>
  <c r="P152"/>
  <c r="P151"/>
  <c r="P150"/>
  <c r="P149"/>
  <c r="P146"/>
  <c r="P145"/>
  <c r="P144"/>
  <c r="P143"/>
  <c r="P142"/>
  <c r="P141"/>
  <c r="P140"/>
  <c r="P139"/>
  <c r="P138"/>
  <c r="P137"/>
  <c r="P136"/>
  <c r="P135"/>
  <c r="P134"/>
  <c r="P133"/>
  <c r="P132"/>
  <c r="P131"/>
  <c r="P129"/>
  <c r="P128"/>
  <c r="P127"/>
  <c r="P126"/>
  <c r="P125"/>
  <c r="P124"/>
  <c r="P123"/>
  <c r="P122"/>
  <c r="P121"/>
  <c r="P120"/>
  <c r="P119"/>
  <c r="P118"/>
  <c r="P117"/>
  <c r="P116"/>
  <c r="P115"/>
  <c r="P113"/>
  <c r="P112"/>
  <c r="P111"/>
  <c r="P110"/>
  <c r="P109"/>
  <c r="P108"/>
  <c r="P107"/>
  <c r="P106"/>
  <c r="P105"/>
  <c r="P104"/>
  <c r="P103"/>
  <c r="P102"/>
  <c r="P101"/>
  <c r="P100"/>
  <c r="P99"/>
  <c r="P97"/>
  <c r="P96"/>
  <c r="P95"/>
  <c r="P94"/>
  <c r="P93"/>
  <c r="P92"/>
  <c r="P91"/>
  <c r="P90"/>
  <c r="P89"/>
  <c r="P88"/>
  <c r="P87"/>
  <c r="P86"/>
  <c r="P85"/>
  <c r="P84"/>
  <c r="P83"/>
  <c r="P71"/>
  <c r="P70"/>
  <c r="P69"/>
  <c r="P68"/>
  <c r="P67"/>
  <c r="P66"/>
  <c r="P65"/>
  <c r="P56"/>
  <c r="P55"/>
  <c r="P54"/>
  <c r="P53"/>
  <c r="P52"/>
  <c r="P51"/>
  <c r="P49"/>
  <c r="P48"/>
  <c r="P47"/>
  <c r="P46"/>
  <c r="P45"/>
  <c r="P44"/>
  <c r="P41"/>
  <c r="P40"/>
  <c r="P39"/>
  <c r="P38"/>
  <c r="P37"/>
  <c r="P36"/>
  <c r="P34"/>
  <c r="P63" s="1"/>
  <c r="P33"/>
  <c r="P62" s="1"/>
  <c r="P32"/>
  <c r="P61" s="1"/>
  <c r="P31"/>
  <c r="P60" s="1"/>
  <c r="P30"/>
  <c r="P59" s="1"/>
  <c r="P29"/>
  <c r="P58" s="1"/>
  <c r="P25"/>
  <c r="P17"/>
  <c r="P16"/>
  <c r="P15"/>
  <c r="P13"/>
  <c r="P10"/>
  <c r="O212"/>
  <c r="O211"/>
  <c r="O210"/>
  <c r="O209"/>
  <c r="O208"/>
  <c r="O207"/>
  <c r="O206"/>
  <c r="O205"/>
  <c r="O204"/>
  <c r="O203"/>
  <c r="O202"/>
  <c r="O201"/>
  <c r="O200"/>
  <c r="O199"/>
  <c r="O198"/>
  <c r="O197"/>
  <c r="O195"/>
  <c r="O194"/>
  <c r="O193"/>
  <c r="O192"/>
  <c r="O191"/>
  <c r="O190"/>
  <c r="O189"/>
  <c r="O188"/>
  <c r="O187"/>
  <c r="O186"/>
  <c r="O185"/>
  <c r="O184"/>
  <c r="O183"/>
  <c r="O182"/>
  <c r="O181"/>
  <c r="O179"/>
  <c r="O178"/>
  <c r="O177"/>
  <c r="O176"/>
  <c r="O175"/>
  <c r="O174"/>
  <c r="O173"/>
  <c r="O172"/>
  <c r="O171"/>
  <c r="O170"/>
  <c r="O169"/>
  <c r="O168"/>
  <c r="O167"/>
  <c r="O166"/>
  <c r="O165"/>
  <c r="O163"/>
  <c r="O162"/>
  <c r="O161"/>
  <c r="O160"/>
  <c r="O159"/>
  <c r="O158"/>
  <c r="O157"/>
  <c r="O156"/>
  <c r="O155"/>
  <c r="O154"/>
  <c r="O153"/>
  <c r="O152"/>
  <c r="O151"/>
  <c r="O150"/>
  <c r="O149"/>
  <c r="O146"/>
  <c r="O145"/>
  <c r="O144"/>
  <c r="O143"/>
  <c r="O142"/>
  <c r="O141"/>
  <c r="O140"/>
  <c r="O139"/>
  <c r="O138"/>
  <c r="O137"/>
  <c r="O136"/>
  <c r="O135"/>
  <c r="O134"/>
  <c r="O133"/>
  <c r="O132"/>
  <c r="O131"/>
  <c r="O129"/>
  <c r="O128"/>
  <c r="O127"/>
  <c r="O126"/>
  <c r="O125"/>
  <c r="O124"/>
  <c r="O123"/>
  <c r="O122"/>
  <c r="O121"/>
  <c r="O120"/>
  <c r="O119"/>
  <c r="O118"/>
  <c r="O117"/>
  <c r="O116"/>
  <c r="O115"/>
  <c r="O113"/>
  <c r="O112"/>
  <c r="O111"/>
  <c r="O110"/>
  <c r="O109"/>
  <c r="O108"/>
  <c r="O107"/>
  <c r="O106"/>
  <c r="O105"/>
  <c r="O104"/>
  <c r="O103"/>
  <c r="O102"/>
  <c r="O101"/>
  <c r="O100"/>
  <c r="O99"/>
  <c r="O97"/>
  <c r="O96"/>
  <c r="O95"/>
  <c r="O94"/>
  <c r="O93"/>
  <c r="O92"/>
  <c r="O91"/>
  <c r="O90"/>
  <c r="O89"/>
  <c r="O88"/>
  <c r="O87"/>
  <c r="O86"/>
  <c r="O85"/>
  <c r="O84"/>
  <c r="O83"/>
  <c r="O71"/>
  <c r="O70"/>
  <c r="O69"/>
  <c r="O68"/>
  <c r="O67"/>
  <c r="O66"/>
  <c r="O65"/>
  <c r="O56"/>
  <c r="O55"/>
  <c r="O54"/>
  <c r="O53"/>
  <c r="O52"/>
  <c r="O51"/>
  <c r="O49"/>
  <c r="O48"/>
  <c r="O47"/>
  <c r="O46"/>
  <c r="O45"/>
  <c r="O44"/>
  <c r="O41"/>
  <c r="O40"/>
  <c r="O39"/>
  <c r="O38"/>
  <c r="O37"/>
  <c r="O36"/>
  <c r="O34"/>
  <c r="O63" s="1"/>
  <c r="O33"/>
  <c r="O62" s="1"/>
  <c r="O32"/>
  <c r="O61" s="1"/>
  <c r="O31"/>
  <c r="O60" s="1"/>
  <c r="O30"/>
  <c r="O59" s="1"/>
  <c r="O29"/>
  <c r="O58" s="1"/>
  <c r="O25"/>
  <c r="O17"/>
  <c r="O16"/>
  <c r="O15"/>
  <c r="O13"/>
  <c r="O10"/>
  <c r="N212"/>
  <c r="N211"/>
  <c r="N210"/>
  <c r="N209"/>
  <c r="N208"/>
  <c r="N207"/>
  <c r="N206"/>
  <c r="N205"/>
  <c r="N204"/>
  <c r="N203"/>
  <c r="N202"/>
  <c r="N201"/>
  <c r="N200"/>
  <c r="N199"/>
  <c r="N198"/>
  <c r="N197"/>
  <c r="N195"/>
  <c r="N194"/>
  <c r="N193"/>
  <c r="N192"/>
  <c r="N191"/>
  <c r="N190"/>
  <c r="N189"/>
  <c r="N188"/>
  <c r="N187"/>
  <c r="N186"/>
  <c r="N185"/>
  <c r="N184"/>
  <c r="N183"/>
  <c r="N182"/>
  <c r="N181"/>
  <c r="N179"/>
  <c r="N178"/>
  <c r="N177"/>
  <c r="N176"/>
  <c r="N175"/>
  <c r="N174"/>
  <c r="N173"/>
  <c r="N172"/>
  <c r="N171"/>
  <c r="N170"/>
  <c r="N169"/>
  <c r="N168"/>
  <c r="N167"/>
  <c r="N166"/>
  <c r="N165"/>
  <c r="N163"/>
  <c r="N162"/>
  <c r="N161"/>
  <c r="N160"/>
  <c r="N159"/>
  <c r="N158"/>
  <c r="N157"/>
  <c r="N156"/>
  <c r="N155"/>
  <c r="N154"/>
  <c r="N153"/>
  <c r="N152"/>
  <c r="N151"/>
  <c r="N150"/>
  <c r="N149"/>
  <c r="N146"/>
  <c r="N145"/>
  <c r="N144"/>
  <c r="N143"/>
  <c r="N142"/>
  <c r="N141"/>
  <c r="N140"/>
  <c r="N139"/>
  <c r="N138"/>
  <c r="N137"/>
  <c r="N136"/>
  <c r="N135"/>
  <c r="N134"/>
  <c r="N133"/>
  <c r="N132"/>
  <c r="N131"/>
  <c r="N129"/>
  <c r="N128"/>
  <c r="N127"/>
  <c r="N126"/>
  <c r="N125"/>
  <c r="N124"/>
  <c r="N123"/>
  <c r="N122"/>
  <c r="N121"/>
  <c r="N120"/>
  <c r="N119"/>
  <c r="N118"/>
  <c r="N117"/>
  <c r="N116"/>
  <c r="N115"/>
  <c r="N113"/>
  <c r="N112"/>
  <c r="N111"/>
  <c r="N110"/>
  <c r="N109"/>
  <c r="N108"/>
  <c r="N107"/>
  <c r="N106"/>
  <c r="N105"/>
  <c r="N104"/>
  <c r="N103"/>
  <c r="N102"/>
  <c r="N101"/>
  <c r="N100"/>
  <c r="N99"/>
  <c r="N97"/>
  <c r="N96"/>
  <c r="N95"/>
  <c r="N94"/>
  <c r="N93"/>
  <c r="N92"/>
  <c r="N91"/>
  <c r="N90"/>
  <c r="N89"/>
  <c r="N88"/>
  <c r="N87"/>
  <c r="N86"/>
  <c r="N85"/>
  <c r="N84"/>
  <c r="N83"/>
  <c r="N71"/>
  <c r="N70"/>
  <c r="N69"/>
  <c r="N68"/>
  <c r="N67"/>
  <c r="N66"/>
  <c r="N65"/>
  <c r="N56"/>
  <c r="N55"/>
  <c r="N54"/>
  <c r="N53"/>
  <c r="N52"/>
  <c r="N51"/>
  <c r="N49"/>
  <c r="N48"/>
  <c r="N47"/>
  <c r="N46"/>
  <c r="N45"/>
  <c r="N44"/>
  <c r="N41"/>
  <c r="N40"/>
  <c r="N39"/>
  <c r="N38"/>
  <c r="N37"/>
  <c r="N36"/>
  <c r="N34"/>
  <c r="N63" s="1"/>
  <c r="N33"/>
  <c r="N62" s="1"/>
  <c r="N32"/>
  <c r="N61" s="1"/>
  <c r="N31"/>
  <c r="N60" s="1"/>
  <c r="N30"/>
  <c r="N59" s="1"/>
  <c r="N29"/>
  <c r="N58" s="1"/>
  <c r="N25"/>
  <c r="N17"/>
  <c r="N16"/>
  <c r="N15"/>
  <c r="N13"/>
  <c r="N10"/>
  <c r="M212"/>
  <c r="M211"/>
  <c r="M210"/>
  <c r="M209"/>
  <c r="M208"/>
  <c r="M207"/>
  <c r="M206"/>
  <c r="M205"/>
  <c r="M204"/>
  <c r="M203"/>
  <c r="M202"/>
  <c r="M201"/>
  <c r="M200"/>
  <c r="M199"/>
  <c r="M198"/>
  <c r="M197"/>
  <c r="M195"/>
  <c r="M194"/>
  <c r="M193"/>
  <c r="M192"/>
  <c r="M191"/>
  <c r="M190"/>
  <c r="M189"/>
  <c r="M188"/>
  <c r="M187"/>
  <c r="M186"/>
  <c r="M185"/>
  <c r="M184"/>
  <c r="M183"/>
  <c r="M182"/>
  <c r="M181"/>
  <c r="M179"/>
  <c r="M178"/>
  <c r="M177"/>
  <c r="M176"/>
  <c r="M175"/>
  <c r="M174"/>
  <c r="M173"/>
  <c r="M172"/>
  <c r="M171"/>
  <c r="M170"/>
  <c r="M169"/>
  <c r="M168"/>
  <c r="M167"/>
  <c r="M166"/>
  <c r="M165"/>
  <c r="M163"/>
  <c r="M162"/>
  <c r="M161"/>
  <c r="M160"/>
  <c r="M159"/>
  <c r="M158"/>
  <c r="M157"/>
  <c r="M156"/>
  <c r="M155"/>
  <c r="M154"/>
  <c r="M153"/>
  <c r="M152"/>
  <c r="M151"/>
  <c r="M150"/>
  <c r="M149"/>
  <c r="M146"/>
  <c r="M145"/>
  <c r="M144"/>
  <c r="M143"/>
  <c r="M142"/>
  <c r="M141"/>
  <c r="M140"/>
  <c r="M139"/>
  <c r="M138"/>
  <c r="M137"/>
  <c r="M136"/>
  <c r="M135"/>
  <c r="M134"/>
  <c r="M133"/>
  <c r="M132"/>
  <c r="M131"/>
  <c r="M129"/>
  <c r="M128"/>
  <c r="M127"/>
  <c r="M126"/>
  <c r="M125"/>
  <c r="M124"/>
  <c r="M123"/>
  <c r="M122"/>
  <c r="M121"/>
  <c r="M120"/>
  <c r="M119"/>
  <c r="M118"/>
  <c r="M117"/>
  <c r="M116"/>
  <c r="M115"/>
  <c r="M113"/>
  <c r="M112"/>
  <c r="M111"/>
  <c r="M110"/>
  <c r="M109"/>
  <c r="M108"/>
  <c r="M107"/>
  <c r="M106"/>
  <c r="M105"/>
  <c r="M104"/>
  <c r="M103"/>
  <c r="M102"/>
  <c r="M101"/>
  <c r="M100"/>
  <c r="M99"/>
  <c r="M97"/>
  <c r="M96"/>
  <c r="M95"/>
  <c r="M94"/>
  <c r="M93"/>
  <c r="M92"/>
  <c r="M91"/>
  <c r="M90"/>
  <c r="M89"/>
  <c r="M88"/>
  <c r="M87"/>
  <c r="M86"/>
  <c r="M85"/>
  <c r="M84"/>
  <c r="M83"/>
  <c r="M71"/>
  <c r="M70"/>
  <c r="M69"/>
  <c r="M68"/>
  <c r="M67"/>
  <c r="M66"/>
  <c r="M65"/>
  <c r="M56"/>
  <c r="M55"/>
  <c r="M54"/>
  <c r="M53"/>
  <c r="M52"/>
  <c r="M51"/>
  <c r="M49"/>
  <c r="M48"/>
  <c r="M47"/>
  <c r="M46"/>
  <c r="M45"/>
  <c r="M44"/>
  <c r="M41"/>
  <c r="M40"/>
  <c r="M39"/>
  <c r="M38"/>
  <c r="M37"/>
  <c r="M36"/>
  <c r="M34"/>
  <c r="M63" s="1"/>
  <c r="M33"/>
  <c r="M62" s="1"/>
  <c r="M32"/>
  <c r="M61" s="1"/>
  <c r="M31"/>
  <c r="M60" s="1"/>
  <c r="M30"/>
  <c r="M59" s="1"/>
  <c r="M29"/>
  <c r="M58" s="1"/>
  <c r="M25"/>
  <c r="M17"/>
  <c r="M16"/>
  <c r="M15"/>
  <c r="M13"/>
  <c r="M10"/>
  <c r="L212"/>
  <c r="L211"/>
  <c r="L210"/>
  <c r="L209"/>
  <c r="L208"/>
  <c r="L207"/>
  <c r="L206"/>
  <c r="L205"/>
  <c r="L204"/>
  <c r="L203"/>
  <c r="L202"/>
  <c r="L201"/>
  <c r="L200"/>
  <c r="L199"/>
  <c r="L198"/>
  <c r="L197"/>
  <c r="L195"/>
  <c r="L194"/>
  <c r="L193"/>
  <c r="L192"/>
  <c r="L191"/>
  <c r="L190"/>
  <c r="L189"/>
  <c r="L188"/>
  <c r="L187"/>
  <c r="L186"/>
  <c r="L185"/>
  <c r="L184"/>
  <c r="L183"/>
  <c r="L182"/>
  <c r="L181"/>
  <c r="L179"/>
  <c r="L178"/>
  <c r="L177"/>
  <c r="L176"/>
  <c r="L175"/>
  <c r="L174"/>
  <c r="L173"/>
  <c r="L172"/>
  <c r="L171"/>
  <c r="L170"/>
  <c r="L169"/>
  <c r="L168"/>
  <c r="L167"/>
  <c r="L166"/>
  <c r="L165"/>
  <c r="L163"/>
  <c r="L162"/>
  <c r="L161"/>
  <c r="L160"/>
  <c r="L159"/>
  <c r="L158"/>
  <c r="L157"/>
  <c r="L156"/>
  <c r="L155"/>
  <c r="L154"/>
  <c r="L153"/>
  <c r="L152"/>
  <c r="L151"/>
  <c r="L150"/>
  <c r="L149"/>
  <c r="L146"/>
  <c r="L145"/>
  <c r="L144"/>
  <c r="L143"/>
  <c r="L142"/>
  <c r="L141"/>
  <c r="L140"/>
  <c r="L139"/>
  <c r="L138"/>
  <c r="L137"/>
  <c r="L136"/>
  <c r="L135"/>
  <c r="L134"/>
  <c r="L133"/>
  <c r="L132"/>
  <c r="L131"/>
  <c r="L129"/>
  <c r="L128"/>
  <c r="L127"/>
  <c r="L126"/>
  <c r="L125"/>
  <c r="L124"/>
  <c r="L123"/>
  <c r="L122"/>
  <c r="L121"/>
  <c r="L120"/>
  <c r="L119"/>
  <c r="L118"/>
  <c r="L117"/>
  <c r="L116"/>
  <c r="L115"/>
  <c r="L113"/>
  <c r="L112"/>
  <c r="L111"/>
  <c r="L110"/>
  <c r="L109"/>
  <c r="L108"/>
  <c r="L107"/>
  <c r="L106"/>
  <c r="L105"/>
  <c r="L104"/>
  <c r="L103"/>
  <c r="L102"/>
  <c r="L101"/>
  <c r="L100"/>
  <c r="L99"/>
  <c r="L97"/>
  <c r="L96"/>
  <c r="L95"/>
  <c r="L94"/>
  <c r="L93"/>
  <c r="L92"/>
  <c r="L91"/>
  <c r="L90"/>
  <c r="L89"/>
  <c r="L88"/>
  <c r="L87"/>
  <c r="L86"/>
  <c r="L85"/>
  <c r="L84"/>
  <c r="L83"/>
  <c r="L80"/>
  <c r="L78"/>
  <c r="L77"/>
  <c r="L75"/>
  <c r="L74"/>
  <c r="L71"/>
  <c r="L70"/>
  <c r="L69"/>
  <c r="L68"/>
  <c r="L67"/>
  <c r="L66"/>
  <c r="L65"/>
  <c r="L56"/>
  <c r="L55"/>
  <c r="L54"/>
  <c r="L53"/>
  <c r="L52"/>
  <c r="L51"/>
  <c r="L49"/>
  <c r="L48"/>
  <c r="L47"/>
  <c r="L46"/>
  <c r="L45"/>
  <c r="L44"/>
  <c r="L41"/>
  <c r="L40"/>
  <c r="L39"/>
  <c r="L38"/>
  <c r="L37"/>
  <c r="L36"/>
  <c r="L34"/>
  <c r="L63" s="1"/>
  <c r="L33"/>
  <c r="L62" s="1"/>
  <c r="L32"/>
  <c r="L61" s="1"/>
  <c r="L31"/>
  <c r="L60" s="1"/>
  <c r="L30"/>
  <c r="L59" s="1"/>
  <c r="L29"/>
  <c r="L58" s="1"/>
  <c r="L25"/>
  <c r="L17"/>
  <c r="L16"/>
  <c r="L15"/>
  <c r="L13"/>
  <c r="L10"/>
  <c r="K212"/>
  <c r="K211"/>
  <c r="K210"/>
  <c r="K209"/>
  <c r="K208"/>
  <c r="K207"/>
  <c r="K206"/>
  <c r="K205"/>
  <c r="K204"/>
  <c r="K203"/>
  <c r="K202"/>
  <c r="K201"/>
  <c r="K200"/>
  <c r="K199"/>
  <c r="K198"/>
  <c r="K197"/>
  <c r="K195"/>
  <c r="K194"/>
  <c r="K193"/>
  <c r="K192"/>
  <c r="K191"/>
  <c r="K190"/>
  <c r="K189"/>
  <c r="K188"/>
  <c r="K187"/>
  <c r="K186"/>
  <c r="K185"/>
  <c r="K184"/>
  <c r="K183"/>
  <c r="K182"/>
  <c r="K181"/>
  <c r="K179"/>
  <c r="K178"/>
  <c r="K177"/>
  <c r="K176"/>
  <c r="K175"/>
  <c r="K174"/>
  <c r="K173"/>
  <c r="K172"/>
  <c r="K171"/>
  <c r="K170"/>
  <c r="K169"/>
  <c r="K168"/>
  <c r="K167"/>
  <c r="K166"/>
  <c r="K165"/>
  <c r="K163"/>
  <c r="K162"/>
  <c r="K161"/>
  <c r="K160"/>
  <c r="K159"/>
  <c r="K158"/>
  <c r="K157"/>
  <c r="K156"/>
  <c r="K155"/>
  <c r="K154"/>
  <c r="K153"/>
  <c r="K152"/>
  <c r="K151"/>
  <c r="K150"/>
  <c r="K149"/>
  <c r="K146"/>
  <c r="K145"/>
  <c r="K144"/>
  <c r="K143"/>
  <c r="K142"/>
  <c r="K141"/>
  <c r="K140"/>
  <c r="K139"/>
  <c r="K138"/>
  <c r="K137"/>
  <c r="K136"/>
  <c r="K135"/>
  <c r="K134"/>
  <c r="K133"/>
  <c r="K132"/>
  <c r="K131"/>
  <c r="K129"/>
  <c r="K128"/>
  <c r="K127"/>
  <c r="K126"/>
  <c r="K125"/>
  <c r="K124"/>
  <c r="K123"/>
  <c r="K122"/>
  <c r="K121"/>
  <c r="K120"/>
  <c r="K119"/>
  <c r="K118"/>
  <c r="K117"/>
  <c r="K116"/>
  <c r="K115"/>
  <c r="K113"/>
  <c r="K112"/>
  <c r="K111"/>
  <c r="K110"/>
  <c r="K109"/>
  <c r="K108"/>
  <c r="K107"/>
  <c r="K106"/>
  <c r="K105"/>
  <c r="K104"/>
  <c r="K103"/>
  <c r="K102"/>
  <c r="K101"/>
  <c r="K100"/>
  <c r="K99"/>
  <c r="K97"/>
  <c r="K96"/>
  <c r="K95"/>
  <c r="K94"/>
  <c r="K93"/>
  <c r="K92"/>
  <c r="K91"/>
  <c r="K90"/>
  <c r="K89"/>
  <c r="K88"/>
  <c r="K87"/>
  <c r="K86"/>
  <c r="K85"/>
  <c r="K84"/>
  <c r="K83"/>
  <c r="K71"/>
  <c r="K70"/>
  <c r="K69"/>
  <c r="K68"/>
  <c r="K67"/>
  <c r="K66"/>
  <c r="K65"/>
  <c r="K56"/>
  <c r="K55"/>
  <c r="K54"/>
  <c r="K53"/>
  <c r="K52"/>
  <c r="K51"/>
  <c r="K49"/>
  <c r="K48"/>
  <c r="K47"/>
  <c r="K46"/>
  <c r="K45"/>
  <c r="K44"/>
  <c r="K41"/>
  <c r="K40"/>
  <c r="K39"/>
  <c r="K38"/>
  <c r="K37"/>
  <c r="K36"/>
  <c r="K34"/>
  <c r="K63" s="1"/>
  <c r="K33"/>
  <c r="K62" s="1"/>
  <c r="K32"/>
  <c r="K61" s="1"/>
  <c r="K31"/>
  <c r="K60" s="1"/>
  <c r="K30"/>
  <c r="K59" s="1"/>
  <c r="K29"/>
  <c r="K58" s="1"/>
  <c r="K25"/>
  <c r="K17"/>
  <c r="K16"/>
  <c r="K15"/>
  <c r="K13"/>
  <c r="K10"/>
  <c r="J212"/>
  <c r="J211"/>
  <c r="J210"/>
  <c r="J209"/>
  <c r="J208"/>
  <c r="J207"/>
  <c r="J206"/>
  <c r="J205"/>
  <c r="J204"/>
  <c r="J203"/>
  <c r="J202"/>
  <c r="J201"/>
  <c r="J200"/>
  <c r="J199"/>
  <c r="J198"/>
  <c r="J197"/>
  <c r="J195"/>
  <c r="J194"/>
  <c r="J193"/>
  <c r="J192"/>
  <c r="J191"/>
  <c r="J190"/>
  <c r="J189"/>
  <c r="J188"/>
  <c r="J187"/>
  <c r="J186"/>
  <c r="J185"/>
  <c r="J184"/>
  <c r="J183"/>
  <c r="J182"/>
  <c r="J181"/>
  <c r="J179"/>
  <c r="J178"/>
  <c r="J177"/>
  <c r="J176"/>
  <c r="J175"/>
  <c r="J174"/>
  <c r="J173"/>
  <c r="J172"/>
  <c r="J171"/>
  <c r="J170"/>
  <c r="J169"/>
  <c r="J168"/>
  <c r="J167"/>
  <c r="J166"/>
  <c r="J165"/>
  <c r="J163"/>
  <c r="J162"/>
  <c r="J161"/>
  <c r="J160"/>
  <c r="J159"/>
  <c r="J158"/>
  <c r="J157"/>
  <c r="J156"/>
  <c r="J155"/>
  <c r="J154"/>
  <c r="J153"/>
  <c r="J152"/>
  <c r="J151"/>
  <c r="J150"/>
  <c r="J149"/>
  <c r="J146"/>
  <c r="J145"/>
  <c r="J144"/>
  <c r="J143"/>
  <c r="J142"/>
  <c r="J141"/>
  <c r="J140"/>
  <c r="J139"/>
  <c r="J138"/>
  <c r="J137"/>
  <c r="J136"/>
  <c r="J135"/>
  <c r="J134"/>
  <c r="J133"/>
  <c r="J132"/>
  <c r="J131"/>
  <c r="J129"/>
  <c r="J128"/>
  <c r="J127"/>
  <c r="J126"/>
  <c r="J125"/>
  <c r="J124"/>
  <c r="J123"/>
  <c r="J122"/>
  <c r="J121"/>
  <c r="J120"/>
  <c r="J119"/>
  <c r="J118"/>
  <c r="J117"/>
  <c r="J116"/>
  <c r="J115"/>
  <c r="J113"/>
  <c r="J112"/>
  <c r="J111"/>
  <c r="J110"/>
  <c r="J109"/>
  <c r="J108"/>
  <c r="J107"/>
  <c r="J106"/>
  <c r="J105"/>
  <c r="J104"/>
  <c r="J103"/>
  <c r="J102"/>
  <c r="J101"/>
  <c r="J100"/>
  <c r="J99"/>
  <c r="J97"/>
  <c r="J96"/>
  <c r="J95"/>
  <c r="J94"/>
  <c r="J93"/>
  <c r="J92"/>
  <c r="J91"/>
  <c r="J90"/>
  <c r="J89"/>
  <c r="J88"/>
  <c r="J87"/>
  <c r="J86"/>
  <c r="J85"/>
  <c r="J84"/>
  <c r="J83"/>
  <c r="J80"/>
  <c r="J78"/>
  <c r="J77"/>
  <c r="J75"/>
  <c r="J74"/>
  <c r="J71"/>
  <c r="J70"/>
  <c r="J69"/>
  <c r="J68"/>
  <c r="J67"/>
  <c r="J66"/>
  <c r="J65"/>
  <c r="J56"/>
  <c r="J55"/>
  <c r="J54"/>
  <c r="J53"/>
  <c r="J52"/>
  <c r="J51"/>
  <c r="J49"/>
  <c r="J48"/>
  <c r="J47"/>
  <c r="J46"/>
  <c r="J45"/>
  <c r="J44"/>
  <c r="J41"/>
  <c r="J40"/>
  <c r="J39"/>
  <c r="J38"/>
  <c r="J37"/>
  <c r="J36"/>
  <c r="J34"/>
  <c r="J33"/>
  <c r="J32"/>
  <c r="J31"/>
  <c r="J30"/>
  <c r="J29"/>
  <c r="J25"/>
  <c r="J17"/>
  <c r="J16"/>
  <c r="J15"/>
  <c r="J13"/>
  <c r="J10"/>
  <c r="I212"/>
  <c r="I211"/>
  <c r="I210"/>
  <c r="I209"/>
  <c r="I208"/>
  <c r="I207"/>
  <c r="I206"/>
  <c r="I205"/>
  <c r="I204"/>
  <c r="I203"/>
  <c r="I202"/>
  <c r="I201"/>
  <c r="I200"/>
  <c r="I199"/>
  <c r="I198"/>
  <c r="I197"/>
  <c r="I195"/>
  <c r="I194"/>
  <c r="I193"/>
  <c r="I192"/>
  <c r="I191"/>
  <c r="I190"/>
  <c r="I189"/>
  <c r="I188"/>
  <c r="I187"/>
  <c r="I186"/>
  <c r="I185"/>
  <c r="I184"/>
  <c r="I183"/>
  <c r="I182"/>
  <c r="I181"/>
  <c r="I179"/>
  <c r="I178"/>
  <c r="I177"/>
  <c r="I176"/>
  <c r="I175"/>
  <c r="I174"/>
  <c r="I173"/>
  <c r="I172"/>
  <c r="I171"/>
  <c r="I170"/>
  <c r="I169"/>
  <c r="I168"/>
  <c r="I167"/>
  <c r="I166"/>
  <c r="I165"/>
  <c r="I163"/>
  <c r="I162"/>
  <c r="I161"/>
  <c r="I160"/>
  <c r="I159"/>
  <c r="I158"/>
  <c r="I157"/>
  <c r="I156"/>
  <c r="I155"/>
  <c r="I154"/>
  <c r="I153"/>
  <c r="I152"/>
  <c r="I151"/>
  <c r="I150"/>
  <c r="I149"/>
  <c r="I146"/>
  <c r="I145"/>
  <c r="I144"/>
  <c r="I143"/>
  <c r="I142"/>
  <c r="I141"/>
  <c r="I140"/>
  <c r="I139"/>
  <c r="I138"/>
  <c r="I137"/>
  <c r="I136"/>
  <c r="I135"/>
  <c r="I134"/>
  <c r="I133"/>
  <c r="I132"/>
  <c r="I131"/>
  <c r="I129"/>
  <c r="I128"/>
  <c r="I127"/>
  <c r="I126"/>
  <c r="I125"/>
  <c r="I124"/>
  <c r="I123"/>
  <c r="I122"/>
  <c r="I121"/>
  <c r="I120"/>
  <c r="I119"/>
  <c r="I118"/>
  <c r="I117"/>
  <c r="I116"/>
  <c r="I115"/>
  <c r="I113"/>
  <c r="I112"/>
  <c r="I111"/>
  <c r="I110"/>
  <c r="I109"/>
  <c r="I108"/>
  <c r="I107"/>
  <c r="I106"/>
  <c r="I105"/>
  <c r="I104"/>
  <c r="I103"/>
  <c r="I102"/>
  <c r="I101"/>
  <c r="I100"/>
  <c r="I99"/>
  <c r="I97"/>
  <c r="I96"/>
  <c r="I95"/>
  <c r="I94"/>
  <c r="I93"/>
  <c r="I92"/>
  <c r="I91"/>
  <c r="I90"/>
  <c r="I89"/>
  <c r="I88"/>
  <c r="I87"/>
  <c r="I86"/>
  <c r="I85"/>
  <c r="I84"/>
  <c r="I83"/>
  <c r="I80"/>
  <c r="I78"/>
  <c r="I77"/>
  <c r="I75"/>
  <c r="I74"/>
  <c r="I71"/>
  <c r="I70"/>
  <c r="I69"/>
  <c r="I68"/>
  <c r="I67"/>
  <c r="I66"/>
  <c r="I65"/>
  <c r="I56"/>
  <c r="I55"/>
  <c r="I54"/>
  <c r="I53"/>
  <c r="I52"/>
  <c r="I51"/>
  <c r="I49"/>
  <c r="I48"/>
  <c r="I47"/>
  <c r="I46"/>
  <c r="I45"/>
  <c r="I44"/>
  <c r="I41"/>
  <c r="I40"/>
  <c r="I39"/>
  <c r="I38"/>
  <c r="I37"/>
  <c r="I36"/>
  <c r="I34"/>
  <c r="I63" s="1"/>
  <c r="I33"/>
  <c r="I62" s="1"/>
  <c r="I32"/>
  <c r="I61" s="1"/>
  <c r="I31"/>
  <c r="I60" s="1"/>
  <c r="I30"/>
  <c r="I59" s="1"/>
  <c r="I29"/>
  <c r="I58" s="1"/>
  <c r="I25"/>
  <c r="I17"/>
  <c r="I16"/>
  <c r="I15"/>
  <c r="I13"/>
  <c r="I10"/>
  <c r="H212"/>
  <c r="H211"/>
  <c r="H210"/>
  <c r="H209"/>
  <c r="H208"/>
  <c r="H207"/>
  <c r="H206"/>
  <c r="H205"/>
  <c r="H204"/>
  <c r="H203"/>
  <c r="H202"/>
  <c r="H201"/>
  <c r="H200"/>
  <c r="H199"/>
  <c r="H198"/>
  <c r="H197"/>
  <c r="H195"/>
  <c r="H194"/>
  <c r="H193"/>
  <c r="H192"/>
  <c r="H191"/>
  <c r="H190"/>
  <c r="H189"/>
  <c r="H188"/>
  <c r="H187"/>
  <c r="H186"/>
  <c r="H185"/>
  <c r="H184"/>
  <c r="H183"/>
  <c r="H182"/>
  <c r="H181"/>
  <c r="H179"/>
  <c r="H178"/>
  <c r="H177"/>
  <c r="H176"/>
  <c r="H175"/>
  <c r="H174"/>
  <c r="H173"/>
  <c r="H172"/>
  <c r="H171"/>
  <c r="H170"/>
  <c r="H169"/>
  <c r="H168"/>
  <c r="H167"/>
  <c r="H166"/>
  <c r="H165"/>
  <c r="H163"/>
  <c r="H162"/>
  <c r="H161"/>
  <c r="H160"/>
  <c r="H159"/>
  <c r="H158"/>
  <c r="H157"/>
  <c r="H156"/>
  <c r="H155"/>
  <c r="H154"/>
  <c r="H153"/>
  <c r="H152"/>
  <c r="H151"/>
  <c r="H150"/>
  <c r="H149"/>
  <c r="H146"/>
  <c r="H145"/>
  <c r="H144"/>
  <c r="H143"/>
  <c r="H142"/>
  <c r="H141"/>
  <c r="H140"/>
  <c r="H139"/>
  <c r="H138"/>
  <c r="H137"/>
  <c r="H136"/>
  <c r="H135"/>
  <c r="H134"/>
  <c r="H133"/>
  <c r="H132"/>
  <c r="H131"/>
  <c r="H129"/>
  <c r="H128"/>
  <c r="H127"/>
  <c r="H126"/>
  <c r="H125"/>
  <c r="H124"/>
  <c r="H123"/>
  <c r="H122"/>
  <c r="H121"/>
  <c r="H120"/>
  <c r="H119"/>
  <c r="H118"/>
  <c r="H117"/>
  <c r="H116"/>
  <c r="H115"/>
  <c r="H113"/>
  <c r="H112"/>
  <c r="H111"/>
  <c r="H110"/>
  <c r="H109"/>
  <c r="H108"/>
  <c r="H107"/>
  <c r="H106"/>
  <c r="H105"/>
  <c r="H104"/>
  <c r="H103"/>
  <c r="H102"/>
  <c r="H101"/>
  <c r="H100"/>
  <c r="H99"/>
  <c r="H97"/>
  <c r="H96"/>
  <c r="H95"/>
  <c r="H94"/>
  <c r="H93"/>
  <c r="H92"/>
  <c r="H91"/>
  <c r="H90"/>
  <c r="H89"/>
  <c r="H88"/>
  <c r="H87"/>
  <c r="H86"/>
  <c r="H85"/>
  <c r="H84"/>
  <c r="H83"/>
  <c r="H80"/>
  <c r="H78"/>
  <c r="H77"/>
  <c r="H75"/>
  <c r="H74"/>
  <c r="H71"/>
  <c r="H70"/>
  <c r="H69"/>
  <c r="H68"/>
  <c r="H67"/>
  <c r="H66"/>
  <c r="H65"/>
  <c r="H56"/>
  <c r="H55"/>
  <c r="H54"/>
  <c r="H53"/>
  <c r="H52"/>
  <c r="H51"/>
  <c r="H49"/>
  <c r="H48"/>
  <c r="H47"/>
  <c r="H46"/>
  <c r="H45"/>
  <c r="H44"/>
  <c r="H41"/>
  <c r="H40"/>
  <c r="H39"/>
  <c r="H38"/>
  <c r="H37"/>
  <c r="H36"/>
  <c r="H34"/>
  <c r="H63" s="1"/>
  <c r="H33"/>
  <c r="H62" s="1"/>
  <c r="H32"/>
  <c r="H61" s="1"/>
  <c r="H31"/>
  <c r="H60" s="1"/>
  <c r="H30"/>
  <c r="H59" s="1"/>
  <c r="H29"/>
  <c r="H58" s="1"/>
  <c r="H25"/>
  <c r="H17"/>
  <c r="H16"/>
  <c r="H15"/>
  <c r="H13"/>
  <c r="H10"/>
  <c r="G212"/>
  <c r="G211"/>
  <c r="G210"/>
  <c r="G209"/>
  <c r="G208"/>
  <c r="G207"/>
  <c r="G206"/>
  <c r="G205"/>
  <c r="G204"/>
  <c r="G203"/>
  <c r="G202"/>
  <c r="G201"/>
  <c r="G200"/>
  <c r="G199"/>
  <c r="G198"/>
  <c r="G197"/>
  <c r="G195"/>
  <c r="G194"/>
  <c r="G193"/>
  <c r="G192"/>
  <c r="G191"/>
  <c r="G190"/>
  <c r="G189"/>
  <c r="G188"/>
  <c r="G187"/>
  <c r="G186"/>
  <c r="G185"/>
  <c r="G184"/>
  <c r="G183"/>
  <c r="G182"/>
  <c r="G181"/>
  <c r="G179"/>
  <c r="G178"/>
  <c r="G177"/>
  <c r="G176"/>
  <c r="G175"/>
  <c r="G174"/>
  <c r="G173"/>
  <c r="G172"/>
  <c r="G171"/>
  <c r="G170"/>
  <c r="G169"/>
  <c r="G168"/>
  <c r="G167"/>
  <c r="G166"/>
  <c r="G165"/>
  <c r="G163"/>
  <c r="G162"/>
  <c r="G161"/>
  <c r="G160"/>
  <c r="G159"/>
  <c r="G158"/>
  <c r="G157"/>
  <c r="G156"/>
  <c r="G155"/>
  <c r="G154"/>
  <c r="G153"/>
  <c r="G152"/>
  <c r="G151"/>
  <c r="G150"/>
  <c r="G149"/>
  <c r="G146"/>
  <c r="G145"/>
  <c r="G144"/>
  <c r="G143"/>
  <c r="G142"/>
  <c r="G141"/>
  <c r="G140"/>
  <c r="G139"/>
  <c r="G138"/>
  <c r="G137"/>
  <c r="G136"/>
  <c r="G135"/>
  <c r="G134"/>
  <c r="G133"/>
  <c r="G132"/>
  <c r="G131"/>
  <c r="G129"/>
  <c r="G128"/>
  <c r="G127"/>
  <c r="G126"/>
  <c r="G125"/>
  <c r="G124"/>
  <c r="G123"/>
  <c r="G122"/>
  <c r="G121"/>
  <c r="G120"/>
  <c r="G119"/>
  <c r="G118"/>
  <c r="G117"/>
  <c r="G116"/>
  <c r="G115"/>
  <c r="G113"/>
  <c r="G112"/>
  <c r="G111"/>
  <c r="G110"/>
  <c r="G109"/>
  <c r="G108"/>
  <c r="G107"/>
  <c r="G106"/>
  <c r="G105"/>
  <c r="G104"/>
  <c r="G103"/>
  <c r="G102"/>
  <c r="G101"/>
  <c r="G100"/>
  <c r="G99"/>
  <c r="G97"/>
  <c r="G96"/>
  <c r="G95"/>
  <c r="G94"/>
  <c r="G93"/>
  <c r="G92"/>
  <c r="G91"/>
  <c r="G90"/>
  <c r="G89"/>
  <c r="G88"/>
  <c r="G87"/>
  <c r="G86"/>
  <c r="G85"/>
  <c r="G84"/>
  <c r="G83"/>
  <c r="G80"/>
  <c r="G78"/>
  <c r="G77"/>
  <c r="G75"/>
  <c r="G74"/>
  <c r="G71"/>
  <c r="G70"/>
  <c r="G69"/>
  <c r="G68"/>
  <c r="G67"/>
  <c r="G66"/>
  <c r="G65"/>
  <c r="G56"/>
  <c r="G55"/>
  <c r="G54"/>
  <c r="G53"/>
  <c r="G52"/>
  <c r="G51"/>
  <c r="G49"/>
  <c r="G48"/>
  <c r="G47"/>
  <c r="G46"/>
  <c r="G45"/>
  <c r="G44"/>
  <c r="G41"/>
  <c r="G40"/>
  <c r="G39"/>
  <c r="G38"/>
  <c r="G37"/>
  <c r="G36"/>
  <c r="G34"/>
  <c r="G63" s="1"/>
  <c r="G33"/>
  <c r="G62" s="1"/>
  <c r="G32"/>
  <c r="G61" s="1"/>
  <c r="G31"/>
  <c r="G60" s="1"/>
  <c r="G30"/>
  <c r="G59" s="1"/>
  <c r="G29"/>
  <c r="G58" s="1"/>
  <c r="G25"/>
  <c r="G17"/>
  <c r="G16"/>
  <c r="G15"/>
  <c r="G13"/>
  <c r="G10"/>
  <c r="F212"/>
  <c r="F211"/>
  <c r="F210"/>
  <c r="F209"/>
  <c r="F208"/>
  <c r="F207"/>
  <c r="F206"/>
  <c r="F205"/>
  <c r="F204"/>
  <c r="F203"/>
  <c r="F202"/>
  <c r="F201"/>
  <c r="F200"/>
  <c r="F199"/>
  <c r="F198"/>
  <c r="F197"/>
  <c r="F195"/>
  <c r="F194"/>
  <c r="F193"/>
  <c r="F192"/>
  <c r="F191"/>
  <c r="F190"/>
  <c r="F189"/>
  <c r="F188"/>
  <c r="F187"/>
  <c r="F186"/>
  <c r="F185"/>
  <c r="F184"/>
  <c r="F183"/>
  <c r="F182"/>
  <c r="F181"/>
  <c r="F179"/>
  <c r="F178"/>
  <c r="F177"/>
  <c r="F176"/>
  <c r="F175"/>
  <c r="F174"/>
  <c r="F173"/>
  <c r="F172"/>
  <c r="F171"/>
  <c r="F170"/>
  <c r="F169"/>
  <c r="F168"/>
  <c r="F167"/>
  <c r="F166"/>
  <c r="F165"/>
  <c r="F163"/>
  <c r="F162"/>
  <c r="F161"/>
  <c r="F160"/>
  <c r="F159"/>
  <c r="F158"/>
  <c r="F157"/>
  <c r="F156"/>
  <c r="F155"/>
  <c r="F154"/>
  <c r="F153"/>
  <c r="F152"/>
  <c r="F151"/>
  <c r="F150"/>
  <c r="F149"/>
  <c r="F146"/>
  <c r="F145"/>
  <c r="F144"/>
  <c r="F143"/>
  <c r="F142"/>
  <c r="F141"/>
  <c r="F140"/>
  <c r="F139"/>
  <c r="F138"/>
  <c r="F137"/>
  <c r="F136"/>
  <c r="F135"/>
  <c r="F134"/>
  <c r="F133"/>
  <c r="F132"/>
  <c r="F131"/>
  <c r="F129"/>
  <c r="F128"/>
  <c r="F127"/>
  <c r="F126"/>
  <c r="F125"/>
  <c r="F124"/>
  <c r="F123"/>
  <c r="F122"/>
  <c r="F121"/>
  <c r="F120"/>
  <c r="F119"/>
  <c r="F118"/>
  <c r="F117"/>
  <c r="F116"/>
  <c r="F115"/>
  <c r="F113"/>
  <c r="F112"/>
  <c r="F111"/>
  <c r="F110"/>
  <c r="F109"/>
  <c r="F108"/>
  <c r="F107"/>
  <c r="F106"/>
  <c r="F105"/>
  <c r="F104"/>
  <c r="F103"/>
  <c r="F102"/>
  <c r="F101"/>
  <c r="F100"/>
  <c r="F99"/>
  <c r="F97"/>
  <c r="F96"/>
  <c r="F95"/>
  <c r="F94"/>
  <c r="F93"/>
  <c r="F92"/>
  <c r="F91"/>
  <c r="F90"/>
  <c r="F89"/>
  <c r="F88"/>
  <c r="F87"/>
  <c r="F86"/>
  <c r="F85"/>
  <c r="F84"/>
  <c r="F83"/>
  <c r="F80"/>
  <c r="F78"/>
  <c r="F77"/>
  <c r="F75"/>
  <c r="F74"/>
  <c r="F71"/>
  <c r="F70"/>
  <c r="F69"/>
  <c r="F68"/>
  <c r="F67"/>
  <c r="F66"/>
  <c r="F65"/>
  <c r="F56"/>
  <c r="F55"/>
  <c r="F54"/>
  <c r="F53"/>
  <c r="F52"/>
  <c r="F51"/>
  <c r="F49"/>
  <c r="F48"/>
  <c r="F47"/>
  <c r="F46"/>
  <c r="F45"/>
  <c r="F44"/>
  <c r="F41"/>
  <c r="F40"/>
  <c r="F39"/>
  <c r="F38"/>
  <c r="F37"/>
  <c r="F36"/>
  <c r="F34"/>
  <c r="F33"/>
  <c r="F32"/>
  <c r="F31"/>
  <c r="F30"/>
  <c r="F29"/>
  <c r="F25"/>
  <c r="F17"/>
  <c r="F16"/>
  <c r="F15"/>
  <c r="F13"/>
  <c r="F10"/>
  <c r="E212"/>
  <c r="E211"/>
  <c r="E210"/>
  <c r="E209"/>
  <c r="E208"/>
  <c r="E207"/>
  <c r="E206"/>
  <c r="E205"/>
  <c r="E204"/>
  <c r="E203"/>
  <c r="E202"/>
  <c r="E201"/>
  <c r="E200"/>
  <c r="E199"/>
  <c r="E198"/>
  <c r="E197"/>
  <c r="E195"/>
  <c r="E194"/>
  <c r="E193"/>
  <c r="E192"/>
  <c r="E191"/>
  <c r="E190"/>
  <c r="E189"/>
  <c r="E188"/>
  <c r="E187"/>
  <c r="E186"/>
  <c r="E185"/>
  <c r="E184"/>
  <c r="E183"/>
  <c r="E182"/>
  <c r="E181"/>
  <c r="E179"/>
  <c r="E178"/>
  <c r="E177"/>
  <c r="E176"/>
  <c r="E175"/>
  <c r="E174"/>
  <c r="E173"/>
  <c r="E172"/>
  <c r="E171"/>
  <c r="E170"/>
  <c r="E169"/>
  <c r="E168"/>
  <c r="E167"/>
  <c r="E166"/>
  <c r="E165"/>
  <c r="E163"/>
  <c r="E162"/>
  <c r="E161"/>
  <c r="E160"/>
  <c r="E159"/>
  <c r="E158"/>
  <c r="E157"/>
  <c r="E156"/>
  <c r="E155"/>
  <c r="E154"/>
  <c r="E153"/>
  <c r="E152"/>
  <c r="E151"/>
  <c r="E150"/>
  <c r="E149"/>
  <c r="E146"/>
  <c r="E145"/>
  <c r="E144"/>
  <c r="E143"/>
  <c r="E142"/>
  <c r="E141"/>
  <c r="E140"/>
  <c r="E139"/>
  <c r="E138"/>
  <c r="E137"/>
  <c r="E136"/>
  <c r="E135"/>
  <c r="E134"/>
  <c r="E133"/>
  <c r="E132"/>
  <c r="E131"/>
  <c r="E129"/>
  <c r="E128"/>
  <c r="E127"/>
  <c r="E126"/>
  <c r="E125"/>
  <c r="E124"/>
  <c r="E123"/>
  <c r="E122"/>
  <c r="E121"/>
  <c r="E120"/>
  <c r="E119"/>
  <c r="E118"/>
  <c r="E117"/>
  <c r="E116"/>
  <c r="E115"/>
  <c r="E113"/>
  <c r="E112"/>
  <c r="E111"/>
  <c r="E110"/>
  <c r="E109"/>
  <c r="E108"/>
  <c r="E107"/>
  <c r="E106"/>
  <c r="E105"/>
  <c r="E104"/>
  <c r="E103"/>
  <c r="E102"/>
  <c r="E101"/>
  <c r="E100"/>
  <c r="E99"/>
  <c r="E97"/>
  <c r="E96"/>
  <c r="E95"/>
  <c r="E94"/>
  <c r="E93"/>
  <c r="E92"/>
  <c r="E91"/>
  <c r="E90"/>
  <c r="E89"/>
  <c r="E88"/>
  <c r="E87"/>
  <c r="E86"/>
  <c r="E85"/>
  <c r="E84"/>
  <c r="E83"/>
  <c r="E71"/>
  <c r="E70"/>
  <c r="E69"/>
  <c r="E68"/>
  <c r="E67"/>
  <c r="E66"/>
  <c r="E65"/>
  <c r="E56"/>
  <c r="E55"/>
  <c r="E54"/>
  <c r="E53"/>
  <c r="E52"/>
  <c r="E51"/>
  <c r="E49"/>
  <c r="E48"/>
  <c r="E47"/>
  <c r="E46"/>
  <c r="E45"/>
  <c r="E44"/>
  <c r="E41"/>
  <c r="E40"/>
  <c r="E39"/>
  <c r="E38"/>
  <c r="E37"/>
  <c r="E36"/>
  <c r="E34"/>
  <c r="E63" s="1"/>
  <c r="E33"/>
  <c r="E62" s="1"/>
  <c r="E32"/>
  <c r="E61" s="1"/>
  <c r="E31"/>
  <c r="E60" s="1"/>
  <c r="E30"/>
  <c r="E59" s="1"/>
  <c r="E29"/>
  <c r="E58" s="1"/>
  <c r="E25"/>
  <c r="E17"/>
  <c r="E16"/>
  <c r="E15"/>
  <c r="E13"/>
  <c r="E10"/>
  <c r="D212"/>
  <c r="D211"/>
  <c r="D210"/>
  <c r="D209"/>
  <c r="D208"/>
  <c r="D207"/>
  <c r="D206"/>
  <c r="D205"/>
  <c r="D204"/>
  <c r="D203"/>
  <c r="D202"/>
  <c r="D201"/>
  <c r="D200"/>
  <c r="D199"/>
  <c r="D198"/>
  <c r="D197"/>
  <c r="D195"/>
  <c r="D194"/>
  <c r="D193"/>
  <c r="D192"/>
  <c r="D191"/>
  <c r="D190"/>
  <c r="D189"/>
  <c r="D188"/>
  <c r="D187"/>
  <c r="D186"/>
  <c r="D185"/>
  <c r="D184"/>
  <c r="D183"/>
  <c r="D182"/>
  <c r="D181"/>
  <c r="D179"/>
  <c r="D178"/>
  <c r="D177"/>
  <c r="D176"/>
  <c r="D175"/>
  <c r="D174"/>
  <c r="D173"/>
  <c r="D172"/>
  <c r="D171"/>
  <c r="D170"/>
  <c r="D169"/>
  <c r="D168"/>
  <c r="D167"/>
  <c r="D166"/>
  <c r="D165"/>
  <c r="D163"/>
  <c r="D162"/>
  <c r="D161"/>
  <c r="D160"/>
  <c r="D159"/>
  <c r="D158"/>
  <c r="D157"/>
  <c r="D156"/>
  <c r="D155"/>
  <c r="D154"/>
  <c r="D153"/>
  <c r="D152"/>
  <c r="D151"/>
  <c r="D150"/>
  <c r="D149"/>
  <c r="D146"/>
  <c r="D145"/>
  <c r="D144"/>
  <c r="D143"/>
  <c r="D142"/>
  <c r="D141"/>
  <c r="D140"/>
  <c r="D139"/>
  <c r="D138"/>
  <c r="D137"/>
  <c r="D136"/>
  <c r="D135"/>
  <c r="D134"/>
  <c r="D133"/>
  <c r="D132"/>
  <c r="D131"/>
  <c r="D129"/>
  <c r="D128"/>
  <c r="D127"/>
  <c r="D126"/>
  <c r="D125"/>
  <c r="D124"/>
  <c r="D123"/>
  <c r="D122"/>
  <c r="D121"/>
  <c r="D120"/>
  <c r="D119"/>
  <c r="D118"/>
  <c r="D117"/>
  <c r="D116"/>
  <c r="D115"/>
  <c r="D113"/>
  <c r="D112"/>
  <c r="D111"/>
  <c r="D110"/>
  <c r="D109"/>
  <c r="D108"/>
  <c r="D107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71"/>
  <c r="D70"/>
  <c r="D69"/>
  <c r="D68"/>
  <c r="D67"/>
  <c r="D66"/>
  <c r="D65"/>
  <c r="D56"/>
  <c r="D55"/>
  <c r="D54"/>
  <c r="D53"/>
  <c r="D52"/>
  <c r="D51"/>
  <c r="D49"/>
  <c r="D48"/>
  <c r="D47"/>
  <c r="D46"/>
  <c r="D45"/>
  <c r="D44"/>
  <c r="D41"/>
  <c r="D40"/>
  <c r="D39"/>
  <c r="D38"/>
  <c r="D37"/>
  <c r="D36"/>
  <c r="D34"/>
  <c r="D33"/>
  <c r="D32"/>
  <c r="D31"/>
  <c r="D30"/>
  <c r="D29"/>
  <c r="D25"/>
  <c r="D17"/>
  <c r="D16"/>
  <c r="D15"/>
  <c r="D13"/>
  <c r="D10"/>
  <c r="C247"/>
  <c r="C246"/>
  <c r="C245"/>
  <c r="C244"/>
  <c r="C212"/>
  <c r="C211"/>
  <c r="C210"/>
  <c r="C209"/>
  <c r="C208"/>
  <c r="C207"/>
  <c r="C206"/>
  <c r="C205"/>
  <c r="C204"/>
  <c r="C203"/>
  <c r="C202"/>
  <c r="C201"/>
  <c r="C200"/>
  <c r="C199"/>
  <c r="C198"/>
  <c r="C197"/>
  <c r="C195"/>
  <c r="C194"/>
  <c r="C193"/>
  <c r="C192"/>
  <c r="C191"/>
  <c r="C190"/>
  <c r="C189"/>
  <c r="C188"/>
  <c r="C187"/>
  <c r="C186"/>
  <c r="C185"/>
  <c r="C184"/>
  <c r="C183"/>
  <c r="C182"/>
  <c r="C181"/>
  <c r="C179"/>
  <c r="C178"/>
  <c r="C177"/>
  <c r="C176"/>
  <c r="C175"/>
  <c r="C174"/>
  <c r="C173"/>
  <c r="C172"/>
  <c r="C171"/>
  <c r="C170"/>
  <c r="C169"/>
  <c r="C168"/>
  <c r="C167"/>
  <c r="C166"/>
  <c r="C165"/>
  <c r="C163"/>
  <c r="C162"/>
  <c r="C161"/>
  <c r="C160"/>
  <c r="C159"/>
  <c r="C158"/>
  <c r="C157"/>
  <c r="C156"/>
  <c r="C155"/>
  <c r="C154"/>
  <c r="C153"/>
  <c r="C152"/>
  <c r="C151"/>
  <c r="C150"/>
  <c r="C149"/>
  <c r="C146"/>
  <c r="C145"/>
  <c r="C144"/>
  <c r="C143"/>
  <c r="C142"/>
  <c r="C141"/>
  <c r="C140"/>
  <c r="C139"/>
  <c r="C138"/>
  <c r="C137"/>
  <c r="C136"/>
  <c r="C135"/>
  <c r="C134"/>
  <c r="C133"/>
  <c r="C132"/>
  <c r="C131"/>
  <c r="C129"/>
  <c r="C128"/>
  <c r="C127"/>
  <c r="C126"/>
  <c r="C125"/>
  <c r="C124"/>
  <c r="C123"/>
  <c r="C122"/>
  <c r="C121"/>
  <c r="C120"/>
  <c r="C119"/>
  <c r="C118"/>
  <c r="C117"/>
  <c r="C116"/>
  <c r="C115"/>
  <c r="C113"/>
  <c r="C112"/>
  <c r="C111"/>
  <c r="C110"/>
  <c r="C109"/>
  <c r="C108"/>
  <c r="C107"/>
  <c r="C106"/>
  <c r="C105"/>
  <c r="C104"/>
  <c r="C103"/>
  <c r="C102"/>
  <c r="C101"/>
  <c r="C100"/>
  <c r="C99"/>
  <c r="C97"/>
  <c r="C96"/>
  <c r="C95"/>
  <c r="C94"/>
  <c r="C93"/>
  <c r="C92"/>
  <c r="C91"/>
  <c r="C90"/>
  <c r="C89"/>
  <c r="C88"/>
  <c r="C87"/>
  <c r="C86"/>
  <c r="C85"/>
  <c r="C84"/>
  <c r="C83"/>
  <c r="C80"/>
  <c r="C78"/>
  <c r="C75"/>
  <c r="C77"/>
  <c r="C74"/>
  <c r="C66"/>
  <c r="C67"/>
  <c r="C68"/>
  <c r="C69"/>
  <c r="C70"/>
  <c r="C71"/>
  <c r="C65"/>
  <c r="C52"/>
  <c r="C53"/>
  <c r="C54"/>
  <c r="C55"/>
  <c r="C56"/>
  <c r="C51"/>
  <c r="C45"/>
  <c r="C46"/>
  <c r="C47"/>
  <c r="C48"/>
  <c r="C49"/>
  <c r="C44"/>
  <c r="C37"/>
  <c r="C38"/>
  <c r="C39"/>
  <c r="C40"/>
  <c r="C41"/>
  <c r="C36"/>
  <c r="C30"/>
  <c r="C31"/>
  <c r="C32"/>
  <c r="C33"/>
  <c r="C34"/>
  <c r="C29"/>
  <c r="B66"/>
  <c r="B67"/>
  <c r="B68"/>
  <c r="B69"/>
  <c r="B70"/>
  <c r="B71"/>
  <c r="B65"/>
  <c r="B52"/>
  <c r="B53"/>
  <c r="B54"/>
  <c r="B55"/>
  <c r="B56"/>
  <c r="B51"/>
  <c r="B45"/>
  <c r="B46"/>
  <c r="B47"/>
  <c r="B48"/>
  <c r="B49"/>
  <c r="B44"/>
  <c r="B37"/>
  <c r="B38"/>
  <c r="B39"/>
  <c r="B40"/>
  <c r="B41"/>
  <c r="B36"/>
  <c r="B30"/>
  <c r="B31"/>
  <c r="B32"/>
  <c r="B33"/>
  <c r="B34"/>
  <c r="B29"/>
  <c r="C17"/>
  <c r="C16"/>
  <c r="C15"/>
  <c r="C25"/>
  <c r="C13"/>
  <c r="C10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9"/>
  <c r="E9"/>
  <c r="F9"/>
  <c r="G9"/>
  <c r="H9"/>
  <c r="I9"/>
  <c r="J9"/>
  <c r="K9"/>
  <c r="L9"/>
  <c r="M9"/>
  <c r="N9"/>
  <c r="O9"/>
  <c r="P9"/>
  <c r="Q9"/>
  <c r="R9"/>
  <c r="C9"/>
  <c r="R9" i="10"/>
  <c r="Q9"/>
  <c r="J9"/>
  <c r="H9"/>
  <c r="G9"/>
  <c r="E9"/>
  <c r="D9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v1.2_4.0/SMarket/nrel/new/1A_USA_FL_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2" name="Connection1" type="4" refreshedVersion="3" background="1" saveData="1">
    <webPr sourceData="1" parsePre="1" consecutive="1" xl2000="1" url="file:///C:/Projects/v1.2_4.0/SMarket/nrel/new/2A_USA_TX_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3" name="Connection10" type="4" refreshedVersion="3" background="1" saveData="1">
    <webPr sourceData="1" parsePre="1" consecutive="1" xl2000="1" url="file:///C:/Projects/v1.2_4.0/SMarket/nrel/new/5A_USA_IL_CHICAGO-OHA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4" name="Connection11" type="4" refreshedVersion="3" background="1" saveData="1">
    <webPr sourceData="1" parsePre="1" consecutive="1" xl2000="1" url="file:///C:/Projects/v1.2_4.0/SMarket/nrel/new/5B_USA_CO_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5" name="Connection12" type="4" refreshedVersion="3" background="1" saveData="1">
    <webPr sourceData="1" parsePre="1" consecutive="1" xl2000="1" url="file:///C:/Projects/v1.2_4.0/SMarket/nrel/new/6A_USA_MN_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6" name="Connection13" type="4" refreshedVersion="3" background="1" saveData="1">
    <webPr sourceData="1" parsePre="1" consecutive="1" xl2000="1" url="file:///C:/Projects/v1.2_4.0/SMarket/nrel/new/6B_USA_MT_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7" name="Connection14" type="4" refreshedVersion="3" background="1" saveData="1">
    <webPr sourceData="1" parsePre="1" consecutive="1" xl2000="1" url="file:///C:/Projects/v1.2_4.0/SMarket/nrel/new/7A_USA_MN_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8" name="Connection15" type="4" refreshedVersion="3" background="1" saveData="1">
    <webPr sourceData="1" parsePre="1" consecutive="1" xl2000="1" url="file:///C:/Projects/v1.2_4.0/SMarket/nrel/new/8A_USA_AK_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9" name="Connection16" type="4" refreshedVersion="3" background="1" saveData="1">
    <webPr sourceData="1" parsePre="1" consecutive="1" xl2000="1" url="file:///C:/Projects/Benchmarks/branches/v1.2_4.0/SMarke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10" name="Connection17" type="4" refreshedVersion="3" background="1" saveData="1">
    <webPr sourceData="1" parsePre="1" consecutive="1" xl2000="1" url="file:///C:/Projects/Benchmarks/branches/v1.2_4.0/SMarke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11" name="Connection18" type="4" refreshedVersion="3" background="1" saveData="1">
    <webPr sourceData="1" parsePre="1" consecutive="1" xl2000="1" url="file:///C:/Projects/Benchmarks/branches/v1.2_4.0/SMarke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12" name="Connection19" type="4" refreshedVersion="3" background="1" saveData="1">
    <webPr sourceData="1" parsePre="1" consecutive="1" xl2000="1" url="file:///C:/Projects/Benchmarks/branches/v1.2_4.0/SMarke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13" name="Connection2" type="4" refreshedVersion="3" background="1" saveData="1">
    <webPr sourceData="1" parsePre="1" consecutive="1" xl2000="1" url="file:///C:/Projects/v1.2_4.0/SMarket/nrel/new/2B_USA_AZ_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14" name="Connection20" type="4" refreshedVersion="3" background="1" saveData="1">
    <webPr sourceData="1" parsePre="1" consecutive="1" xl2000="1" url="file:///C:/Projects/Benchmarks/branches/v1.2_4.0/SMarke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15" name="Connection21" type="4" refreshedVersion="3" background="1" saveData="1">
    <webPr sourceData="1" parsePre="1" consecutive="1" xl2000="1" url="file:///C:/Projects/Benchmarks/branches/v1.2_4.0/SMarke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16" name="Connection22" type="4" refreshedVersion="3" background="1" saveData="1">
    <webPr sourceData="1" parsePre="1" consecutive="1" xl2000="1" url="file:///C:/Projects/Benchmarks/branches/v1.2_4.0/SMarke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17" name="Connection23" type="4" refreshedVersion="3" background="1" saveData="1">
    <webPr sourceData="1" parsePre="1" consecutive="1" xl2000="1" url="file:///C:/Projects/Benchmarks/branches/v1.2_4.0/SMarke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18" name="Connection24" type="4" refreshedVersion="3" background="1" saveData="1">
    <webPr sourceData="1" parsePre="1" consecutive="1" xl2000="1" url="file:///C:/Projects/Benchmarks/branches/v1.2_4.0/SMarke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19" name="Connection25" type="4" refreshedVersion="3" background="1" saveData="1">
    <webPr sourceData="1" parsePre="1" consecutive="1" xl2000="1" url="file:///C:/Projects/Benchmarks/branches/v1.2_4.0/SMarke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20" name="Connection26" type="4" refreshedVersion="3" background="1" saveData="1">
    <webPr sourceData="1" parsePre="1" consecutive="1" xl2000="1" url="file:///C:/Projects/Benchmarks/branches/v1.2_4.0/SMarke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21" name="Connection27" type="4" refreshedVersion="3" background="1" saveData="1">
    <webPr sourceData="1" parsePre="1" consecutive="1" xl2000="1" url="file:///C:/Projects/Benchmarks/branches/v1.2_4.0/SMarke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22" name="Connection28" type="4" refreshedVersion="3" background="1" saveData="1">
    <webPr sourceData="1" parsePre="1" consecutive="1" xl2000="1" url="file:///C:/Projects/Benchmarks/branches/v1.2_4.0/SMarke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23" name="Connection29" type="4" refreshedVersion="3" background="1" saveData="1">
    <webPr sourceData="1" parsePre="1" consecutive="1" xl2000="1" url="file:///C:/Projects/Benchmarks/branches/v1.2_4.0/SMarke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24" name="Connection3" type="4" refreshedVersion="3" background="1" saveData="1">
    <webPr sourceData="1" parsePre="1" consecutive="1" xl2000="1" url="file:///C:/Projects/v1.2_4.0/SMarket/nrel/new/3A_USA_GA_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25" name="Connection30" type="4" refreshedVersion="3" background="1" saveData="1">
    <webPr sourceData="1" parsePre="1" consecutive="1" xl2000="1" url="file:///C:/Projects/Benchmarks/branches/v1.2_4.0/SMarke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26" name="Connection31" type="4" refreshedVersion="3" background="1" saveData="1">
    <webPr sourceData="1" parsePre="1" consecutive="1" xl2000="1" url="file:///C:/Projects/Benchmarks/branches/v1.2_4.0/SMarke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27" name="Connection32" type="4" refreshedVersion="3" background="1" saveData="1">
    <webPr sourceData="1" parsePre="1" consecutive="1" xl2000="1" url="file:///C:/Projects/Benchmarks/branches/v1.2_4.0/SMarke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28" name="Connection33" type="4" refreshedVersion="3" background="1" saveData="1">
    <webPr sourceData="1" parsePre="1" consecutive="1" xl2000="1" url="file:///C:/Projects/Benchmarks/branches/v1.2_4.0/SMarke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29" name="Connection34" type="4" refreshedVersion="3" background="1" saveData="1">
    <webPr sourceData="1" parsePre="1" consecutive="1" xl2000="1" url="file:///C:/Projects/Benchmarks/branches/v1.2_4.0/SMarke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30" name="Connection35" type="4" refreshedVersion="3" background="1" saveData="1">
    <webPr sourceData="1" parsePre="1" consecutive="1" xl2000="1" url="file:///C:/Projects/Benchmarks/branches/v1.2_4.0/SMarke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31" name="Connection36" type="4" refreshedVersion="3" background="1" saveData="1">
    <webPr sourceData="1" parsePre="1" consecutive="1" xl2000="1" url="file:///C:/Projects/Benchmarks/branches/v1.2_4.0/SMarke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32" name="Connection37" type="4" refreshedVersion="3" background="1" saveData="1">
    <webPr sourceData="1" parsePre="1" consecutive="1" xl2000="1" url="file:///C:/Projects/Benchmarks/branches/v1.2_4.0/SMarke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33" name="Connection38" type="4" refreshedVersion="3" background="1" saveData="1">
    <webPr sourceData="1" parsePre="1" consecutive="1" xl2000="1" url="file:///C:/Projects/Benchmarks/branches/v1.2_4.0/SMarke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34" name="Connection39" type="4" refreshedVersion="3" background="1" saveData="1">
    <webPr sourceData="1" parsePre="1" consecutive="1" xl2000="1" url="file:///C:/Projects/Benchmarks/branches/v1.2_4.0/SMarke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35" name="Connection4" type="4" refreshedVersion="3" background="1" saveData="1">
    <webPr sourceData="1" parsePre="1" consecutive="1" xl2000="1" url="file:///C:/Projects/v1.2_4.0/SMarket/nrel/new/3B_USA_CA_LOS_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36" name="Connection40" type="4" refreshedVersion="3" background="1" saveData="1">
    <webPr sourceData="1" parsePre="1" consecutive="1" xl2000="1" url="file:///C:/Projects/Benchmarks/branches/v1.2_4.0/SMarke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37" name="Connection41" type="4" refreshedVersion="3" background="1" saveData="1">
    <webPr sourceData="1" parsePre="1" consecutive="1" xl2000="1" url="file:///C:/Projects/Benchmarks/branches/v1.2_4.0/SMarke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38" name="Connection42" type="4" refreshedVersion="3" background="1" saveData="1">
    <webPr sourceData="1" parsePre="1" consecutive="1" xl2000="1" url="file:///C:/Projects/Benchmarks/branches/v1.2_4.0/SMarke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39" name="Connection43" type="4" refreshedVersion="3" background="1" saveData="1">
    <webPr sourceData="1" parsePre="1" consecutive="1" xl2000="1" url="file:///C:/Projects/Benchmarks/branches/v1.2_4.0/SMarke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40" name="Connection44" type="4" refreshedVersion="3" background="1" saveData="1">
    <webPr sourceData="1" parsePre="1" consecutive="1" xl2000="1" url="file:///C:/Projects/Benchmarks/branches/v1.2_4.0/SMarke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41" name="Connection45" type="4" refreshedVersion="3" background="1" saveData="1">
    <webPr sourceData="1" parsePre="1" consecutive="1" xl2000="1" url="file:///C:/Projects/Benchmarks/branches/v1.2_4.0/SMarke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42" name="Connection46" type="4" refreshedVersion="3" background="1" saveData="1">
    <webPr sourceData="1" parsePre="1" consecutive="1" xl2000="1" url="file:///C:/Projects/Benchmarks/branches/v1.2_4.0/SMarke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43" name="Connection47" type="4" refreshedVersion="3" background="1" saveData="1">
    <webPr sourceData="1" parsePre="1" consecutive="1" xl2000="1" url="file:///C:/Projects/Benchmarks/branches/v1.2_4.0/SMarke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44" name="Connection48" type="4" refreshedVersion="3" background="1" saveData="1">
    <webPr sourceData="1" parsePre="1" consecutive="1" xl2000="1" url="file:///C:/Projects/Benchmarks/branches/v1.2_4.0/SMarke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45" name="Connection49" type="4" refreshedVersion="3" background="1" saveData="1">
    <webPr sourceData="1" parsePre="1" consecutive="1" xl2000="1" url="file:///C:/Projects/Benchmarks/branches/v1.2_4.0/SMarke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46" name="Connection5" type="4" refreshedVersion="3" background="1" saveData="1">
    <webPr sourceData="1" parsePre="1" consecutive="1" xl2000="1" url="file:///C:/Projects/v1.2_4.0/SMarket/nrel/new/3B_USA_NV_LAS_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47" name="Connection50" type="4" refreshedVersion="3" background="1" saveData="1">
    <webPr sourceData="1" parsePre="1" consecutive="1" xl2000="1" url="file:///C:/Projects/Benchmarks/branches/v1.2_4.0/SMarke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48" name="Connection51" type="4" refreshedVersion="3" background="1" saveData="1">
    <webPr sourceData="1" parsePre="1" consecutive="1" xl2000="1" url="file:///C:/Projects/Benchmarks/branches/v1.2_4.0/SMarke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49" name="Connection52" type="4" refreshedVersion="3" background="1" saveData="1">
    <webPr sourceData="1" parsePre="1" consecutive="1" xl2000="1" url="file:///C:/Projects/Benchmarks/branches/v1.2_4.0/SMarke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50" name="Connection53" type="4" refreshedVersion="3" background="1" saveData="1">
    <webPr sourceData="1" parsePre="1" consecutive="1" xl2000="1" url="file:///C:/Projects/Benchmarks/branches/v1.2_4.0/SMarke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51" name="Connection54" type="4" refreshedVersion="3" background="1" saveData="1">
    <webPr sourceData="1" parsePre="1" consecutive="1" xl2000="1" url="file:///C:/Projects/Benchmarks/branches/v1.2_4.0/SMarke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52" name="Connection55" type="4" refreshedVersion="3" background="1" saveData="1">
    <webPr sourceData="1" parsePre="1" consecutive="1" xl2000="1" url="file:///C:/Projects/Benchmarks/branches/v1.2_4.0/SMarke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53" name="Connection56" type="4" refreshedVersion="3" background="1" saveData="1">
    <webPr sourceData="1" parsePre="1" consecutive="1" xl2000="1" url="file:///C:/Projects/Benchmarks/branches/v1.2_4.0/SMarke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54" name="Connection57" type="4" refreshedVersion="3" background="1" saveData="1">
    <webPr sourceData="1" parsePre="1" consecutive="1" xl2000="1" url="file:///C:/Projects/Benchmarks/branches/v1.2_4.0/SMarke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55" name="Connection58" type="4" refreshedVersion="3" background="1" saveData="1">
    <webPr sourceData="1" parsePre="1" consecutive="1" xl2000="1" url="file:///C:/Projects/Benchmarks/branches/v1.2_4.0/SMarke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56" name="Connection59" type="4" refreshedVersion="3" background="1" saveData="1">
    <webPr sourceData="1" parsePre="1" consecutive="1" xl2000="1" url="file:///C:/Projects/Benchmarks/branches/v1.2_4.0/SMarke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57" name="Connection6" type="4" refreshedVersion="3" background="1" saveData="1">
    <webPr sourceData="1" parsePre="1" consecutive="1" xl2000="1" url="file:///C:/Projects/v1.2_4.0/SMarket/nrel/new/3C_USA_CA_SAN_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58" name="Connection60" type="4" refreshedVersion="3" background="1" saveData="1">
    <webPr sourceData="1" parsePre="1" consecutive="1" xl2000="1" url="file:///C:/Projects/Benchmarks/branches/v1.2_4.0/SMarke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59" name="Connection61" type="4" refreshedVersion="3" background="1" saveData="1">
    <webPr sourceData="1" parsePre="1" consecutive="1" xl2000="1" url="file:///C:/Projects/Benchmarks/branches/v1.2_4.0/SMarke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60" name="Connection62" type="4" refreshedVersion="3" background="1" saveData="1">
    <webPr sourceData="1" parsePre="1" consecutive="1" xl2000="1" url="file:///C:/Projects/Benchmarks/branches/v1.2_4.0/SMarke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61" name="Connection63" type="4" refreshedVersion="3" background="1" saveData="1">
    <webPr sourceData="1" parsePre="1" consecutive="1" xl2000="1" url="file:///C:/Projects/Benchmarks/branches/v1.2_4.0/SMarke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62" name="Connection64" type="4" refreshedVersion="3" background="1" saveData="1">
    <webPr sourceData="1" parsePre="1" consecutive="1" xl2000="1" url="file:///C:/Projects/Benchmarks/branches/v1.2_4.0/SMarke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63" name="Connection65" type="4" refreshedVersion="3" background="1" saveData="1">
    <webPr sourceData="1" parsePre="1" consecutive="1" xl2000="1" url="file:///C:/Projects/Benchmarks/branches/v1.2_4.0/SMarke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64" name="Connection66" type="4" refreshedVersion="3" background="1" saveData="1">
    <webPr sourceData="1" parsePre="1" consecutive="1" xl2000="1" url="file:///C:/Projects/Benchmarks/branches/v1.2_4.0/SMarke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65" name="Connection67" type="4" refreshedVersion="3" background="1" saveData="1">
    <webPr sourceData="1" parsePre="1" consecutive="1" xl2000="1" url="file:///C:/Projects/Benchmarks/branches/v1.2_4.0/SMarke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66" name="Connection68" type="4" refreshedVersion="3" background="1" saveData="1">
    <webPr sourceData="1" parsePre="1" consecutive="1" xl2000="1" url="file:///C:/Projects/Benchmarks/branches/v1.2_4.0/SMarke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67" name="Connection69" type="4" refreshedVersion="3" background="1" saveData="1">
    <webPr sourceData="1" parsePre="1" consecutive="1" xl2000="1" url="file:///C:/Projects/Benchmarks/branches/v1.2_4.0/SMarke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68" name="Connection7" type="4" refreshedVersion="3" background="1" saveData="1">
    <webPr sourceData="1" parsePre="1" consecutive="1" xl2000="1" url="file:///C:/Projects/v1.2_4.0/SMarket/nrel/new/4A_USA_MD_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69" name="Connection70" type="4" refreshedVersion="3" background="1" saveData="1">
    <webPr sourceData="1" parsePre="1" consecutive="1" xl2000="1" url="file:///C:/Projects/Benchmarks/branches/v1.2_4.0/SMarke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70" name="Connection71" type="4" refreshedVersion="3" background="1" saveData="1">
    <webPr sourceData="1" parsePre="1" consecutive="1" xl2000="1" url="file:///C:/Projects/Benchmarks/branches/v1.2_4.0/SMarke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71" name="Connection72" type="4" refreshedVersion="3" background="1" saveData="1">
    <webPr sourceData="1" parsePre="1" consecutive="1" xl2000="1" url="file:///C:/Projects/Benchmarks/branches/v1.2_4.0/SMarke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72" name="Connection73" type="4" refreshedVersion="3" background="1" saveData="1">
    <webPr sourceData="1" parsePre="1" consecutive="1" xl2000="1" url="file:///C:/Projects/Benchmarks/branches/v1.2_4.0/SMarke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73" name="Connection74" type="4" refreshedVersion="3" background="1" saveData="1">
    <webPr sourceData="1" parsePre="1" consecutive="1" xl2000="1" url="file:///C:/Projects/Benchmarks/branches/v1.2_4.0/SMarke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74" name="Connection75" type="4" refreshedVersion="3" background="1" saveData="1">
    <webPr sourceData="1" parsePre="1" consecutive="1" xl2000="1" url="file:///C:/Projects/Benchmarks/branches/v1.2_4.0/SMarke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75" name="Connection76" type="4" refreshedVersion="3" background="1" saveData="1">
    <webPr sourceData="1" parsePre="1" consecutive="1" xl2000="1" url="file:///C:/Projects/Benchmarks/branches/v1.2_4.0/SMarke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76" name="Connection77" type="4" refreshedVersion="3" background="1" saveData="1">
    <webPr sourceData="1" parsePre="1" consecutive="1" xl2000="1" url="file:///C:/Projects/Benchmarks/branches/v1.2_4.0/SMarke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77" name="Connection78" type="4" refreshedVersion="3" background="1" saveData="1">
    <webPr sourceData="1" parsePre="1" consecutive="1" xl2000="1" url="file:///C:/Projects/Benchmarks/branches/v1.2_4.0/SMarke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78" name="Connection79" type="4" refreshedVersion="3" background="1" saveData="1">
    <webPr sourceData="1" parsePre="1" consecutive="1" xl2000="1" url="file:///C:/Projects/Benchmarks/branches/v1.2_4.0/SMarke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79" name="Connection8" type="4" refreshedVersion="3" background="1" saveData="1">
    <webPr sourceData="1" parsePre="1" consecutive="1" xl2000="1" url="file:///C:/Projects/v1.2_4.0/SMarket/nrel/new/4B_USA_NM_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80" name="Connection80" type="4" refreshedVersion="3" background="1" saveData="1">
    <webPr sourceData="1" parsePre="1" consecutive="1" xl2000="1" url="file:///C:/Projects/Benchmarks/branches/v1.2_4.0/SMarke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81" name="Connection81" type="4" refreshedVersion="3" background="1" saveData="1">
    <webPr sourceData="1" parsePre="1" consecutive="1" xl2000="1" url="file:///C:/Projects/Benchmarks/branches/v1.2_4.0/SMarke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82" name="Connection82" type="4" refreshedVersion="3" background="1" saveData="1">
    <webPr sourceData="1" parsePre="1" consecutive="1" xl2000="1" url="file:///C:/Projects/Benchmarks/branches/v1.2_4.0/SMarke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83" name="Connection83" type="4" refreshedVersion="3" background="1" saveData="1">
    <webPr sourceData="1" parsePre="1" consecutive="1" xl2000="1" url="file:///C:/Projects/Benchmarks/branches/v1.2_4.0/SMarke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84" name="Connection84" type="4" refreshedVersion="3" background="1" saveData="1">
    <webPr sourceData="1" parsePre="1" consecutive="1" xl2000="1" url="file:///C:/Projects/Benchmarks/branches/v1.2_4.0/SMarke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85" name="Connection85" type="4" refreshedVersion="3" background="1" saveData="1">
    <webPr sourceData="1" parsePre="1" consecutive="1" xl2000="1" url="file:///C:/Projects/Benchmarks/branches/v1.2_4.0/SMarke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86" name="Connection86" type="4" refreshedVersion="3" background="1" saveData="1">
    <webPr sourceData="1" parsePre="1" consecutive="1" xl2000="1" url="file:///C:/Projects/Benchmarks/branches/v1.2_4.0/SMarke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87" name="Connection87" type="4" refreshedVersion="3" background="1" saveData="1">
    <webPr sourceData="1" parsePre="1" consecutive="1" xl2000="1" url="file:///C:/Projects/Benchmarks/branches/v1.2_4.0/SMarke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88" name="Connection88" type="4" refreshedVersion="3" background="1" saveData="1">
    <webPr sourceData="1" parsePre="1" consecutive="1" xl2000="1" url="file:///C:/Projects/Benchmarks/branches/v1.2_4.0/SMarke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89" name="Connection89" type="4" refreshedVersion="3" background="1" saveData="1">
    <webPr sourceData="1" parsePre="1" consecutive="1" xl2000="1" url="file:///C:/Projects/Benchmarks/branches/v1.2_4.0/SMarke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90" name="Connection9" type="4" refreshedVersion="3" background="1" saveData="1">
    <webPr sourceData="1" parsePre="1" consecutive="1" xl2000="1" url="file:///C:/Projects/v1.2_4.0/SMarket/nrel/new/4C_USA_WA_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91" name="Connection90" type="4" refreshedVersion="3" background="1" saveData="1">
    <webPr sourceData="1" parsePre="1" consecutive="1" xl2000="1" url="file:///C:/Projects/Benchmarks/branches/v1.2_4.0/SMarke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92" name="Connection91" type="4" refreshedVersion="3" background="1" saveData="1">
    <webPr sourceData="1" parsePre="1" consecutive="1" xl2000="1" url="file:///C:/Projects/Benchmarks/branches/v1.2_4.0/SMarke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93" name="Connection92" type="4" refreshedVersion="3" background="1" saveData="1">
    <webPr sourceData="1" parsePre="1" consecutive="1" xl2000="1" url="file:///C:/Projects/Benchmarks/branches/v1.2_4.0/SMarke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94" name="Connection93" type="4" refreshedVersion="3" background="1" saveData="1">
    <webPr sourceData="1" parsePre="1" consecutive="1" xl2000="1" url="file:///C:/Projects/Benchmarks/branches/v1.2_4.0/SMarke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95" name="Connection94" type="4" refreshedVersion="3" background="1" saveData="1">
    <webPr sourceData="1" parsePre="1" consecutive="1" xl2000="1" url="file:///C:/Projects/Benchmarks/branches/v1.2_4.0/SMarke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96" name="Connection95" type="4" refreshedVersion="3" background="1" saveData="1">
    <webPr sourceData="1" parsePre="1" consecutive="1" xl2000="1" url="file:///C:/Projects/Benchmarks/branches/v1.2_4.0/SMarke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</connections>
</file>

<file path=xl/sharedStrings.xml><?xml version="1.0" encoding="utf-8"?>
<sst xmlns="http://schemas.openxmlformats.org/spreadsheetml/2006/main" count="5686" uniqueCount="694">
  <si>
    <t>DOE Commercial Building Benchmark - Super Market</t>
  </si>
  <si>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</si>
  <si>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</si>
  <si>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</si>
  <si>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</si>
  <si>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</si>
  <si>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</si>
  <si>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</si>
  <si>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</si>
  <si>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</si>
  <si>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</si>
  <si>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</si>
  <si>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</si>
  <si>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</si>
  <si>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</si>
  <si>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</si>
  <si>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</si>
  <si>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</si>
  <si>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</si>
  <si>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</si>
  <si>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</si>
  <si>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</si>
  <si>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</si>
  <si>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</si>
  <si>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</si>
  <si>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</si>
  <si>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</si>
  <si>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</si>
  <si>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</si>
  <si>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</si>
  <si>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</si>
  <si>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</si>
  <si>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</si>
  <si>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</si>
  <si>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</si>
  <si>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</si>
  <si>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</si>
  <si>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</si>
  <si>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</si>
  <si>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</si>
  <si>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</si>
  <si>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</si>
  <si>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</si>
  <si>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</si>
  <si>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</si>
  <si>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</si>
  <si>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</si>
  <si>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</si>
  <si>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</si>
  <si>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</si>
  <si>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</si>
  <si>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</si>
  <si>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</si>
  <si>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</si>
  <si>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</si>
  <si>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</si>
  <si>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</si>
  <si>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</si>
  <si>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</si>
  <si>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</si>
  <si>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</si>
  <si>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</si>
  <si>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</si>
  <si>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</si>
  <si>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</si>
  <si>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</si>
  <si>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</si>
  <si>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</si>
  <si>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</si>
  <si>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</si>
  <si>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</si>
  <si>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</si>
  <si>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</si>
  <si>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</si>
  <si>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</si>
  <si>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</si>
  <si>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</si>
  <si>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</si>
  <si>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</si>
  <si>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</si>
  <si>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</si>
  <si>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</si>
  <si>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</si>
  <si>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</si>
  <si>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</si>
  <si>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</si>
  <si>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</si>
  <si>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</si>
  <si>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</si>
  <si>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</si>
  <si>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</si>
  <si>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</si>
  <si>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</si>
  <si>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</si>
  <si>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</si>
  <si>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</si>
  <si>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</si>
  <si>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</si>
  <si>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</si>
  <si>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</si>
  <si>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</si>
  <si>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</si>
  <si>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</si>
  <si>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</si>
  <si>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</si>
  <si>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</si>
  <si>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</si>
  <si>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</si>
  <si>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</si>
  <si>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</si>
  <si>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</si>
  <si>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</si>
  <si>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</si>
  <si>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</si>
  <si>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</si>
  <si>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</si>
  <si>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</si>
  <si>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</si>
  <si>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</si>
  <si>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</si>
  <si>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</si>
  <si>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</si>
  <si>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</si>
  <si>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</si>
  <si>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</si>
  <si>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</si>
  <si>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</si>
  <si>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</si>
  <si>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</si>
  <si>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</si>
  <si>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</si>
  <si>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</si>
  <si>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</si>
  <si>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</si>
  <si>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</si>
  <si>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</si>
  <si>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</si>
  <si>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</si>
  <si>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</si>
  <si>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</si>
  <si>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</si>
  <si>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</si>
  <si>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</si>
  <si>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</si>
  <si>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</si>
  <si>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</si>
  <si>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</si>
  <si>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</si>
  <si>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0.00%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</si>
  <si>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</si>
  <si>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</si>
  <si>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</si>
  <si>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</si>
  <si>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</si>
  <si>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</si>
  <si>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</si>
  <si>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</si>
  <si>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</si>
  <si>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</si>
  <si>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</si>
  <si>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</si>
  <si>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</si>
  <si>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</si>
  <si>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</si>
  <si>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</si>
  <si>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</si>
  <si>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</si>
  <si>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</si>
  <si>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</si>
  <si>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</si>
  <si>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</si>
  <si>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</si>
  <si>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</si>
  <si>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</si>
  <si>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</si>
  <si>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</si>
  <si>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</si>
  <si>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</si>
  <si>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</si>
  <si>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</si>
  <si>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</si>
  <si>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</si>
  <si>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</si>
  <si>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</si>
  <si>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</si>
  <si>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</si>
  <si>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</si>
  <si>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</si>
  <si>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</si>
  <si>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</si>
  <si>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</si>
  <si>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</si>
  <si>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</si>
  <si>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</si>
  <si>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</si>
  <si>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</si>
  <si>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[4] DOE Benchmark Report</t>
  </si>
  <si>
    <t>Insulation entirely above deck</t>
  </si>
  <si>
    <t>BLDG_ELEVATORS</t>
  </si>
  <si>
    <t>ReheatCoilAvailSched</t>
  </si>
  <si>
    <t>CoolingCoilAvailSched</t>
  </si>
  <si>
    <t>WD, WinterDesign</t>
  </si>
  <si>
    <t>Humidity Setpoint Schedule</t>
  </si>
  <si>
    <t>Humidity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</si>
  <si>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</si>
  <si>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</si>
  <si>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</si>
  <si>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</si>
  <si>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</si>
  <si>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</si>
  <si>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SHADING_SCH</t>
  </si>
  <si>
    <t>4 in slab-on-grade</t>
  </si>
  <si>
    <t>Mass wall</t>
  </si>
  <si>
    <t>Benchmark Super Market</t>
  </si>
  <si>
    <t>Food Sales</t>
  </si>
  <si>
    <t>South: 0.362
East: 0.00
North: 0.00
West: 0.00
Total: 0.109</t>
  </si>
  <si>
    <t>Office, DryStorage, Deli, Sales, Produce, Bakery</t>
  </si>
  <si>
    <t>Office</t>
  </si>
  <si>
    <t>Bakery</t>
  </si>
  <si>
    <t>Deli</t>
  </si>
  <si>
    <t>Produce</t>
  </si>
  <si>
    <t>DryStorage</t>
  </si>
  <si>
    <t>Sales</t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</si>
  <si>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</si>
  <si>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</si>
  <si>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</si>
  <si>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</si>
  <si>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</si>
  <si>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</si>
  <si>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</si>
  <si>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</si>
  <si>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</si>
  <si>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</si>
  <si>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</si>
  <si>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</si>
  <si>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</si>
  <si>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</si>
  <si>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</si>
  <si>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</si>
  <si>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</si>
  <si>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</si>
  <si>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Other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</si>
  <si>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</si>
  <si>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Deli Water Equipment Latent fract sched</t>
  </si>
  <si>
    <t>Deli Water Equipment Sensible fract sched</t>
  </si>
  <si>
    <t>Deli Water Equipment Temp Sched</t>
  </si>
  <si>
    <t>Deli Water Equipment Hot Supply Temp Sched</t>
  </si>
  <si>
    <t>Deli_Case:1_ MULTIDECKDIARYANDDELICASE_CaseDefrost2aDaySched</t>
  </si>
  <si>
    <t>Deli_Case:1_ MULTIDECKDIARYANDDELICASE_CaseDripDown2aDaySched</t>
  </si>
  <si>
    <t>Deli_Case:1_ MULTIDECKDIARYANDDELICASE_CaseStockingSched</t>
  </si>
  <si>
    <t>Deli_Case:1_ MULTIDECKDIARYANDDELICASE_CaseCreditReduxSched</t>
  </si>
  <si>
    <t>Deli_Case:2_WALKINFREEZER_CaseDefrost2aDaySched</t>
  </si>
  <si>
    <t>Deli_Case:2_WALKINFREEZER_CaseDripDown2aDaySched</t>
  </si>
  <si>
    <t>Deli_Case:2_WALKINFREEZER_WalkInStockingSched</t>
  </si>
  <si>
    <t>Tue, Fri</t>
  </si>
  <si>
    <t>Deli_Case:2_WALKINFREEZER_CaseCreditReduxSched</t>
  </si>
  <si>
    <t>Sales_Case:1_MEATDISPLAYCASE_CaseDefrost2aDaySched</t>
  </si>
  <si>
    <t>Sales_Case:1_MEATDISPLAYCASE_CaseDripDown2aDaySched</t>
  </si>
  <si>
    <t>Sales_Case:1_MEATDISPLAYCASE_CaseStockingSched</t>
  </si>
  <si>
    <t>Sales_Case:2_ MULTIDECKDIARYANDDELICASE_CaseDefrost2aDaySched</t>
  </si>
  <si>
    <t>Sales_Case:2_ MULTIDECKDIARYANDDELICASE_CaseDripDown2aDaySched</t>
  </si>
  <si>
    <t>Sales_Case:2_ MULTIDECKDIARYANDDELICASE_CaseStockingSched</t>
  </si>
  <si>
    <t>Sales_Case:2_ MULTIDECKDIARYANDDELICASE_CaseCreditReduxSched</t>
  </si>
  <si>
    <t>Sales_Case:3_GLASSDOORFROZENFOOD_CaseDefrost2aDaySched</t>
  </si>
  <si>
    <t>Sales_Case:3_GLASSDOORFROZENFOOD_CaseDripDown2aDaySched</t>
  </si>
  <si>
    <t>Sales_Case:3_GLASSDOORFROZENFOOD_CaseStockingSched</t>
  </si>
  <si>
    <t>Sales_Case:3_GLASSDOORFROZENFOOD_CaseCreditReduxSched</t>
  </si>
  <si>
    <t>Sales_Case:4_OPENWELLICECREAMDISPLAYCASE_CaseDefrost2aDaySched</t>
  </si>
  <si>
    <t>Sales_Case:4_OPENWELLICECREAMDISPLAYCASE_CaseDripDown2aDaySched</t>
  </si>
  <si>
    <t>Sales_Case:4_OPENWELLICECREAMDISPLAYCASE_CaseStockingSched</t>
  </si>
  <si>
    <t>Sales_Case:4_OPENWELLICECREAMDISPLAYCASE_CaseCreditReduxSched</t>
  </si>
  <si>
    <t>Sales_Case:5_WALKINFREEZER_CaseDefrost2aDaySched</t>
  </si>
  <si>
    <t>Sales_Case:5_WALKINFREEZER_CaseDripDown2aDaySched</t>
  </si>
  <si>
    <t>Sales_Case:5_WALKINFREEZER_WalkInStockingSched</t>
  </si>
  <si>
    <t>Sales_Case:5_WALKINFREEZER_CaseCreditReduxSched</t>
  </si>
  <si>
    <t>Sales_Case:6_WALKINFREEZER_CaseDefrost2aDaySched</t>
  </si>
  <si>
    <t>Sales_Case:6_WALKINFREEZER_CaseDripDown2aDaySched</t>
  </si>
  <si>
    <t>Sales_Case:6_WALKINFREEZER_WalkInStockingSched</t>
  </si>
  <si>
    <t>Sales_Case:6_WALKINFREEZER_CaseCreditReduxSched</t>
  </si>
  <si>
    <t>Sales_Case:7_WALKINFREEZER_CaseDefrost2aDaySched</t>
  </si>
  <si>
    <t>Sales_Case:7_WALKINFREEZER_CaseDripDown2aDaySched</t>
  </si>
  <si>
    <t>Sales_Case:7_WALKINFREEZER_WalkInStockingSched</t>
  </si>
  <si>
    <t>Sales_Case:7_WALKINFREEZER_CaseCreditReduxSched</t>
  </si>
  <si>
    <t>Produce_Case:1_ MULTIDECKDIARYANDDELICASE_CaseDefrost2aDaySched</t>
  </si>
  <si>
    <t>Produce_Case:1_ MULTIDECKDIARYANDDELICASE_CaseDripDown2aDaySched</t>
  </si>
  <si>
    <t>Produce_Case:1_ MULTIDECKDIARYANDDELICASE_CaseStockingSched</t>
  </si>
  <si>
    <t>Produce_Case:1_ MULTIDECKDIARYANDDELICASE_CaseCreditReduxSched</t>
  </si>
  <si>
    <t>Bakery Water Equipment Latent fract sched</t>
  </si>
  <si>
    <t>Bakery Water Equipment Sensible fract sched</t>
  </si>
  <si>
    <t>Bakery Water Equipment Temp Sched</t>
  </si>
  <si>
    <t>Bakery Water Equipment Hot Supply Temp Sched</t>
  </si>
  <si>
    <t>Bakery_Case:1_WALKINFREEZER_CaseDefrost2aDaySched</t>
  </si>
  <si>
    <t>Bakery_Case:1_WALKINFREEZER_CaseDripDown2aDaySched</t>
  </si>
  <si>
    <t>Bakery_Case:1_WALKINFREEZER_WalkInStockingSched</t>
  </si>
  <si>
    <t>Bakery_Case:1_WALKINFREEZER_CaseCreditReduxSched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</si>
  <si>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</si>
  <si>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</si>
  <si>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</si>
  <si>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</si>
  <si>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</si>
  <si>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</si>
  <si>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</si>
  <si>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</si>
  <si>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</si>
  <si>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</si>
  <si>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</si>
  <si>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</si>
  <si>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</si>
  <si>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</si>
  <si>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</si>
  <si>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</si>
  <si>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</si>
  <si>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</si>
  <si>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</si>
  <si>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</si>
  <si>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</si>
  <si>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</si>
  <si>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</si>
  <si>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</si>
  <si>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Chicago</t>
  </si>
  <si>
    <t>IEAD</t>
  </si>
  <si>
    <t>HVAC Control - Economizer</t>
  </si>
  <si>
    <t>NoEconomizer</t>
  </si>
  <si>
    <t>Building Summary Super Market new construction version 1.1_3.1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</si>
  <si>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</si>
  <si>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</si>
  <si>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</si>
  <si>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</si>
  <si>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</si>
  <si>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</si>
  <si>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</si>
  <si>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</si>
  <si>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</si>
  <si>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</si>
  <si>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</si>
  <si>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</si>
  <si>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</si>
  <si>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</si>
  <si>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t>MinRelHumSetSch</t>
  </si>
  <si>
    <t>MaxRelHumSetSch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</si>
  <si>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</si>
  <si>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</si>
  <si>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</si>
  <si>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</si>
  <si>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</si>
  <si>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</si>
  <si>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</si>
  <si>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</si>
  <si>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</si>
  <si>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</si>
  <si>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</si>
  <si>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</si>
  <si>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</si>
  <si>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</si>
  <si>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</si>
  <si>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</si>
  <si>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</si>
  <si>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</si>
  <si>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</si>
  <si>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</si>
  <si>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</si>
  <si>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</si>
  <si>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</si>
  <si>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</si>
  <si>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</si>
  <si>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</si>
  <si>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</si>
  <si>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</si>
  <si>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OFFICE</t>
  </si>
  <si>
    <t>DRYSTORAGE</t>
  </si>
  <si>
    <t>DELI</t>
  </si>
  <si>
    <t>SALES</t>
  </si>
  <si>
    <t>PRODUCE</t>
  </si>
  <si>
    <t>BAKERY</t>
  </si>
  <si>
    <t>Total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</si>
  <si>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</si>
  <si>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</si>
  <si>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</si>
  <si>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</si>
  <si>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</si>
  <si>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</si>
  <si>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</si>
  <si>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</si>
  <si>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</si>
  <si>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OFFICE_WALL_NORTH</t>
  </si>
  <si>
    <t>N</t>
  </si>
  <si>
    <t>OFFICE_WALL_EAST</t>
  </si>
  <si>
    <t>E</t>
  </si>
  <si>
    <t>OFFICE_FLOOR</t>
  </si>
  <si>
    <t>EXT-SLAB</t>
  </si>
  <si>
    <t>OFFICE_CEILING</t>
  </si>
  <si>
    <t>DRYSTORAGE_WALL_NORTH</t>
  </si>
  <si>
    <t>DRYSTORAGE_WALL_WEST</t>
  </si>
  <si>
    <t>W</t>
  </si>
  <si>
    <t>DRYSTORAGE_FLOOR</t>
  </si>
  <si>
    <t>DRYSTORAGE_CEILING</t>
  </si>
  <si>
    <t>DELI_WALL_EAST</t>
  </si>
  <si>
    <t>DELI_FLOOR</t>
  </si>
  <si>
    <t>DELI_CEILING</t>
  </si>
  <si>
    <t>SALES_WALL_SOUTH</t>
  </si>
  <si>
    <t>S</t>
  </si>
  <si>
    <t>SALES_FLOOR</t>
  </si>
  <si>
    <t>SALES_CEILING</t>
  </si>
  <si>
    <t>PRODUCE_WALL_WEST</t>
  </si>
  <si>
    <t>PRODUCE_WALL_SOUTH</t>
  </si>
  <si>
    <t>PRODUCE_FLOOR</t>
  </si>
  <si>
    <t>PRODUCE_CEILING</t>
  </si>
  <si>
    <t>BAKERY_WALL_SOUTH</t>
  </si>
  <si>
    <t>BAKERY_WALL__2</t>
  </si>
  <si>
    <t>BAKERY_FLOOR</t>
  </si>
  <si>
    <t>BAKERY_CEILING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</si>
  <si>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</si>
  <si>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</si>
  <si>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</si>
  <si>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</si>
  <si>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</si>
  <si>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</si>
  <si>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SALES_WALL_SOUTH_WINDOW</t>
  </si>
  <si>
    <t>No</t>
  </si>
  <si>
    <t>Total or Average</t>
  </si>
  <si>
    <t>North Total or Average</t>
  </si>
  <si>
    <t>-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</si>
  <si>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</si>
  <si>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</si>
  <si>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</si>
  <si>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</si>
  <si>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</si>
  <si>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</si>
  <si>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</si>
  <si>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PSZ-AC:1_COOLC DXCOIL</t>
  </si>
  <si>
    <t>Coil:Cooling:DX:SingleSpeed</t>
  </si>
  <si>
    <t>PSZ-AC:2_COOLC DXCOIL</t>
  </si>
  <si>
    <t>PSZ-AC:3_COOLC DXCOIL</t>
  </si>
  <si>
    <t>PSZ-AC:4_COOLC DXCOIL</t>
  </si>
  <si>
    <t>PSZ-AC:5_COOLC DXCOIL</t>
  </si>
  <si>
    <t>PSZ-AC:6_COOLC DXCOIL</t>
  </si>
  <si>
    <t>PSZ-AC:1_HEATC</t>
  </si>
  <si>
    <t>Coil:Heating:Gas</t>
  </si>
  <si>
    <t>PSZ-AC:2_HEATC</t>
  </si>
  <si>
    <t>PSZ-AC:3_HEATC</t>
  </si>
  <si>
    <t>PSZ-AC:4_HEATC</t>
  </si>
  <si>
    <t>PSZ-AC:5_HEATC</t>
  </si>
  <si>
    <t>PSZ-AC:6_HEATC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</si>
  <si>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</si>
  <si>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</si>
  <si>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</si>
  <si>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</si>
  <si>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</si>
  <si>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</si>
  <si>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BAKERY EXHAUST FAN</t>
  </si>
  <si>
    <t>Fan:ZoneExhaust</t>
  </si>
  <si>
    <t>Zone Exhaust Fans</t>
  </si>
  <si>
    <t>PSZ-AC:1_FAN</t>
  </si>
  <si>
    <t>Fan:ConstantVolume</t>
  </si>
  <si>
    <t>Fan Energy</t>
  </si>
  <si>
    <t>PSZ-AC:2_FAN</t>
  </si>
  <si>
    <t>PSZ-AC:3_FAN</t>
  </si>
  <si>
    <t>PSZ-AC:4_FAN</t>
  </si>
  <si>
    <t>PSZ-AC:5_FAN</t>
  </si>
  <si>
    <t>PSZ-AC:6_FAN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</si>
  <si>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</si>
  <si>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</si>
  <si>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</si>
  <si>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</si>
  <si>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</si>
  <si>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</si>
  <si>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</si>
  <si>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</si>
  <si>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</si>
  <si>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</si>
  <si>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</si>
  <si>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</si>
  <si>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</si>
  <si>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</si>
  <si>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</si>
  <si>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</si>
  <si>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</si>
  <si>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</si>
  <si>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</si>
  <si>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</si>
  <si>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</si>
  <si>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</si>
  <si>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</si>
  <si>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</si>
  <si>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</si>
  <si>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</si>
  <si>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</si>
  <si>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</si>
  <si>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</si>
  <si>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</si>
  <si>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</si>
  <si>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</si>
  <si>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</si>
  <si>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</si>
  <si>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</si>
  <si>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</si>
  <si>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</si>
  <si>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</si>
  <si>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</si>
  <si>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</si>
  <si>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</si>
  <si>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</si>
  <si>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</si>
  <si>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</si>
  <si>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</si>
  <si>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</si>
  <si>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</si>
  <si>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</si>
  <si>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</si>
  <si>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</si>
  <si>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</si>
  <si>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</si>
  <si>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</si>
  <si>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23-FEB-11:00</t>
  </si>
  <si>
    <t>Electric</t>
  </si>
  <si>
    <t>Gas</t>
  </si>
  <si>
    <t>Cost ($)</t>
  </si>
  <si>
    <t>Cost per Total Building Area ($/m2)</t>
  </si>
  <si>
    <t>Cost per Net Conditioned Building Area ($/m2)</t>
  </si>
  <si>
    <t>02-DEC-11:00</t>
  </si>
  <si>
    <t>25-JUL-10:00</t>
  </si>
  <si>
    <t>14-JUL-10:00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</si>
  <si>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</si>
  <si>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</si>
  <si>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</si>
  <si>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</si>
  <si>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</si>
  <si>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</si>
  <si>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</si>
  <si>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</si>
  <si>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Floor to Ceiling Height (m)</t>
  </si>
  <si>
    <t>South: 174.7
East: 0.00 
North: 0.00 
West: 0.00 
Total: 174.7</t>
  </si>
  <si>
    <t>15 cm wood</t>
  </si>
  <si>
    <t>EXT-WALLS-MASS-NONRES</t>
  </si>
  <si>
    <t>ROOF-IEAD-NONRES</t>
  </si>
  <si>
    <t>WINDOW-90.1-2004-NONRES-FIXED</t>
  </si>
  <si>
    <t>13-MAR-17:15</t>
  </si>
  <si>
    <t>03-APR-17:15</t>
  </si>
  <si>
    <t>15-MAY-17:15</t>
  </si>
  <si>
    <t>27-JUN-17:15</t>
  </si>
  <si>
    <t>13-JUL-17:15</t>
  </si>
  <si>
    <t>21-AUG-17:15</t>
  </si>
  <si>
    <t>13-SEP-17:15</t>
  </si>
  <si>
    <t>06-OCT-17:15</t>
  </si>
  <si>
    <t>01-NOV-17:15</t>
  </si>
  <si>
    <t>20-JAN-18:15</t>
  </si>
  <si>
    <t>15-FEB-18:15</t>
  </si>
  <si>
    <t>29-APR-10:00</t>
  </si>
  <si>
    <t>26-MAY-17:15</t>
  </si>
  <si>
    <t>13-JUN-17:15</t>
  </si>
  <si>
    <t>05-JUL-17:15</t>
  </si>
  <si>
    <t>31-AUG-17:15</t>
  </si>
  <si>
    <t>16-SEP-10:00</t>
  </si>
  <si>
    <t>27-NOV-18:15</t>
  </si>
  <si>
    <t>17-MAR-17:15</t>
  </si>
  <si>
    <t>30-MAY-17:15</t>
  </si>
  <si>
    <t>28-JUN-17:15</t>
  </si>
  <si>
    <t>01-AUG-17:15</t>
  </si>
  <si>
    <t>08-SEP-17:15</t>
  </si>
  <si>
    <t>13-OCT-17:15</t>
  </si>
  <si>
    <t>13-DEC-18:15</t>
  </si>
  <si>
    <t>24-JAN-18:15</t>
  </si>
  <si>
    <t>21-FEB-18:15</t>
  </si>
  <si>
    <t>29-MAR-17:15</t>
  </si>
  <si>
    <t>14-APR-17:15</t>
  </si>
  <si>
    <t>31-MAY-17:15</t>
  </si>
  <si>
    <t>19-JUN-17:15</t>
  </si>
  <si>
    <t>03-JUL-17:15</t>
  </si>
  <si>
    <t>14-AUG-17:15</t>
  </si>
  <si>
    <t>06-SEP-17:15</t>
  </si>
  <si>
    <t>20-OCT-17:15</t>
  </si>
  <si>
    <t>28-NOV-18:15</t>
  </si>
  <si>
    <t>04-DEC-18:15</t>
  </si>
  <si>
    <t>10-JAN-18:15</t>
  </si>
  <si>
    <t>13-FEB-11:45</t>
  </si>
  <si>
    <t>10-APR-10:45</t>
  </si>
  <si>
    <t>30-MAY-10:45</t>
  </si>
  <si>
    <t>29-JUL-10:45</t>
  </si>
  <si>
    <t>09-SEP-10:45</t>
  </si>
  <si>
    <t>05-OCT-10:45</t>
  </si>
  <si>
    <t>20-NOV-11:45</t>
  </si>
  <si>
    <t>10-FEB-18:15</t>
  </si>
  <si>
    <t>31-MAR-17:15</t>
  </si>
  <si>
    <t>21-APR-17:15</t>
  </si>
  <si>
    <t>05-AUG-10:45</t>
  </si>
  <si>
    <t>01-SEP-17:15</t>
  </si>
  <si>
    <t>06-OCT-10:45</t>
  </si>
  <si>
    <t>21-NOV-18:15</t>
  </si>
  <si>
    <t>05-DEC-11:45</t>
  </si>
  <si>
    <t>05-JAN-18:15</t>
  </si>
  <si>
    <t>27-MAR-17:15</t>
  </si>
  <si>
    <t>29-APR-10:45</t>
  </si>
  <si>
    <t>25-MAY-17:15</t>
  </si>
  <si>
    <t>16-JUN-10:45</t>
  </si>
  <si>
    <t>03-JUL-10:45</t>
  </si>
  <si>
    <t>15-AUG-10:45</t>
  </si>
  <si>
    <t>29-SEP-10:45</t>
  </si>
  <si>
    <t>16-OCT-17:15</t>
  </si>
  <si>
    <t>16-NOV-18:15</t>
  </si>
  <si>
    <t>14-DEC-18:15</t>
  </si>
  <si>
    <t>09-JAN-11:15</t>
  </si>
  <si>
    <t>13-FEB-11:15</t>
  </si>
  <si>
    <t>09-MAR-18:15</t>
  </si>
  <si>
    <t>04-APR-17:15</t>
  </si>
  <si>
    <t>30-JUN-17:15</t>
  </si>
  <si>
    <t>17-AUG-17:15</t>
  </si>
  <si>
    <t>03-NOV-17:15</t>
  </si>
  <si>
    <t>23-DEC-11:15</t>
  </si>
  <si>
    <t>02-JAN-11:15</t>
  </si>
  <si>
    <t>08-MAR-18:15</t>
  </si>
  <si>
    <t>29-JUN-17:15</t>
  </si>
  <si>
    <t>18-JUL-17:15</t>
  </si>
  <si>
    <t>11-OCT-17:15</t>
  </si>
  <si>
    <t>10-NOV-11:15</t>
  </si>
  <si>
    <t>22-DEC-11:15</t>
  </si>
  <si>
    <t>14-JAN-11:15</t>
  </si>
  <si>
    <t>21-FEB-11:15</t>
  </si>
  <si>
    <t>30-MAR-10:15</t>
  </si>
  <si>
    <t>29-APR-10:15</t>
  </si>
  <si>
    <t>05-MAY-17:15</t>
  </si>
  <si>
    <t>28-JUN-10:45</t>
  </si>
  <si>
    <t>31-JUL-17:15</t>
  </si>
  <si>
    <t>18-AUG-17:15</t>
  </si>
  <si>
    <t>18-OCT-17:15</t>
  </si>
  <si>
    <t>05-DEC-11:15</t>
  </si>
  <si>
    <t>17-JAN-18:15</t>
  </si>
  <si>
    <t>28-FEB-11:15</t>
  </si>
  <si>
    <t>14-MAR-17:15</t>
  </si>
  <si>
    <t>10-APR-10:15</t>
  </si>
  <si>
    <t>04-AUG-17:15</t>
  </si>
  <si>
    <t>06-SEP-10:45</t>
  </si>
  <si>
    <t>31-OCT-17:15</t>
  </si>
  <si>
    <t>02-NOV-17:15</t>
  </si>
  <si>
    <t>12-DEC-18:15</t>
  </si>
  <si>
    <t>23-JAN-11:15</t>
  </si>
  <si>
    <t>11-FEB-11:15</t>
  </si>
  <si>
    <t>30-MAR-17:15</t>
  </si>
  <si>
    <t>26-APR-10:45</t>
  </si>
  <si>
    <t>19-JUL-10:45</t>
  </si>
  <si>
    <t>30-AUG-10:45</t>
  </si>
  <si>
    <t>30-DEC-11:15</t>
  </si>
  <si>
    <t>30-JAN-11:15</t>
  </si>
  <si>
    <t>23-MAR-17:15</t>
  </si>
  <si>
    <t>01-APR-17:15</t>
  </si>
  <si>
    <t>27-MAY-17:15</t>
  </si>
  <si>
    <t>25-AUG-17:15</t>
  </si>
  <si>
    <t>14-SEP-17:15</t>
  </si>
  <si>
    <t>14-OCT-10:15</t>
  </si>
  <si>
    <t>02-DEC-11:15</t>
  </si>
  <si>
    <t>02-FEB-18:15</t>
  </si>
  <si>
    <t>24-APR-10:15</t>
  </si>
  <si>
    <t>21-JUL-17:15</t>
  </si>
  <si>
    <t>11-AUG-17:15</t>
  </si>
  <si>
    <t>01-NOV-10:15</t>
  </si>
  <si>
    <t>29-DEC-11:15</t>
  </si>
  <si>
    <t>13-JAN-11:15</t>
  </si>
  <si>
    <t>14-APR-10:15</t>
  </si>
  <si>
    <t>14-JUN-17:15</t>
  </si>
  <si>
    <t>06-JUL-17:15</t>
  </si>
  <si>
    <t>09-NOV-11:15</t>
  </si>
  <si>
    <t>21-JAN-11:15</t>
  </si>
  <si>
    <t>27-FEB-11:15</t>
  </si>
  <si>
    <t>09-MAR-11:15</t>
  </si>
  <si>
    <t>21-JUN-17:15</t>
  </si>
  <si>
    <t>15-AUG-17:15</t>
  </si>
  <si>
    <t>02-OCT-10:15</t>
  </si>
  <si>
    <t>14-NOV-11:15</t>
  </si>
  <si>
    <t>18-DEC-11:15</t>
  </si>
  <si>
    <t>13-NOV-18:15</t>
  </si>
  <si>
    <t>16-NOV-11:15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</si>
  <si>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</si>
  <si>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</si>
  <si>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</si>
  <si>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</si>
  <si>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weighting factor is for all of 3B</t>
  </si>
  <si>
    <t>DELI EXHAUST FAN</t>
  </si>
  <si>
    <t>SALES EXHAUST FAN</t>
  </si>
  <si>
    <t>23-JAN-18:15</t>
  </si>
  <si>
    <t>15-DEC-18:15</t>
  </si>
  <si>
    <t>28-MAR-17:15</t>
  </si>
  <si>
    <t>14-FEB-18:15</t>
  </si>
  <si>
    <t>17-APR-17:15</t>
  </si>
  <si>
    <t>11-JUL-17:15</t>
  </si>
  <si>
    <t>04-MAR-11:45</t>
  </si>
  <si>
    <t>08-AUG-17:15</t>
  </si>
  <si>
    <t>11-JUL-10:45</t>
  </si>
  <si>
    <t>02-SEP-10:45</t>
  </si>
  <si>
    <t>20-JUN-17:15</t>
  </si>
  <si>
    <t>24-MAY-10:45</t>
  </si>
  <si>
    <t>30-JUN-10:45</t>
  </si>
  <si>
    <t>12-SEP-17:15</t>
  </si>
  <si>
    <t>27-MAY-10:45</t>
  </si>
  <si>
    <t>07-OCT-10:15</t>
  </si>
  <si>
    <t>31-MAY-10:15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</si>
</sst>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0.00000"/>
  </numFmts>
  <fonts count="26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MS Sans Serif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color indexed="8"/>
      <name val="MS Sans Serif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101"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 wrapText="1"/>
    </xf>
    <xf numFmtId="1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 wrapText="1"/>
    </xf>
    <xf numFmtId="2" fontId="3" fillId="0" borderId="0" xfId="0" applyNumberFormat="1" applyFont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11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4" fontId="8" fillId="0" borderId="0" xfId="0" applyNumberFormat="1" applyFont="1" applyAlignment="1">
      <alignment vertical="top" wrapText="1"/>
    </xf>
    <xf numFmtId="1" fontId="8" fillId="0" borderId="0" xfId="0" applyNumberFormat="1" applyFont="1" applyAlignment="1">
      <alignment horizontal="center" vertical="top" wrapText="1"/>
    </xf>
    <xf numFmtId="2" fontId="8" fillId="0" borderId="0" xfId="0" applyNumberFormat="1" applyFont="1" applyAlignment="1">
      <alignment horizontal="center" vertical="top" wrapText="1"/>
    </xf>
    <xf numFmtId="0" fontId="11" fillId="2" borderId="0" xfId="0" applyFont="1" applyFill="1" applyAlignment="1">
      <alignment vertical="top" wrapText="1"/>
    </xf>
    <xf numFmtId="0" fontId="11" fillId="2" borderId="0" xfId="1" applyFont="1" applyFill="1" applyBorder="1" applyAlignment="1">
      <alignment horizontal="center" vertical="center" wrapText="1"/>
    </xf>
    <xf numFmtId="0" fontId="12" fillId="2" borderId="0" xfId="4" applyFont="1" applyFill="1" applyBorder="1" applyAlignment="1">
      <alignment wrapText="1"/>
    </xf>
    <xf numFmtId="2" fontId="12" fillId="2" borderId="0" xfId="4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vertical="top" wrapText="1"/>
    </xf>
    <xf numFmtId="0" fontId="7" fillId="3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left" vertical="top"/>
    </xf>
    <xf numFmtId="0" fontId="8" fillId="2" borderId="0" xfId="0" applyFont="1" applyFill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horizontal="center" vertical="top" wrapText="1"/>
    </xf>
    <xf numFmtId="0" fontId="6" fillId="0" borderId="0" xfId="0" applyFont="1" applyAlignment="1">
      <alignment vertical="top"/>
    </xf>
    <xf numFmtId="3" fontId="8" fillId="0" borderId="0" xfId="0" applyNumberFormat="1" applyFont="1" applyAlignment="1">
      <alignment vertical="top" wrapText="1"/>
    </xf>
    <xf numFmtId="0" fontId="9" fillId="2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0" fontId="8" fillId="0" borderId="0" xfId="0" applyFont="1" applyAlignment="1">
      <alignment vertical="top"/>
    </xf>
    <xf numFmtId="0" fontId="17" fillId="2" borderId="1" xfId="3" applyFont="1" applyFill="1" applyBorder="1"/>
    <xf numFmtId="0" fontId="17" fillId="2" borderId="1" xfId="3" applyFont="1" applyFill="1" applyBorder="1" applyAlignment="1">
      <alignment wrapText="1"/>
    </xf>
    <xf numFmtId="0" fontId="17" fillId="0" borderId="0" xfId="3" applyFont="1"/>
    <xf numFmtId="1" fontId="2" fillId="0" borderId="0" xfId="4" applyNumberFormat="1"/>
    <xf numFmtId="3" fontId="11" fillId="0" borderId="0" xfId="0" applyNumberFormat="1" applyFont="1" applyAlignment="1">
      <alignment vertical="top" wrapText="1"/>
    </xf>
    <xf numFmtId="3" fontId="11" fillId="3" borderId="0" xfId="0" applyNumberFormat="1" applyFont="1" applyFill="1" applyAlignment="1">
      <alignment vertical="top" wrapText="1"/>
    </xf>
    <xf numFmtId="3" fontId="11" fillId="3" borderId="0" xfId="0" applyNumberFormat="1" applyFont="1" applyFill="1" applyAlignment="1">
      <alignment horizontal="center" vertical="top" wrapText="1"/>
    </xf>
    <xf numFmtId="3" fontId="8" fillId="0" borderId="0" xfId="0" applyNumberFormat="1" applyFont="1" applyFill="1" applyAlignment="1">
      <alignment vertical="top" wrapText="1"/>
    </xf>
    <xf numFmtId="3" fontId="8" fillId="0" borderId="0" xfId="0" applyNumberFormat="1" applyFont="1" applyAlignment="1">
      <alignment vertical="top"/>
    </xf>
    <xf numFmtId="0" fontId="19" fillId="0" borderId="0" xfId="3" applyFont="1"/>
    <xf numFmtId="0" fontId="19" fillId="0" borderId="0" xfId="2" applyFont="1"/>
    <xf numFmtId="1" fontId="19" fillId="0" borderId="0" xfId="3" applyNumberFormat="1" applyFont="1"/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8" fillId="0" borderId="0" xfId="0" applyNumberFormat="1" applyFont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4" fontId="7" fillId="3" borderId="0" xfId="0" applyNumberFormat="1" applyFont="1" applyFill="1" applyAlignment="1">
      <alignment horizontal="left" vertical="top"/>
    </xf>
    <xf numFmtId="4" fontId="20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vertical="top" wrapText="1"/>
    </xf>
    <xf numFmtId="4" fontId="20" fillId="3" borderId="0" xfId="0" applyNumberFormat="1" applyFont="1" applyFill="1" applyAlignment="1">
      <alignment horizontal="left" vertical="top"/>
    </xf>
    <xf numFmtId="4" fontId="20" fillId="3" borderId="0" xfId="0" applyNumberFormat="1" applyFont="1" applyFill="1" applyAlignment="1">
      <alignment horizontal="left" vertical="center"/>
    </xf>
    <xf numFmtId="4" fontId="7" fillId="2" borderId="0" xfId="0" applyNumberFormat="1" applyFont="1" applyFill="1" applyAlignment="1">
      <alignment horizontal="center" vertical="top" wrapText="1"/>
    </xf>
    <xf numFmtId="4" fontId="3" fillId="0" borderId="0" xfId="0" applyNumberFormat="1" applyFont="1" applyAlignment="1">
      <alignment horizontal="center" vertical="top" wrapText="1"/>
    </xf>
    <xf numFmtId="4" fontId="20" fillId="0" borderId="0" xfId="0" applyNumberFormat="1" applyFont="1" applyAlignment="1">
      <alignment horizontal="center" vertical="top" wrapText="1"/>
    </xf>
    <xf numFmtId="4" fontId="20" fillId="3" borderId="0" xfId="0" applyNumberFormat="1" applyFont="1" applyFill="1" applyAlignment="1">
      <alignment horizontal="left" vertical="top" wrapText="1"/>
    </xf>
    <xf numFmtId="166" fontId="20" fillId="0" borderId="0" xfId="0" applyNumberFormat="1" applyFont="1" applyAlignment="1">
      <alignment horizontal="center" vertical="top" wrapText="1"/>
    </xf>
    <xf numFmtId="0" fontId="24" fillId="0" borderId="0" xfId="0" applyFont="1" applyAlignment="1">
      <alignment vertical="top"/>
    </xf>
    <xf numFmtId="4" fontId="20" fillId="2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20" fillId="0" borderId="0" xfId="0" applyNumberFormat="1" applyFont="1" applyAlignment="1">
      <alignment vertical="top" wrapText="1"/>
    </xf>
    <xf numFmtId="4" fontId="20" fillId="0" borderId="0" xfId="0" applyNumberFormat="1" applyFont="1" applyAlignment="1">
      <alignment horizontal="center" vertical="top"/>
    </xf>
    <xf numFmtId="4" fontId="20" fillId="0" borderId="0" xfId="0" applyNumberFormat="1" applyFont="1" applyAlignment="1">
      <alignment horizontal="left" vertical="top" wrapText="1"/>
    </xf>
    <xf numFmtId="167" fontId="3" fillId="0" borderId="0" xfId="0" applyNumberFormat="1" applyFont="1" applyAlignment="1">
      <alignment horizontal="center" vertical="top" wrapText="1"/>
    </xf>
    <xf numFmtId="3" fontId="3" fillId="0" borderId="0" xfId="0" applyNumberFormat="1" applyFont="1" applyAlignment="1">
      <alignment horizontal="center" vertical="top" wrapText="1"/>
    </xf>
    <xf numFmtId="1" fontId="20" fillId="0" borderId="0" xfId="0" applyNumberFormat="1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2" fontId="20" fillId="0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2" fontId="12" fillId="2" borderId="0" xfId="4" applyNumberFormat="1" applyFont="1" applyFill="1" applyAlignment="1">
      <alignment horizontal="center" wrapText="1"/>
    </xf>
    <xf numFmtId="4" fontId="3" fillId="3" borderId="0" xfId="0" applyNumberFormat="1" applyFont="1" applyFill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1" fillId="0" borderId="0" xfId="0" applyFont="1" applyBorder="1" applyAlignment="1">
      <alignment horizontal="right" vertical="top" wrapText="1"/>
    </xf>
    <xf numFmtId="0" fontId="0" fillId="0" borderId="2" xfId="0" applyBorder="1" applyAlignment="1">
      <alignment vertical="top" wrapText="1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11" fontId="8" fillId="0" borderId="0" xfId="0" applyNumberFormat="1" applyFont="1" applyAlignment="1">
      <alignment vertical="top" wrapText="1"/>
    </xf>
    <xf numFmtId="3" fontId="8" fillId="0" borderId="0" xfId="0" applyNumberFormat="1" applyFont="1" applyAlignment="1">
      <alignment horizontal="left" vertical="top" wrapText="1"/>
    </xf>
    <xf numFmtId="2" fontId="3" fillId="0" borderId="0" xfId="5" applyNumberFormat="1" applyFont="1" applyAlignment="1">
      <alignment horizontal="center" vertical="top" wrapText="1"/>
    </xf>
    <xf numFmtId="4" fontId="4" fillId="2" borderId="0" xfId="0" applyNumberFormat="1" applyFont="1" applyFill="1" applyAlignment="1">
      <alignment vertical="top"/>
    </xf>
    <xf numFmtId="4" fontId="3" fillId="0" borderId="0" xfId="0" applyNumberFormat="1" applyFont="1" applyAlignment="1">
      <alignment horizontal="center" vertical="top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164" fontId="25" fillId="0" borderId="0" xfId="6" applyNumberFormat="1" applyFont="1" applyBorder="1" applyAlignment="1">
      <alignment horizontal="center"/>
    </xf>
    <xf numFmtId="164" fontId="25" fillId="0" borderId="0" xfId="6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0" fontId="5" fillId="2" borderId="0" xfId="0" applyFont="1" applyFill="1" applyAlignment="1">
      <alignment horizontal="center" vertical="top" wrapText="1"/>
    </xf>
    <xf numFmtId="0" fontId="6" fillId="0" borderId="0" xfId="0" applyFont="1" applyAlignment="1">
      <alignment horizontal="center" vertical="top"/>
    </xf>
  </cellXfs>
  <cellStyles count="7">
    <cellStyle name="Normal" xfId="0" builtinId="0"/>
    <cellStyle name="Normal 3" xfId="5"/>
    <cellStyle name="Normal 5" xfId="6"/>
    <cellStyle name="Normal_Loads-IP_New_SC" xfId="1"/>
    <cellStyle name="Normal_Schedules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8.6460032626427402E-2"/>
          <c:w val="0.8612652608213095"/>
          <c:h val="0.70799347471452134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LocationSummary!$B$83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LocationSummary!$C$83:$R$83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1"/>
          <c:tx>
            <c:strRef>
              <c:f>LocationSummary!$B$84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LocationSummary!$C$84:$R$84</c:f>
              <c:numCache>
                <c:formatCode>#,##0.00</c:formatCode>
                <c:ptCount val="16"/>
                <c:pt idx="0">
                  <c:v>143919.44444444444</c:v>
                </c:pt>
                <c:pt idx="1">
                  <c:v>114466.66666666667</c:v>
                </c:pt>
                <c:pt idx="2">
                  <c:v>121166.66666666667</c:v>
                </c:pt>
                <c:pt idx="3">
                  <c:v>54816.666666666664</c:v>
                </c:pt>
                <c:pt idx="4">
                  <c:v>12297.222222222223</c:v>
                </c:pt>
                <c:pt idx="5">
                  <c:v>60727.777777777781</c:v>
                </c:pt>
                <c:pt idx="6">
                  <c:v>2894.4444444444443</c:v>
                </c:pt>
                <c:pt idx="7">
                  <c:v>42475</c:v>
                </c:pt>
                <c:pt idx="8">
                  <c:v>25344.444444444445</c:v>
                </c:pt>
                <c:pt idx="9">
                  <c:v>4258.333333333333</c:v>
                </c:pt>
                <c:pt idx="10">
                  <c:v>28072.222222222223</c:v>
                </c:pt>
                <c:pt idx="11">
                  <c:v>15122.222222222223</c:v>
                </c:pt>
                <c:pt idx="12">
                  <c:v>24327.777777777777</c:v>
                </c:pt>
                <c:pt idx="13">
                  <c:v>9102.7777777777792</c:v>
                </c:pt>
                <c:pt idx="14">
                  <c:v>9580.5555555555547</c:v>
                </c:pt>
                <c:pt idx="15">
                  <c:v>4477.7777777777783</c:v>
                </c:pt>
              </c:numCache>
            </c:numRef>
          </c:val>
        </c:ser>
        <c:ser>
          <c:idx val="6"/>
          <c:order val="2"/>
          <c:tx>
            <c:strRef>
              <c:f>LocationSummary!$B$85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LocationSummary!$C$85:$R$85</c:f>
              <c:numCache>
                <c:formatCode>#,##0.00</c:formatCode>
                <c:ptCount val="16"/>
                <c:pt idx="0">
                  <c:v>259377.77777777778</c:v>
                </c:pt>
                <c:pt idx="1">
                  <c:v>259377.77777777778</c:v>
                </c:pt>
                <c:pt idx="2">
                  <c:v>259377.77777777778</c:v>
                </c:pt>
                <c:pt idx="3">
                  <c:v>259377.77777777778</c:v>
                </c:pt>
                <c:pt idx="4">
                  <c:v>259377.77777777778</c:v>
                </c:pt>
                <c:pt idx="5">
                  <c:v>259377.77777777778</c:v>
                </c:pt>
                <c:pt idx="6">
                  <c:v>259377.77777777778</c:v>
                </c:pt>
                <c:pt idx="7">
                  <c:v>259377.77777777778</c:v>
                </c:pt>
                <c:pt idx="8">
                  <c:v>259377.77777777778</c:v>
                </c:pt>
                <c:pt idx="9">
                  <c:v>259377.77777777778</c:v>
                </c:pt>
                <c:pt idx="10">
                  <c:v>259377.77777777778</c:v>
                </c:pt>
                <c:pt idx="11">
                  <c:v>259377.77777777778</c:v>
                </c:pt>
                <c:pt idx="12">
                  <c:v>259377.77777777778</c:v>
                </c:pt>
                <c:pt idx="13">
                  <c:v>259377.77777777778</c:v>
                </c:pt>
                <c:pt idx="14">
                  <c:v>259377.77777777778</c:v>
                </c:pt>
                <c:pt idx="15">
                  <c:v>259377.77777777778</c:v>
                </c:pt>
              </c:numCache>
            </c:numRef>
          </c:val>
        </c:ser>
        <c:ser>
          <c:idx val="7"/>
          <c:order val="3"/>
          <c:tx>
            <c:strRef>
              <c:f>LocationSummary!$B$86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LocationSummary!$C$86:$R$86</c:f>
              <c:numCache>
                <c:formatCode>#,##0.00</c:formatCode>
                <c:ptCount val="16"/>
                <c:pt idx="0">
                  <c:v>17511.111111111109</c:v>
                </c:pt>
                <c:pt idx="1">
                  <c:v>17480.555555555555</c:v>
                </c:pt>
                <c:pt idx="2">
                  <c:v>17475</c:v>
                </c:pt>
                <c:pt idx="3">
                  <c:v>17505.555555555555</c:v>
                </c:pt>
                <c:pt idx="4">
                  <c:v>17502.777777777777</c:v>
                </c:pt>
                <c:pt idx="5">
                  <c:v>17486.111111111109</c:v>
                </c:pt>
                <c:pt idx="6">
                  <c:v>17466.666666666668</c:v>
                </c:pt>
                <c:pt idx="7">
                  <c:v>17483.333333333332</c:v>
                </c:pt>
                <c:pt idx="8">
                  <c:v>17480.555555555555</c:v>
                </c:pt>
                <c:pt idx="9">
                  <c:v>17455.555555555555</c:v>
                </c:pt>
                <c:pt idx="10">
                  <c:v>17461.111111111109</c:v>
                </c:pt>
                <c:pt idx="11">
                  <c:v>17463.888888888891</c:v>
                </c:pt>
                <c:pt idx="12">
                  <c:v>17475</c:v>
                </c:pt>
                <c:pt idx="13">
                  <c:v>17452.777777777777</c:v>
                </c:pt>
                <c:pt idx="14">
                  <c:v>17447.222222222223</c:v>
                </c:pt>
                <c:pt idx="15">
                  <c:v>17344.444444444445</c:v>
                </c:pt>
              </c:numCache>
            </c:numRef>
          </c:val>
        </c:ser>
        <c:ser>
          <c:idx val="3"/>
          <c:order val="4"/>
          <c:tx>
            <c:strRef>
              <c:f>LocationSummary!$B$87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218247.22222222222</c:v>
                </c:pt>
                <c:pt idx="1">
                  <c:v>218247.22222222222</c:v>
                </c:pt>
                <c:pt idx="2">
                  <c:v>218247.22222222222</c:v>
                </c:pt>
                <c:pt idx="3">
                  <c:v>218247.22222222222</c:v>
                </c:pt>
                <c:pt idx="4">
                  <c:v>218247.22222222222</c:v>
                </c:pt>
                <c:pt idx="5">
                  <c:v>218247.22222222222</c:v>
                </c:pt>
                <c:pt idx="6">
                  <c:v>218247.22222222222</c:v>
                </c:pt>
                <c:pt idx="7">
                  <c:v>218247.22222222222</c:v>
                </c:pt>
                <c:pt idx="8">
                  <c:v>218247.22222222222</c:v>
                </c:pt>
                <c:pt idx="9">
                  <c:v>218247.22222222222</c:v>
                </c:pt>
                <c:pt idx="10">
                  <c:v>218247.22222222222</c:v>
                </c:pt>
                <c:pt idx="11">
                  <c:v>218247.22222222222</c:v>
                </c:pt>
                <c:pt idx="12">
                  <c:v>218247.22222222222</c:v>
                </c:pt>
                <c:pt idx="13">
                  <c:v>218247.22222222222</c:v>
                </c:pt>
                <c:pt idx="14">
                  <c:v>218247.22222222222</c:v>
                </c:pt>
                <c:pt idx="15">
                  <c:v>218247.22222222222</c:v>
                </c:pt>
              </c:numCache>
            </c:numRef>
          </c:val>
        </c:ser>
        <c:ser>
          <c:idx val="0"/>
          <c:order val="5"/>
          <c:tx>
            <c:strRef>
              <c:f>LocationSummary!$B$89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108797.22222222222</c:v>
                </c:pt>
                <c:pt idx="1">
                  <c:v>141786.11111111112</c:v>
                </c:pt>
                <c:pt idx="2">
                  <c:v>154463.88888888888</c:v>
                </c:pt>
                <c:pt idx="3">
                  <c:v>145305.55555555556</c:v>
                </c:pt>
                <c:pt idx="4">
                  <c:v>103433.33333333333</c:v>
                </c:pt>
                <c:pt idx="5">
                  <c:v>144161.11111111112</c:v>
                </c:pt>
                <c:pt idx="6">
                  <c:v>115658.33333333333</c:v>
                </c:pt>
                <c:pt idx="7">
                  <c:v>152675</c:v>
                </c:pt>
                <c:pt idx="8">
                  <c:v>165855.55555555556</c:v>
                </c:pt>
                <c:pt idx="9">
                  <c:v>134813.88888888888</c:v>
                </c:pt>
                <c:pt idx="10">
                  <c:v>169075</c:v>
                </c:pt>
                <c:pt idx="11">
                  <c:v>186055.55555555556</c:v>
                </c:pt>
                <c:pt idx="12">
                  <c:v>185552.77777777778</c:v>
                </c:pt>
                <c:pt idx="13">
                  <c:v>216758.33333333334</c:v>
                </c:pt>
                <c:pt idx="14">
                  <c:v>193280.55555555556</c:v>
                </c:pt>
                <c:pt idx="15">
                  <c:v>261572.22222222222</c:v>
                </c:pt>
              </c:numCache>
            </c:numRef>
          </c:val>
        </c:ser>
        <c:ser>
          <c:idx val="1"/>
          <c:order val="6"/>
          <c:tx>
            <c:strRef>
              <c:f>LocationSummary!$B$95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LocationSummary!$C$95:$R$95</c:f>
              <c:numCache>
                <c:formatCode>#,##0.00</c:formatCode>
                <c:ptCount val="16"/>
                <c:pt idx="0">
                  <c:v>1243933.3333333333</c:v>
                </c:pt>
                <c:pt idx="1">
                  <c:v>1140769.4444444445</c:v>
                </c:pt>
                <c:pt idx="2">
                  <c:v>1006775</c:v>
                </c:pt>
                <c:pt idx="3">
                  <c:v>1023402.7777777778</c:v>
                </c:pt>
                <c:pt idx="4">
                  <c:v>1027077.7777777778</c:v>
                </c:pt>
                <c:pt idx="5">
                  <c:v>915344.4444444445</c:v>
                </c:pt>
                <c:pt idx="6">
                  <c:v>934366.66666666663</c:v>
                </c:pt>
                <c:pt idx="7">
                  <c:v>956580.5555555555</c:v>
                </c:pt>
                <c:pt idx="8">
                  <c:v>876008.33333333337</c:v>
                </c:pt>
                <c:pt idx="9">
                  <c:v>889969.4444444445</c:v>
                </c:pt>
                <c:pt idx="10">
                  <c:v>915011.11111111112</c:v>
                </c:pt>
                <c:pt idx="11">
                  <c:v>841788.88888888888</c:v>
                </c:pt>
                <c:pt idx="12">
                  <c:v>896536.11111111112</c:v>
                </c:pt>
                <c:pt idx="13">
                  <c:v>815019.4444444445</c:v>
                </c:pt>
                <c:pt idx="14">
                  <c:v>831900</c:v>
                </c:pt>
                <c:pt idx="15">
                  <c:v>785958.33333333337</c:v>
                </c:pt>
              </c:numCache>
            </c:numRef>
          </c:val>
        </c:ser>
        <c:overlap val="100"/>
        <c:axId val="107651456"/>
        <c:axId val="107652992"/>
      </c:barChart>
      <c:catAx>
        <c:axId val="10765145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52992"/>
        <c:crosses val="autoZero"/>
        <c:auto val="1"/>
        <c:lblAlgn val="ctr"/>
        <c:lblOffset val="0"/>
        <c:tickLblSkip val="1"/>
        <c:tickMarkSkip val="1"/>
      </c:catAx>
      <c:valAx>
        <c:axId val="1076529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5008156606851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5145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5246022937477087"/>
          <c:y val="9.3529091897771074E-2"/>
          <c:w val="0.51239363669996363"/>
          <c:h val="0.160413268080479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49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1015"/>
          <c:h val="0.776508972267539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Schedules!$D$54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Schedules!$E$54:$AB$54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Schedules!$D$55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Schedules!$E$55:$AB$55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Schedules!$D$57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Schedules!$E$57:$AB$57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08237568"/>
        <c:axId val="108239488"/>
      </c:barChart>
      <c:catAx>
        <c:axId val="108237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39488"/>
        <c:crosses val="autoZero"/>
        <c:auto val="1"/>
        <c:lblAlgn val="ctr"/>
        <c:lblOffset val="100"/>
        <c:tickLblSkip val="1"/>
        <c:tickMarkSkip val="1"/>
      </c:catAx>
      <c:valAx>
        <c:axId val="108239488"/>
        <c:scaling>
          <c:orientation val="minMax"/>
          <c:min val="2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837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375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391786903440886"/>
          <c:y val="0.11582381729200635"/>
          <c:w val="0.22752497225305082"/>
          <c:h val="0.1517128874388262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LocationSummary!$B$99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LocationSummary!$C$99:$R$99</c:f>
              <c:numCache>
                <c:formatCode>#,##0.00</c:formatCode>
                <c:ptCount val="16"/>
                <c:pt idx="0">
                  <c:v>99670</c:v>
                </c:pt>
                <c:pt idx="1">
                  <c:v>919910</c:v>
                </c:pt>
                <c:pt idx="2">
                  <c:v>926330</c:v>
                </c:pt>
                <c:pt idx="3">
                  <c:v>1676330</c:v>
                </c:pt>
                <c:pt idx="4">
                  <c:v>1133970</c:v>
                </c:pt>
                <c:pt idx="5">
                  <c:v>1481250</c:v>
                </c:pt>
                <c:pt idx="6">
                  <c:v>2104430</c:v>
                </c:pt>
                <c:pt idx="7">
                  <c:v>2568750</c:v>
                </c:pt>
                <c:pt idx="8">
                  <c:v>2144490</c:v>
                </c:pt>
                <c:pt idx="9">
                  <c:v>2863830</c:v>
                </c:pt>
                <c:pt idx="10">
                  <c:v>3233970</c:v>
                </c:pt>
                <c:pt idx="11">
                  <c:v>2762660</c:v>
                </c:pt>
                <c:pt idx="12">
                  <c:v>3886200</c:v>
                </c:pt>
                <c:pt idx="13">
                  <c:v>3605590</c:v>
                </c:pt>
                <c:pt idx="14">
                  <c:v>4838460</c:v>
                </c:pt>
                <c:pt idx="15">
                  <c:v>6852920</c:v>
                </c:pt>
              </c:numCache>
            </c:numRef>
          </c:val>
        </c:ser>
        <c:ser>
          <c:idx val="4"/>
          <c:order val="1"/>
          <c:tx>
            <c:strRef>
              <c:f>LocationSummary!$B$103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LocationSummary!$C$103:$R$103</c:f>
              <c:numCache>
                <c:formatCode>#,##0.00</c:formatCode>
                <c:ptCount val="16"/>
                <c:pt idx="0">
                  <c:v>199130</c:v>
                </c:pt>
                <c:pt idx="1">
                  <c:v>199130</c:v>
                </c:pt>
                <c:pt idx="2">
                  <c:v>199130</c:v>
                </c:pt>
                <c:pt idx="3">
                  <c:v>199130</c:v>
                </c:pt>
                <c:pt idx="4">
                  <c:v>199130</c:v>
                </c:pt>
                <c:pt idx="5">
                  <c:v>199130</c:v>
                </c:pt>
                <c:pt idx="6">
                  <c:v>199130</c:v>
                </c:pt>
                <c:pt idx="7">
                  <c:v>199130</c:v>
                </c:pt>
                <c:pt idx="8">
                  <c:v>199130</c:v>
                </c:pt>
                <c:pt idx="9">
                  <c:v>199130</c:v>
                </c:pt>
                <c:pt idx="10">
                  <c:v>199130</c:v>
                </c:pt>
                <c:pt idx="11">
                  <c:v>199130</c:v>
                </c:pt>
                <c:pt idx="12">
                  <c:v>199130</c:v>
                </c:pt>
                <c:pt idx="13">
                  <c:v>199130</c:v>
                </c:pt>
                <c:pt idx="14">
                  <c:v>199130</c:v>
                </c:pt>
                <c:pt idx="15">
                  <c:v>199130</c:v>
                </c:pt>
              </c:numCache>
            </c:numRef>
          </c:val>
        </c:ser>
        <c:ser>
          <c:idx val="6"/>
          <c:order val="2"/>
          <c:tx>
            <c:strRef>
              <c:f>LocationSummary!$B$110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LocationSummary!$C$110:$R$110</c:f>
              <c:numCache>
                <c:formatCode>#,##0.00</c:formatCode>
                <c:ptCount val="16"/>
                <c:pt idx="0">
                  <c:v>15860</c:v>
                </c:pt>
                <c:pt idx="1">
                  <c:v>17830</c:v>
                </c:pt>
                <c:pt idx="2">
                  <c:v>16700</c:v>
                </c:pt>
                <c:pt idx="3">
                  <c:v>19720</c:v>
                </c:pt>
                <c:pt idx="4">
                  <c:v>19360</c:v>
                </c:pt>
                <c:pt idx="5">
                  <c:v>18060</c:v>
                </c:pt>
                <c:pt idx="6">
                  <c:v>20980</c:v>
                </c:pt>
                <c:pt idx="7">
                  <c:v>21210</c:v>
                </c:pt>
                <c:pt idx="8">
                  <c:v>20930</c:v>
                </c:pt>
                <c:pt idx="9">
                  <c:v>21990</c:v>
                </c:pt>
                <c:pt idx="10">
                  <c:v>22520</c:v>
                </c:pt>
                <c:pt idx="11">
                  <c:v>22450</c:v>
                </c:pt>
                <c:pt idx="12">
                  <c:v>23650</c:v>
                </c:pt>
                <c:pt idx="13">
                  <c:v>23850</c:v>
                </c:pt>
                <c:pt idx="14">
                  <c:v>25510</c:v>
                </c:pt>
                <c:pt idx="15">
                  <c:v>27770</c:v>
                </c:pt>
              </c:numCache>
            </c:numRef>
          </c:val>
        </c:ser>
        <c:overlap val="100"/>
        <c:axId val="107778048"/>
        <c:axId val="107779584"/>
      </c:barChart>
      <c:catAx>
        <c:axId val="10777804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79584"/>
        <c:crosses val="autoZero"/>
        <c:auto val="1"/>
        <c:lblAlgn val="ctr"/>
        <c:lblOffset val="50"/>
        <c:tickLblSkip val="1"/>
        <c:tickMarkSkip val="1"/>
      </c:catAx>
      <c:valAx>
        <c:axId val="1077795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63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7804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86681465038845"/>
          <c:y val="5.0570962479608475E-2"/>
          <c:w val="0.24306326304106649"/>
          <c:h val="0.202283849918434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5133224578575312E-2"/>
          <c:w val="0.87236403995560452"/>
          <c:h val="0.74932028276237084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LocationSummary!$B$169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LocationSummary!$C$169:$R$169</c:f>
              <c:numCache>
                <c:formatCode>0.00</c:formatCode>
                <c:ptCount val="16"/>
                <c:pt idx="0">
                  <c:v>47.629754185213798</c:v>
                </c:pt>
                <c:pt idx="1">
                  <c:v>47.629754185213798</c:v>
                </c:pt>
                <c:pt idx="2">
                  <c:v>47.629754185213798</c:v>
                </c:pt>
                <c:pt idx="3">
                  <c:v>47.629754185213798</c:v>
                </c:pt>
                <c:pt idx="4">
                  <c:v>47.629754185213798</c:v>
                </c:pt>
                <c:pt idx="5">
                  <c:v>47.629754185213798</c:v>
                </c:pt>
                <c:pt idx="6">
                  <c:v>47.629754185213798</c:v>
                </c:pt>
                <c:pt idx="7">
                  <c:v>47.629754185213798</c:v>
                </c:pt>
                <c:pt idx="8">
                  <c:v>47.629754185213798</c:v>
                </c:pt>
                <c:pt idx="9">
                  <c:v>47.629754185213798</c:v>
                </c:pt>
                <c:pt idx="10">
                  <c:v>47.629754185213798</c:v>
                </c:pt>
                <c:pt idx="11">
                  <c:v>47.629754185213798</c:v>
                </c:pt>
                <c:pt idx="12">
                  <c:v>47.629754185213798</c:v>
                </c:pt>
                <c:pt idx="13">
                  <c:v>47.629754185213798</c:v>
                </c:pt>
                <c:pt idx="14">
                  <c:v>47.629754185213798</c:v>
                </c:pt>
                <c:pt idx="15">
                  <c:v>47.629754185213798</c:v>
                </c:pt>
              </c:numCache>
            </c:numRef>
          </c:val>
        </c:ser>
        <c:ser>
          <c:idx val="3"/>
          <c:order val="1"/>
          <c:tx>
            <c:strRef>
              <c:f>LocationSummary!$B$153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187.92859722683991</c:v>
                </c:pt>
                <c:pt idx="1">
                  <c:v>187.92859722683991</c:v>
                </c:pt>
                <c:pt idx="2">
                  <c:v>187.92859722683991</c:v>
                </c:pt>
                <c:pt idx="3">
                  <c:v>187.92859722683991</c:v>
                </c:pt>
                <c:pt idx="4">
                  <c:v>187.92859722683991</c:v>
                </c:pt>
                <c:pt idx="5">
                  <c:v>187.92859722683991</c:v>
                </c:pt>
                <c:pt idx="6">
                  <c:v>187.92859722683991</c:v>
                </c:pt>
                <c:pt idx="7">
                  <c:v>187.92859722683991</c:v>
                </c:pt>
                <c:pt idx="8">
                  <c:v>187.92859722683991</c:v>
                </c:pt>
                <c:pt idx="9">
                  <c:v>187.92859722683991</c:v>
                </c:pt>
                <c:pt idx="10">
                  <c:v>187.92859722683991</c:v>
                </c:pt>
                <c:pt idx="11">
                  <c:v>187.92859722683991</c:v>
                </c:pt>
                <c:pt idx="12">
                  <c:v>187.92859722683991</c:v>
                </c:pt>
                <c:pt idx="13">
                  <c:v>187.92859722683991</c:v>
                </c:pt>
                <c:pt idx="14">
                  <c:v>187.92859722683991</c:v>
                </c:pt>
                <c:pt idx="15">
                  <c:v>187.92859722683991</c:v>
                </c:pt>
              </c:numCache>
            </c:numRef>
          </c:val>
        </c:ser>
        <c:ser>
          <c:idx val="1"/>
          <c:order val="2"/>
          <c:tx>
            <c:strRef>
              <c:f>LocationSummary!$B$161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LocationSummary!$C$161:$R$161</c:f>
              <c:numCache>
                <c:formatCode>0.00</c:formatCode>
                <c:ptCount val="16"/>
                <c:pt idx="0">
                  <c:v>1071.1277055293378</c:v>
                </c:pt>
                <c:pt idx="1">
                  <c:v>982.29521214890019</c:v>
                </c:pt>
                <c:pt idx="2">
                  <c:v>866.91510456157812</c:v>
                </c:pt>
                <c:pt idx="3">
                  <c:v>881.23297271568288</c:v>
                </c:pt>
                <c:pt idx="4">
                  <c:v>884.39744641562959</c:v>
                </c:pt>
                <c:pt idx="5">
                  <c:v>788.18596485353248</c:v>
                </c:pt>
                <c:pt idx="6">
                  <c:v>804.56564429210744</c:v>
                </c:pt>
                <c:pt idx="7">
                  <c:v>823.69360814582888</c:v>
                </c:pt>
                <c:pt idx="8">
                  <c:v>754.31437599114042</c:v>
                </c:pt>
                <c:pt idx="9">
                  <c:v>766.3360274015198</c:v>
                </c:pt>
                <c:pt idx="10">
                  <c:v>787.89893776056681</c:v>
                </c:pt>
                <c:pt idx="11">
                  <c:v>724.84865300577167</c:v>
                </c:pt>
                <c:pt idx="12">
                  <c:v>771.99046113294378</c:v>
                </c:pt>
                <c:pt idx="13">
                  <c:v>701.79798554818592</c:v>
                </c:pt>
                <c:pt idx="14">
                  <c:v>716.33351591445637</c:v>
                </c:pt>
                <c:pt idx="15">
                  <c:v>676.774006826461</c:v>
                </c:pt>
              </c:numCache>
            </c:numRef>
          </c:val>
        </c:ser>
        <c:ser>
          <c:idx val="7"/>
          <c:order val="3"/>
          <c:tx>
            <c:strRef>
              <c:f>LocationSummary!$B$152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LocationSummary!$C$152:$R$152</c:f>
              <c:numCache>
                <c:formatCode>0.00</c:formatCode>
                <c:ptCount val="16"/>
                <c:pt idx="0">
                  <c:v>15.078489950463908</c:v>
                </c:pt>
                <c:pt idx="1">
                  <c:v>15.052179133608719</c:v>
                </c:pt>
                <c:pt idx="2">
                  <c:v>15.047395348725958</c:v>
                </c:pt>
                <c:pt idx="3">
                  <c:v>15.073706165581147</c:v>
                </c:pt>
                <c:pt idx="4">
                  <c:v>15.071314273139766</c:v>
                </c:pt>
                <c:pt idx="5">
                  <c:v>15.056962918491481</c:v>
                </c:pt>
                <c:pt idx="6">
                  <c:v>15.040219671401816</c:v>
                </c:pt>
                <c:pt idx="7">
                  <c:v>15.0545710260501</c:v>
                </c:pt>
                <c:pt idx="8">
                  <c:v>15.052179133608719</c:v>
                </c:pt>
                <c:pt idx="9">
                  <c:v>15.030652101636294</c:v>
                </c:pt>
                <c:pt idx="10">
                  <c:v>15.035435886519055</c:v>
                </c:pt>
                <c:pt idx="11">
                  <c:v>15.037827778960436</c:v>
                </c:pt>
                <c:pt idx="12">
                  <c:v>15.047395348725958</c:v>
                </c:pt>
                <c:pt idx="13">
                  <c:v>15.028260209194913</c:v>
                </c:pt>
                <c:pt idx="14">
                  <c:v>15.023476424312152</c:v>
                </c:pt>
                <c:pt idx="15">
                  <c:v>14.934976403981066</c:v>
                </c:pt>
              </c:numCache>
            </c:numRef>
          </c:val>
        </c:ser>
        <c:ser>
          <c:idx val="6"/>
          <c:order val="4"/>
          <c:tx>
            <c:strRef>
              <c:f>LocationSummary!$B$151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LocationSummary!$C$151:$R$151</c:f>
              <c:numCache>
                <c:formatCode>0.00</c:formatCode>
                <c:ptCount val="16"/>
                <c:pt idx="0">
                  <c:v>223.34534860636387</c:v>
                </c:pt>
                <c:pt idx="1">
                  <c:v>223.34534860636387</c:v>
                </c:pt>
                <c:pt idx="2">
                  <c:v>223.34534860636387</c:v>
                </c:pt>
                <c:pt idx="3">
                  <c:v>223.34534860636387</c:v>
                </c:pt>
                <c:pt idx="4">
                  <c:v>223.34534860636387</c:v>
                </c:pt>
                <c:pt idx="5">
                  <c:v>223.34534860636387</c:v>
                </c:pt>
                <c:pt idx="6">
                  <c:v>223.34534860636387</c:v>
                </c:pt>
                <c:pt idx="7">
                  <c:v>223.34534860636387</c:v>
                </c:pt>
                <c:pt idx="8">
                  <c:v>223.34534860636387</c:v>
                </c:pt>
                <c:pt idx="9">
                  <c:v>223.34534860636387</c:v>
                </c:pt>
                <c:pt idx="10">
                  <c:v>223.34534860636387</c:v>
                </c:pt>
                <c:pt idx="11">
                  <c:v>223.34534860636387</c:v>
                </c:pt>
                <c:pt idx="12">
                  <c:v>223.34534860636387</c:v>
                </c:pt>
                <c:pt idx="13">
                  <c:v>223.34534860636387</c:v>
                </c:pt>
                <c:pt idx="14">
                  <c:v>223.34534860636387</c:v>
                </c:pt>
                <c:pt idx="15">
                  <c:v>223.34534860636387</c:v>
                </c:pt>
              </c:numCache>
            </c:numRef>
          </c:val>
        </c:ser>
        <c:ser>
          <c:idx val="9"/>
          <c:order val="5"/>
          <c:tx>
            <c:strRef>
              <c:f>LocationSummary!$B$176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LocationSummary!$C$176:$R$176</c:f>
              <c:numCache>
                <c:formatCode>0.00</c:formatCode>
                <c:ptCount val="16"/>
                <c:pt idx="0">
                  <c:v>3.7935414120297839</c:v>
                </c:pt>
                <c:pt idx="1">
                  <c:v>4.2647442229817809</c:v>
                </c:pt>
                <c:pt idx="2">
                  <c:v>3.9944603771057623</c:v>
                </c:pt>
                <c:pt idx="3">
                  <c:v>4.7168118944027322</c:v>
                </c:pt>
                <c:pt idx="4">
                  <c:v>4.6307037665130277</c:v>
                </c:pt>
                <c:pt idx="5">
                  <c:v>4.3197577491335366</c:v>
                </c:pt>
                <c:pt idx="6">
                  <c:v>5.0181903420167</c:v>
                </c:pt>
                <c:pt idx="7">
                  <c:v>5.0732038681684566</c:v>
                </c:pt>
                <c:pt idx="8">
                  <c:v>5.006230879809797</c:v>
                </c:pt>
                <c:pt idx="9">
                  <c:v>5.2597714785961509</c:v>
                </c:pt>
                <c:pt idx="10">
                  <c:v>5.3865417779893274</c:v>
                </c:pt>
                <c:pt idx="11">
                  <c:v>5.3697985308996623</c:v>
                </c:pt>
                <c:pt idx="12">
                  <c:v>5.6568256238653465</c:v>
                </c:pt>
                <c:pt idx="13">
                  <c:v>5.7046634726929604</c:v>
                </c:pt>
                <c:pt idx="14">
                  <c:v>6.1017176179621559</c:v>
                </c:pt>
                <c:pt idx="15">
                  <c:v>6.6422853097141932</c:v>
                </c:pt>
              </c:numCache>
            </c:numRef>
          </c:val>
        </c:ser>
        <c:ser>
          <c:idx val="0"/>
          <c:order val="6"/>
          <c:tx>
            <c:strRef>
              <c:f>LocationSummary!$B$155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93.683251251557721</c:v>
                </c:pt>
                <c:pt idx="1">
                  <c:v>122.08936588539487</c:v>
                </c:pt>
                <c:pt idx="2">
                  <c:v>133.00596298785635</c:v>
                </c:pt>
                <c:pt idx="3">
                  <c:v>125.11989360862421</c:v>
                </c:pt>
                <c:pt idx="4">
                  <c:v>89.064506947251601</c:v>
                </c:pt>
                <c:pt idx="5">
                  <c:v>124.13443392277536</c:v>
                </c:pt>
                <c:pt idx="6">
                  <c:v>99.591225581768043</c:v>
                </c:pt>
                <c:pt idx="7">
                  <c:v>131.46558425560718</c:v>
                </c:pt>
                <c:pt idx="8">
                  <c:v>142.81511388995861</c:v>
                </c:pt>
                <c:pt idx="9">
                  <c:v>116.08571585752932</c:v>
                </c:pt>
                <c:pt idx="10">
                  <c:v>145.58731722951882</c:v>
                </c:pt>
                <c:pt idx="11">
                  <c:v>160.20895572367903</c:v>
                </c:pt>
                <c:pt idx="12">
                  <c:v>159.77602319178911</c:v>
                </c:pt>
                <c:pt idx="13">
                  <c:v>186.64654287825985</c:v>
                </c:pt>
                <c:pt idx="14">
                  <c:v>166.43026796371021</c:v>
                </c:pt>
                <c:pt idx="15">
                  <c:v>225.23494363505463</c:v>
                </c:pt>
              </c:numCache>
            </c:numRef>
          </c:val>
        </c:ser>
        <c:ser>
          <c:idx val="5"/>
          <c:order val="7"/>
          <c:tx>
            <c:strRef>
              <c:f>LocationSummary!$B$165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LocationSummary!$C$165:$R$165</c:f>
              <c:numCache>
                <c:formatCode>0.00</c:formatCode>
                <c:ptCount val="16"/>
                <c:pt idx="0">
                  <c:v>23.839991963241395</c:v>
                </c:pt>
                <c:pt idx="1">
                  <c:v>220.03257757505162</c:v>
                </c:pt>
                <c:pt idx="2">
                  <c:v>221.56817252241802</c:v>
                </c:pt>
                <c:pt idx="3">
                  <c:v>400.96010562597024</c:v>
                </c:pt>
                <c:pt idx="4">
                  <c:v>271.23342717524679</c:v>
                </c:pt>
                <c:pt idx="5">
                  <c:v>354.29906787951558</c:v>
                </c:pt>
                <c:pt idx="6">
                  <c:v>503.35702104147782</c:v>
                </c:pt>
                <c:pt idx="7">
                  <c:v>614.41737087966624</c:v>
                </c:pt>
                <c:pt idx="8">
                  <c:v>512.93894216164892</c:v>
                </c:pt>
                <c:pt idx="9">
                  <c:v>684.99733303992787</c:v>
                </c:pt>
                <c:pt idx="10">
                  <c:v>773.530839865193</c:v>
                </c:pt>
                <c:pt idx="11">
                  <c:v>660.79855721047932</c:v>
                </c:pt>
                <c:pt idx="12">
                  <c:v>929.53724056936608</c:v>
                </c:pt>
                <c:pt idx="13">
                  <c:v>862.41834677178235</c:v>
                </c:pt>
                <c:pt idx="14">
                  <c:v>1157.3075901922844</c:v>
                </c:pt>
                <c:pt idx="15">
                  <c:v>1639.1447549386598</c:v>
                </c:pt>
              </c:numCache>
            </c:numRef>
          </c:val>
        </c:ser>
        <c:ser>
          <c:idx val="4"/>
          <c:order val="8"/>
          <c:tx>
            <c:strRef>
              <c:f>LocationSummary!$B$150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LocationSummary!$C$150:$R$150</c:f>
              <c:numCache>
                <c:formatCode>0.00</c:formatCode>
                <c:ptCount val="16"/>
                <c:pt idx="0">
                  <c:v>123.92633928037525</c:v>
                </c:pt>
                <c:pt idx="1">
                  <c:v>98.565103724415721</c:v>
                </c:pt>
                <c:pt idx="2">
                  <c:v>104.33434829302595</c:v>
                </c:pt>
                <c:pt idx="3">
                  <c:v>47.201605438206656</c:v>
                </c:pt>
                <c:pt idx="4">
                  <c:v>10.588907837992341</c:v>
                </c:pt>
                <c:pt idx="5">
                  <c:v>52.291552553464776</c:v>
                </c:pt>
                <c:pt idx="6">
                  <c:v>2.4923519239186853</c:v>
                </c:pt>
                <c:pt idx="7">
                  <c:v>36.574427321152221</c:v>
                </c:pt>
                <c:pt idx="8">
                  <c:v>21.823626635157471</c:v>
                </c:pt>
                <c:pt idx="9">
                  <c:v>3.6667711126366069</c:v>
                </c:pt>
                <c:pt idx="10">
                  <c:v>24.172465012593314</c:v>
                </c:pt>
                <c:pt idx="11">
                  <c:v>13.021462450876509</c:v>
                </c:pt>
                <c:pt idx="12">
                  <c:v>20.948194001612137</c:v>
                </c:pt>
                <c:pt idx="13">
                  <c:v>7.8382315304045411</c:v>
                </c:pt>
                <c:pt idx="14">
                  <c:v>8.2496370303220203</c:v>
                </c:pt>
                <c:pt idx="15">
                  <c:v>3.8557306155056823</c:v>
                </c:pt>
              </c:numCache>
            </c:numRef>
          </c:val>
        </c:ser>
        <c:overlap val="100"/>
        <c:axId val="107807104"/>
        <c:axId val="107808640"/>
      </c:barChart>
      <c:catAx>
        <c:axId val="10780710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08640"/>
        <c:crosses val="autoZero"/>
        <c:auto val="1"/>
        <c:lblAlgn val="ctr"/>
        <c:lblOffset val="0"/>
        <c:tickLblSkip val="1"/>
        <c:tickMarkSkip val="1"/>
      </c:catAx>
      <c:valAx>
        <c:axId val="107808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060358890701469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071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71661117277099"/>
          <c:y val="6.0902664491571681E-2"/>
          <c:w val="0.59489456159822418"/>
          <c:h val="0.2370853724850469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129115797262348"/>
          <c:y val="4.2414355628058717E-2"/>
          <c:w val="0.77099519052904453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LocationSummary!$B$247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LocationSummary!$C$247:$R$247</c:f>
              <c:numCache>
                <c:formatCode>#,##0.00</c:formatCode>
                <c:ptCount val="16"/>
                <c:pt idx="0">
                  <c:v>87.12</c:v>
                </c:pt>
                <c:pt idx="1">
                  <c:v>87.12</c:v>
                </c:pt>
                <c:pt idx="2">
                  <c:v>87.12</c:v>
                </c:pt>
                <c:pt idx="3">
                  <c:v>87.12</c:v>
                </c:pt>
                <c:pt idx="4">
                  <c:v>87.12</c:v>
                </c:pt>
                <c:pt idx="5">
                  <c:v>87.12</c:v>
                </c:pt>
                <c:pt idx="6">
                  <c:v>87.12</c:v>
                </c:pt>
                <c:pt idx="7">
                  <c:v>87.12</c:v>
                </c:pt>
                <c:pt idx="8">
                  <c:v>87.12</c:v>
                </c:pt>
                <c:pt idx="9">
                  <c:v>87.12</c:v>
                </c:pt>
                <c:pt idx="10">
                  <c:v>87.12</c:v>
                </c:pt>
                <c:pt idx="11">
                  <c:v>87.12</c:v>
                </c:pt>
                <c:pt idx="12">
                  <c:v>87.12</c:v>
                </c:pt>
                <c:pt idx="13">
                  <c:v>87.12</c:v>
                </c:pt>
                <c:pt idx="14">
                  <c:v>87.12</c:v>
                </c:pt>
                <c:pt idx="15">
                  <c:v>87.12</c:v>
                </c:pt>
              </c:numCache>
            </c:numRef>
          </c:val>
        </c:ser>
        <c:ser>
          <c:idx val="4"/>
          <c:order val="1"/>
          <c:tx>
            <c:strRef>
              <c:f>LocationSummary!$B$255</c:f>
              <c:strCache>
                <c:ptCount val="1"/>
                <c:pt idx="0">
                  <c:v>Water for Electricity (m3)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LocationSummary!$C$255:$R$255</c:f>
              <c:numCache>
                <c:formatCode>#,##0.00</c:formatCode>
                <c:ptCount val="16"/>
                <c:pt idx="0">
                  <c:v>1055.1600000000001</c:v>
                </c:pt>
                <c:pt idx="1">
                  <c:v>3078.71</c:v>
                </c:pt>
                <c:pt idx="2">
                  <c:v>52799.700000000004</c:v>
                </c:pt>
                <c:pt idx="3">
                  <c:v>10730.6</c:v>
                </c:pt>
                <c:pt idx="4">
                  <c:v>28758.400000000001</c:v>
                </c:pt>
                <c:pt idx="5">
                  <c:v>44315.3</c:v>
                </c:pt>
                <c:pt idx="6">
                  <c:v>27179.600000000002</c:v>
                </c:pt>
                <c:pt idx="7">
                  <c:v>373.89397850000006</c:v>
                </c:pt>
                <c:pt idx="8">
                  <c:v>7094.1500000000005</c:v>
                </c:pt>
                <c:pt idx="9">
                  <c:v>15571.6</c:v>
                </c:pt>
                <c:pt idx="10">
                  <c:v>2493.54</c:v>
                </c:pt>
                <c:pt idx="11">
                  <c:v>6984</c:v>
                </c:pt>
                <c:pt idx="12">
                  <c:v>2484.65</c:v>
                </c:pt>
                <c:pt idx="13">
                  <c:v>97293.900000000009</c:v>
                </c:pt>
                <c:pt idx="14">
                  <c:v>2373.4500000000003</c:v>
                </c:pt>
                <c:pt idx="15">
                  <c:v>1580.52</c:v>
                </c:pt>
              </c:numCache>
            </c:numRef>
          </c:val>
        </c:ser>
        <c:overlap val="100"/>
        <c:axId val="107858944"/>
        <c:axId val="107860736"/>
      </c:barChart>
      <c:catAx>
        <c:axId val="10785894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60736"/>
        <c:crosses val="autoZero"/>
        <c:auto val="1"/>
        <c:lblAlgn val="ctr"/>
        <c:lblOffset val="50"/>
        <c:tickLblSkip val="1"/>
        <c:tickMarkSkip val="1"/>
      </c:catAx>
      <c:valAx>
        <c:axId val="107860736"/>
        <c:scaling>
          <c:orientation val="minMax"/>
          <c:max val="1000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64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589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81834998150224"/>
          <c:y val="5.7096247960848577E-2"/>
          <c:w val="0.2519422863485018"/>
          <c:h val="0.150081566068515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689604143544253"/>
          <c:y val="4.2414355628058717E-2"/>
          <c:w val="0.84054753977062457"/>
          <c:h val="0.75802066340402641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LocationSummary!$B$249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LocationSummary!$C$249:$R$249</c:f>
              <c:numCache>
                <c:formatCode>#,##0.00</c:formatCode>
                <c:ptCount val="16"/>
                <c:pt idx="0">
                  <c:v>551920.8615</c:v>
                </c:pt>
                <c:pt idx="1">
                  <c:v>651640.69429999997</c:v>
                </c:pt>
                <c:pt idx="2">
                  <c:v>557180.90879999998</c:v>
                </c:pt>
                <c:pt idx="3">
                  <c:v>563583.60609999998</c:v>
                </c:pt>
                <c:pt idx="4">
                  <c:v>215806.6489</c:v>
                </c:pt>
                <c:pt idx="5">
                  <c:v>575441.93709999998</c:v>
                </c:pt>
                <c:pt idx="6">
                  <c:v>222826.84020000001</c:v>
                </c:pt>
                <c:pt idx="7">
                  <c:v>494702.82040000003</c:v>
                </c:pt>
                <c:pt idx="8">
                  <c:v>680840.84889999998</c:v>
                </c:pt>
                <c:pt idx="9">
                  <c:v>166637.8346</c:v>
                </c:pt>
                <c:pt idx="10">
                  <c:v>919215.49569999997</c:v>
                </c:pt>
                <c:pt idx="11">
                  <c:v>682105.9754</c:v>
                </c:pt>
                <c:pt idx="12">
                  <c:v>622282.96019999997</c:v>
                </c:pt>
                <c:pt idx="13">
                  <c:v>630335.85419999994</c:v>
                </c:pt>
                <c:pt idx="14">
                  <c:v>614952.86380000005</c:v>
                </c:pt>
                <c:pt idx="15">
                  <c:v>562968.46860000002</c:v>
                </c:pt>
              </c:numCache>
            </c:numRef>
          </c:val>
        </c:ser>
        <c:overlap val="100"/>
        <c:axId val="107872640"/>
        <c:axId val="107874176"/>
      </c:barChart>
      <c:catAx>
        <c:axId val="10787264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74176"/>
        <c:crosses val="autoZero"/>
        <c:auto val="1"/>
        <c:lblAlgn val="ctr"/>
        <c:lblOffset val="50"/>
        <c:tickLblSkip val="1"/>
        <c:tickMarkSkip val="1"/>
      </c:catAx>
      <c:valAx>
        <c:axId val="1078741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64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7264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179"/>
          <c:y val="1.957585644371949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Schedules!$D$10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Schedules!$D$11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07959040"/>
        <c:axId val="107960960"/>
      </c:barChart>
      <c:catAx>
        <c:axId val="107959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6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60960"/>
        <c:crosses val="autoZero"/>
        <c:auto val="1"/>
        <c:lblAlgn val="ctr"/>
        <c:lblOffset val="100"/>
        <c:tickLblSkip val="1"/>
        <c:tickMarkSkip val="1"/>
      </c:catAx>
      <c:valAx>
        <c:axId val="107960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19E-3"/>
              <c:y val="0.419249592169658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590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8"/>
          <c:y val="0.15497553017944612"/>
          <c:w val="0.17425083240843589"/>
          <c:h val="0.133768352365416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49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1015"/>
          <c:h val="0.776508972267539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Schedules!$D$20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Schedules!$E$20:$AB$20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0.8</c:v>
                </c:pt>
                <c:pt idx="19">
                  <c:v>0.8</c:v>
                </c:pt>
                <c:pt idx="20">
                  <c:v>0.7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strRef>
              <c:f>Schedules!$D$21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Schedules!$E$21:$AB$21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0.5</c:v>
                </c:pt>
                <c:pt idx="20">
                  <c:v>0.5</c:v>
                </c:pt>
                <c:pt idx="21">
                  <c:v>0.3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ser>
          <c:idx val="4"/>
          <c:order val="2"/>
          <c:tx>
            <c:strRef>
              <c:f>Schedules!$D$24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Schedules!$E$24:$AB$24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axId val="108081920"/>
        <c:axId val="108083840"/>
      </c:barChart>
      <c:catAx>
        <c:axId val="108081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3840"/>
        <c:crosses val="autoZero"/>
        <c:auto val="1"/>
        <c:lblAlgn val="ctr"/>
        <c:lblOffset val="100"/>
        <c:tickLblSkip val="1"/>
        <c:tickMarkSkip val="1"/>
      </c:catAx>
      <c:valAx>
        <c:axId val="1080838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9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19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09"/>
          <c:y val="0.16476345840130599"/>
          <c:w val="0.17425083240843636"/>
          <c:h val="0.1337683523654162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49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1015"/>
          <c:h val="0.776508972267539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Schedules!$D$15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0.7</c:v>
                </c:pt>
                <c:pt idx="17">
                  <c:v>0.5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strRef>
              <c:f>Schedules!$D$17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Schedules!$D$19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Schedules!$E$19:$AB$19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8118784"/>
        <c:axId val="108120704"/>
      </c:barChart>
      <c:catAx>
        <c:axId val="108118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20704"/>
        <c:crosses val="autoZero"/>
        <c:auto val="1"/>
        <c:lblAlgn val="ctr"/>
        <c:lblOffset val="100"/>
        <c:tickLblSkip val="1"/>
        <c:tickMarkSkip val="1"/>
      </c:catAx>
      <c:valAx>
        <c:axId val="1081207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9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187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576"/>
          <c:w val="0.1742508324084355"/>
          <c:h val="0.1337683523654163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49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902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Schedules!$D$50</c:f>
              <c:strCache>
                <c:ptCount val="1"/>
                <c:pt idx="0">
                  <c:v>WD, WinterDesign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strRef>
              <c:f>Schedules!$D$52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Schedules!$E$52:$AB$52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Schedules!$D$53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Schedules!$E$53:$AB$53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8188416"/>
        <c:axId val="108190336"/>
      </c:barChart>
      <c:catAx>
        <c:axId val="108188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5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90336"/>
        <c:crosses val="autoZero"/>
        <c:auto val="1"/>
        <c:lblAlgn val="ctr"/>
        <c:lblOffset val="100"/>
        <c:tickLblSkip val="1"/>
        <c:tickMarkSkip val="1"/>
      </c:catAx>
      <c:valAx>
        <c:axId val="10819033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884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0.11745513866231648"/>
          <c:w val="0.20754716981132182"/>
          <c:h val="0.133768352365416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5</xdr:row>
      <xdr:rowOff>9525</xdr:rowOff>
    </xdr:from>
    <xdr:to>
      <xdr:col>11</xdr:col>
      <xdr:colOff>438150</xdr:colOff>
      <xdr:row>26</xdr:row>
      <xdr:rowOff>95250</xdr:rowOff>
    </xdr:to>
    <xdr:pic>
      <xdr:nvPicPr>
        <xdr:cNvPr id="115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9706" t="21371" r="50371" b="28577"/>
        <a:stretch>
          <a:fillRect/>
        </a:stretch>
      </xdr:blipFill>
      <xdr:spPr bwMode="auto">
        <a:xfrm>
          <a:off x="190500" y="742950"/>
          <a:ext cx="6115050" cy="28860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352425</xdr:colOff>
      <xdr:row>29</xdr:row>
      <xdr:rowOff>28575</xdr:rowOff>
    </xdr:from>
    <xdr:to>
      <xdr:col>11</xdr:col>
      <xdr:colOff>400050</xdr:colOff>
      <xdr:row>57</xdr:row>
      <xdr:rowOff>57150</xdr:rowOff>
    </xdr:to>
    <xdr:grpSp>
      <xdr:nvGrpSpPr>
        <xdr:cNvPr id="1157" name="Group 32"/>
        <xdr:cNvGrpSpPr>
          <a:grpSpLocks/>
        </xdr:cNvGrpSpPr>
      </xdr:nvGrpSpPr>
      <xdr:grpSpPr bwMode="auto">
        <a:xfrm>
          <a:off x="352425" y="3962400"/>
          <a:ext cx="5915025" cy="3762375"/>
          <a:chOff x="27" y="424"/>
          <a:chExt cx="621" cy="395"/>
        </a:xfrm>
      </xdr:grpSpPr>
      <xdr:pic>
        <xdr:nvPicPr>
          <xdr:cNvPr id="1158" name="Picture 2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10773" t="10254" r="50075" b="23625"/>
          <a:stretch>
            <a:fillRect/>
          </a:stretch>
        </xdr:blipFill>
        <xdr:spPr bwMode="auto">
          <a:xfrm>
            <a:off x="27" y="424"/>
            <a:ext cx="621" cy="395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1050" name="Text Box 26"/>
          <xdr:cNvSpPr txBox="1">
            <a:spLocks noChangeArrowheads="1"/>
          </xdr:cNvSpPr>
        </xdr:nvSpPr>
        <xdr:spPr bwMode="auto">
          <a:xfrm>
            <a:off x="293" y="589"/>
            <a:ext cx="52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Sales</a:t>
            </a:r>
          </a:p>
        </xdr:txBody>
      </xdr:sp>
      <xdr:sp macro="" textlink="">
        <xdr:nvSpPr>
          <xdr:cNvPr id="1051" name="Text Box 27"/>
          <xdr:cNvSpPr txBox="1">
            <a:spLocks noChangeArrowheads="1"/>
          </xdr:cNvSpPr>
        </xdr:nvSpPr>
        <xdr:spPr bwMode="auto">
          <a:xfrm>
            <a:off x="530" y="614"/>
            <a:ext cx="62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Bakery</a:t>
            </a:r>
          </a:p>
        </xdr:txBody>
      </xdr:sp>
      <xdr:sp macro="" textlink="">
        <xdr:nvSpPr>
          <xdr:cNvPr id="1052" name="Text Box 28"/>
          <xdr:cNvSpPr txBox="1">
            <a:spLocks noChangeArrowheads="1"/>
          </xdr:cNvSpPr>
        </xdr:nvSpPr>
        <xdr:spPr bwMode="auto">
          <a:xfrm>
            <a:off x="483" y="516"/>
            <a:ext cx="38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Deli</a:t>
            </a:r>
          </a:p>
        </xdr:txBody>
      </xdr:sp>
      <xdr:sp macro="" textlink="">
        <xdr:nvSpPr>
          <xdr:cNvPr id="1053" name="Text Box 29"/>
          <xdr:cNvSpPr txBox="1">
            <a:spLocks noChangeArrowheads="1"/>
          </xdr:cNvSpPr>
        </xdr:nvSpPr>
        <xdr:spPr bwMode="auto">
          <a:xfrm>
            <a:off x="89" y="643"/>
            <a:ext cx="73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Produce</a:t>
            </a:r>
          </a:p>
        </xdr:txBody>
      </xdr:sp>
      <xdr:sp macro="" textlink="">
        <xdr:nvSpPr>
          <xdr:cNvPr id="1054" name="Text Box 30"/>
          <xdr:cNvSpPr txBox="1">
            <a:spLocks noChangeArrowheads="1"/>
          </xdr:cNvSpPr>
        </xdr:nvSpPr>
        <xdr:spPr bwMode="auto">
          <a:xfrm>
            <a:off x="449" y="446"/>
            <a:ext cx="55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Office</a:t>
            </a:r>
          </a:p>
        </xdr:txBody>
      </xdr:sp>
      <xdr:sp macro="" textlink="">
        <xdr:nvSpPr>
          <xdr:cNvPr id="1055" name="Text Box 31"/>
          <xdr:cNvSpPr txBox="1">
            <a:spLocks noChangeArrowheads="1"/>
          </xdr:cNvSpPr>
        </xdr:nvSpPr>
        <xdr:spPr bwMode="auto">
          <a:xfrm>
            <a:off x="219" y="479"/>
            <a:ext cx="98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DryStorage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arket01miami_4" preserveFormatting="0" connectionId="6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market02houston_5" preserveFormatting="0" connectionId="8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market02houston_2" preserveFormatting="0" connectionId="2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market02houston_1" preserveFormatting="0" connectionId="1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market03phoenix_4" preserveFormatting="0" connectionId="6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market03phoenix" preserveFormatting="0" connectionId="1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market03phoenix_3" preserveFormatting="0" connectionId="4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market03phoenix_5" preserveFormatting="0" connectionId="8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smarket03phoenix_2" preserveFormatting="0" connectionId="2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smarket03phoenix_1" preserveFormatting="0" connectionId="1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smarket04atlanta_4" preserveFormatting="0" connectionId="6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market01miami" preserveFormatting="0" connectionId="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smarket04atlanta" preserveFormatting="0" connectionId="2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smarket04atlanta_3" preserveFormatting="0" connectionId="4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smarket04atlanta_5" preserveFormatting="0" connectionId="8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smarket04atlanta_2" preserveFormatting="0" connectionId="3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smarket04atlanta_1" preserveFormatting="0" connectionId="1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smarket05losangeles_4" preserveFormatting="0" connectionId="6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smarket05losangeles" preserveFormatting="0" connectionId="3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smarket05losangeles_3" preserveFormatting="0" connectionId="4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smarket05losangeles_5" preserveFormatting="0" connectionId="8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smarket05losangeles_2" preserveFormatting="0" connectionId="3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market01miami_3" preserveFormatting="0" connectionId="44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smarket05losangeles_1" preserveFormatting="0" connectionId="1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smarket06lasvegas_4" preserveFormatting="0" connectionId="6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smarket06lasvegas" preserveFormatting="0" connectionId="46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smarket06lasvegas_3" preserveFormatting="0" connectionId="5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smarket06lasvegas_5" preserveFormatting="0" connectionId="85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smarket06lasvegas_2" preserveFormatting="0" connectionId="3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smarket06lasvegas_1" preserveFormatting="0" connectionId="1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smarket07sanfrancisco_4" preserveFormatting="0" connectionId="6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smarket07sanfrancisco" preserveFormatting="0" connectionId="57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smarket07sanfrancisco_3" preserveFormatting="0" connectionId="5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market01miami_5" preserveFormatting="0" connectionId="8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smarket07sanfrancisco_5" preserveFormatting="0" connectionId="86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smarket07sanfrancisco_2" preserveFormatting="0" connectionId="3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smarket07sanfrancisco_1" preserveFormatting="0" connectionId="16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smarket08baltimore_4" preserveFormatting="0" connectionId="70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smarket08baltimore" preserveFormatting="0" connectionId="68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smarket08baltimore_3" preserveFormatting="0" connectionId="5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smarket08baltimore_5" preserveFormatting="0" connectionId="8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smarket08baltimore_2" preserveFormatting="0" connectionId="3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smarket08baltimore_1" preserveFormatting="0" connectionId="1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smarket09albuquerque_4" preserveFormatting="0" connectionId="7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market01miami_2" preserveFormatting="0" connectionId="27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smarket09albuquerque" preserveFormatting="0" connectionId="7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smarket09albuquerque_3" preserveFormatting="0" connectionId="5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smarket09albuquerque_5" preserveFormatting="0" connectionId="8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smarket09albuquerque_2" preserveFormatting="0" connectionId="3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smarket09albuquerque_1" preserveFormatting="0" connectionId="18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smarket10seattle_4" preserveFormatting="0" connectionId="72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smarket10seattle" preserveFormatting="0" connectionId="9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smarket10seattle_3" preserveFormatting="0" connectionId="5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smarket10seattle_5" preserveFormatting="0" connectionId="89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smarket10seattle_2" preserveFormatting="0" connectionId="3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market01miami_1" preserveFormatting="0" connectionId="9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smarket10seattle_1" preserveFormatting="0" connectionId="19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smarket11chicago_4" preserveFormatting="0" connectionId="7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smarket11chicago" preserveFormatting="0" connectionId="3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smarket11chicago_3" preserveFormatting="0" connectionId="55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smarket11chicago_5" preserveFormatting="0" connectionId="9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smarket11chicago_2" preserveFormatting="0" connectionId="38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smarket11chicago_1" preserveFormatting="0" connectionId="20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smarket12boulder_4" preserveFormatting="0" connectionId="74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smarket12boulder" preserveFormatting="0" connectionId="4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smarket12boulder_3" preserveFormatting="0" connectionId="5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market02houston_4" preserveFormatting="0" connectionId="63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smarket12boulder_5" preserveFormatting="0" connectionId="9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smarket12boulder_2" preserveFormatting="0" connectionId="39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smarket12boulder_1" preserveFormatting="0" connectionId="2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smarket13minneapolis_4" preserveFormatting="0" connectionId="75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smarket13minneapolis" preserveFormatting="0" connectionId="5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smarket13minneapolis_3" preserveFormatting="0" connectionId="58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smarket13minneapolis_5" preserveFormatting="0" connectionId="93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smarket13minneapolis_2" preserveFormatting="0" connectionId="40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smarket13minneapolis_1" preserveFormatting="0" connectionId="22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smarket14helena_4" preserveFormatting="0" connectionId="7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market02houston" preserveFormatting="0" connectionId="2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smarket14helena" preserveFormatting="0" connectionId="6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smarket14helena_3" preserveFormatting="0" connectionId="59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smarket14helena_5" preserveFormatting="0" connectionId="9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smarket14helena_2" preserveFormatting="0" connectionId="41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smarket14helena_1" preserveFormatting="0" connectionId="23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smarket15duluth_4" preserveFormatting="0" connectionId="77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smarket15duluth" preserveFormatting="0" connectionId="7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smarket15duluth_3" preserveFormatting="0" connectionId="6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smarket15duluth_5" preserveFormatting="0" connectionId="95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smarket15duluth_2" preserveFormatting="0" connectionId="4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market02houston_3" preserveFormatting="0" connectionId="45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smarket15duluth_1" preserveFormatting="0" connectionId="25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smarket16fairbanks_4" preserveFormatting="0" connectionId="78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smarket16fairbanks" preserveFormatting="0" connectionId="8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smarket16fairbanks_3" preserveFormatting="0" connectionId="61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smarket16fairbanks_5" preserveFormatting="0" connectionId="9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smarket16fairbanks_2" preserveFormatting="0" connectionId="43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smarket16fairbanks_1" preserveFormatting="0" connectionId="2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6" Type="http://schemas.openxmlformats.org/officeDocument/2006/relationships/queryTable" Target="../queryTables/queryTable42.xml"/><Relationship Id="rId5" Type="http://schemas.openxmlformats.org/officeDocument/2006/relationships/queryTable" Target="../queryTables/queryTable41.xml"/><Relationship Id="rId4" Type="http://schemas.openxmlformats.org/officeDocument/2006/relationships/queryTable" Target="../queryTables/queryTable4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5.xml"/><Relationship Id="rId2" Type="http://schemas.openxmlformats.org/officeDocument/2006/relationships/queryTable" Target="../queryTables/queryTable44.xml"/><Relationship Id="rId1" Type="http://schemas.openxmlformats.org/officeDocument/2006/relationships/queryTable" Target="../queryTables/queryTable43.xml"/><Relationship Id="rId6" Type="http://schemas.openxmlformats.org/officeDocument/2006/relationships/queryTable" Target="../queryTables/queryTable48.xml"/><Relationship Id="rId5" Type="http://schemas.openxmlformats.org/officeDocument/2006/relationships/queryTable" Target="../queryTables/queryTable47.xml"/><Relationship Id="rId4" Type="http://schemas.openxmlformats.org/officeDocument/2006/relationships/queryTable" Target="../queryTables/queryTable4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1.xml"/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Relationship Id="rId6" Type="http://schemas.openxmlformats.org/officeDocument/2006/relationships/queryTable" Target="../queryTables/queryTable54.xml"/><Relationship Id="rId5" Type="http://schemas.openxmlformats.org/officeDocument/2006/relationships/queryTable" Target="../queryTables/queryTable53.xml"/><Relationship Id="rId4" Type="http://schemas.openxmlformats.org/officeDocument/2006/relationships/queryTable" Target="../queryTables/queryTable5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6" Type="http://schemas.openxmlformats.org/officeDocument/2006/relationships/queryTable" Target="../queryTables/queryTable60.xml"/><Relationship Id="rId5" Type="http://schemas.openxmlformats.org/officeDocument/2006/relationships/queryTable" Target="../queryTables/queryTable59.xml"/><Relationship Id="rId4" Type="http://schemas.openxmlformats.org/officeDocument/2006/relationships/queryTable" Target="../queryTables/queryTable5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3.xml"/><Relationship Id="rId2" Type="http://schemas.openxmlformats.org/officeDocument/2006/relationships/queryTable" Target="../queryTables/queryTable62.xml"/><Relationship Id="rId1" Type="http://schemas.openxmlformats.org/officeDocument/2006/relationships/queryTable" Target="../queryTables/queryTable61.xml"/><Relationship Id="rId6" Type="http://schemas.openxmlformats.org/officeDocument/2006/relationships/queryTable" Target="../queryTables/queryTable66.xml"/><Relationship Id="rId5" Type="http://schemas.openxmlformats.org/officeDocument/2006/relationships/queryTable" Target="../queryTables/queryTable65.xml"/><Relationship Id="rId4" Type="http://schemas.openxmlformats.org/officeDocument/2006/relationships/queryTable" Target="../queryTables/queryTable6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9.xml"/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Relationship Id="rId6" Type="http://schemas.openxmlformats.org/officeDocument/2006/relationships/queryTable" Target="../queryTables/queryTable72.xml"/><Relationship Id="rId5" Type="http://schemas.openxmlformats.org/officeDocument/2006/relationships/queryTable" Target="../queryTables/queryTable71.xml"/><Relationship Id="rId4" Type="http://schemas.openxmlformats.org/officeDocument/2006/relationships/queryTable" Target="../queryTables/queryTable7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5.xml"/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Relationship Id="rId6" Type="http://schemas.openxmlformats.org/officeDocument/2006/relationships/queryTable" Target="../queryTables/queryTable78.xml"/><Relationship Id="rId5" Type="http://schemas.openxmlformats.org/officeDocument/2006/relationships/queryTable" Target="../queryTables/queryTable77.xml"/><Relationship Id="rId4" Type="http://schemas.openxmlformats.org/officeDocument/2006/relationships/queryTable" Target="../queryTables/queryTable7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1.xml"/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Relationship Id="rId6" Type="http://schemas.openxmlformats.org/officeDocument/2006/relationships/queryTable" Target="../queryTables/queryTable84.xml"/><Relationship Id="rId5" Type="http://schemas.openxmlformats.org/officeDocument/2006/relationships/queryTable" Target="../queryTables/queryTable83.xml"/><Relationship Id="rId4" Type="http://schemas.openxmlformats.org/officeDocument/2006/relationships/queryTable" Target="../queryTables/queryTable8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7.xml"/><Relationship Id="rId2" Type="http://schemas.openxmlformats.org/officeDocument/2006/relationships/queryTable" Target="../queryTables/queryTable86.xml"/><Relationship Id="rId1" Type="http://schemas.openxmlformats.org/officeDocument/2006/relationships/queryTable" Target="../queryTables/queryTable85.xml"/><Relationship Id="rId6" Type="http://schemas.openxmlformats.org/officeDocument/2006/relationships/queryTable" Target="../queryTables/queryTable90.xml"/><Relationship Id="rId5" Type="http://schemas.openxmlformats.org/officeDocument/2006/relationships/queryTable" Target="../queryTables/queryTable89.xml"/><Relationship Id="rId4" Type="http://schemas.openxmlformats.org/officeDocument/2006/relationships/queryTable" Target="../queryTables/queryTable8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3.xml"/><Relationship Id="rId2" Type="http://schemas.openxmlformats.org/officeDocument/2006/relationships/queryTable" Target="../queryTables/queryTable92.xml"/><Relationship Id="rId1" Type="http://schemas.openxmlformats.org/officeDocument/2006/relationships/queryTable" Target="../queryTables/queryTable91.xml"/><Relationship Id="rId6" Type="http://schemas.openxmlformats.org/officeDocument/2006/relationships/queryTable" Target="../queryTables/queryTable96.xml"/><Relationship Id="rId5" Type="http://schemas.openxmlformats.org/officeDocument/2006/relationships/queryTable" Target="../queryTables/queryTable95.xml"/><Relationship Id="rId4" Type="http://schemas.openxmlformats.org/officeDocument/2006/relationships/queryTable" Target="../queryTables/queryTable9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6" Type="http://schemas.openxmlformats.org/officeDocument/2006/relationships/queryTable" Target="../queryTables/queryTable18.xml"/><Relationship Id="rId5" Type="http://schemas.openxmlformats.org/officeDocument/2006/relationships/queryTable" Target="../queryTables/queryTable17.xml"/><Relationship Id="rId4" Type="http://schemas.openxmlformats.org/officeDocument/2006/relationships/queryTable" Target="../queryTables/query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Relationship Id="rId6" Type="http://schemas.openxmlformats.org/officeDocument/2006/relationships/queryTable" Target="../queryTables/queryTable24.xml"/><Relationship Id="rId5" Type="http://schemas.openxmlformats.org/officeDocument/2006/relationships/queryTable" Target="../queryTables/queryTable23.xml"/><Relationship Id="rId4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6" Type="http://schemas.openxmlformats.org/officeDocument/2006/relationships/queryTable" Target="../queryTables/queryTable30.xml"/><Relationship Id="rId5" Type="http://schemas.openxmlformats.org/officeDocument/2006/relationships/queryTable" Target="../queryTables/queryTable29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.xml"/><Relationship Id="rId2" Type="http://schemas.openxmlformats.org/officeDocument/2006/relationships/queryTable" Target="../queryTables/queryTable32.xml"/><Relationship Id="rId1" Type="http://schemas.openxmlformats.org/officeDocument/2006/relationships/queryTable" Target="../queryTables/queryTable31.xml"/><Relationship Id="rId6" Type="http://schemas.openxmlformats.org/officeDocument/2006/relationships/queryTable" Target="../queryTables/queryTable36.xml"/><Relationship Id="rId5" Type="http://schemas.openxmlformats.org/officeDocument/2006/relationships/queryTable" Target="../queryTables/queryTable35.xml"/><Relationship Id="rId4" Type="http://schemas.openxmlformats.org/officeDocument/2006/relationships/queryTable" Target="../queryTables/queryTable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6"/>
  <sheetViews>
    <sheetView workbookViewId="0">
      <pane ySplit="2" topLeftCell="A3" activePane="bottomLeft" state="frozen"/>
      <selection pane="bottomLeft" activeCell="B2" sqref="B2"/>
    </sheetView>
  </sheetViews>
  <sheetFormatPr defaultRowHeight="12.75"/>
  <cols>
    <col min="1" max="1" width="2.5" style="18" customWidth="1"/>
    <col min="2" max="2" width="44.83203125" style="25" customWidth="1"/>
    <col min="3" max="3" width="37" style="32" customWidth="1"/>
    <col min="4" max="4" width="49.6640625" style="8" customWidth="1"/>
    <col min="5" max="18" width="21.33203125" style="8" customWidth="1"/>
    <col min="19" max="16384" width="9.33203125" style="8"/>
  </cols>
  <sheetData>
    <row r="1" spans="1:18" ht="18">
      <c r="A1" s="24" t="s">
        <v>323</v>
      </c>
      <c r="C1" s="43"/>
      <c r="D1" s="29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8">
      <c r="A2" s="24"/>
      <c r="C2" s="44" t="s">
        <v>2</v>
      </c>
      <c r="D2" s="30" t="s">
        <v>156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26" t="s">
        <v>8</v>
      </c>
    </row>
    <row r="4" spans="1:18">
      <c r="B4" s="27" t="s">
        <v>9</v>
      </c>
      <c r="C4" s="32" t="s">
        <v>213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>
      <c r="B5" s="27" t="s">
        <v>24</v>
      </c>
      <c r="C5" s="32" t="s">
        <v>25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>
      <c r="B6" s="27" t="s">
        <v>26</v>
      </c>
      <c r="C6" s="32" t="s">
        <v>214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>
      <c r="A7" s="26" t="s">
        <v>28</v>
      </c>
    </row>
    <row r="8" spans="1:18" ht="14.25">
      <c r="B8" s="27" t="s">
        <v>523</v>
      </c>
      <c r="C8" s="32">
        <v>4181</v>
      </c>
      <c r="D8" s="14" t="s">
        <v>158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>
      <c r="B9" s="27" t="s">
        <v>29</v>
      </c>
      <c r="C9" s="32" t="s">
        <v>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B10" s="27" t="s">
        <v>30</v>
      </c>
      <c r="C10" s="52">
        <v>1.5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B11" s="27" t="s">
        <v>31</v>
      </c>
      <c r="C11" s="32">
        <v>1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t="63.75">
      <c r="B12" s="27" t="s">
        <v>32</v>
      </c>
      <c r="C12" s="32" t="s">
        <v>215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B13" s="27" t="s">
        <v>33</v>
      </c>
      <c r="C13" s="32" t="s">
        <v>148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B14" s="27" t="s">
        <v>34</v>
      </c>
      <c r="C14" s="32" t="s">
        <v>35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B15" s="27" t="s">
        <v>36</v>
      </c>
      <c r="C15" s="32">
        <v>0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ht="25.5">
      <c r="B16" s="27" t="s">
        <v>37</v>
      </c>
      <c r="C16" s="32" t="s">
        <v>216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B17" s="27" t="s">
        <v>530</v>
      </c>
      <c r="C17" s="52">
        <v>6.1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B18" s="27" t="s">
        <v>151</v>
      </c>
      <c r="C18" s="32" t="s">
        <v>197</v>
      </c>
      <c r="D18" s="14" t="s">
        <v>158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26" t="s">
        <v>38</v>
      </c>
    </row>
    <row r="20" spans="1:18">
      <c r="B20" s="26" t="s">
        <v>39</v>
      </c>
    </row>
    <row r="21" spans="1:18">
      <c r="B21" s="27" t="s">
        <v>40</v>
      </c>
      <c r="C21" s="32" t="s">
        <v>212</v>
      </c>
      <c r="D21" s="14" t="s">
        <v>158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ht="14.25">
      <c r="B22" s="27" t="s">
        <v>524</v>
      </c>
      <c r="C22" s="50">
        <v>1609.58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ht="14.25">
      <c r="B23" s="27" t="s">
        <v>525</v>
      </c>
      <c r="C23" s="50">
        <v>1434.8799999999999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>
      <c r="B24" s="27" t="s">
        <v>41</v>
      </c>
      <c r="C24" s="51">
        <v>0.28000000000000003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>
      <c r="B25" s="26" t="s">
        <v>42</v>
      </c>
    </row>
    <row r="26" spans="1:18">
      <c r="B26" s="27" t="s">
        <v>40</v>
      </c>
      <c r="C26" s="32" t="s">
        <v>197</v>
      </c>
      <c r="D26" s="14" t="s">
        <v>158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ht="14.25">
      <c r="B27" s="27" t="s">
        <v>524</v>
      </c>
      <c r="C27" s="32">
        <v>4181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ht="14.25">
      <c r="B28" s="27" t="s">
        <v>525</v>
      </c>
      <c r="C28" s="32">
        <v>4181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>
      <c r="B29" s="27" t="s">
        <v>43</v>
      </c>
      <c r="C29" s="15">
        <v>0.72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1:18">
      <c r="B30" s="26" t="s">
        <v>44</v>
      </c>
    </row>
    <row r="31" spans="1:18" ht="63.75">
      <c r="B31" s="27" t="s">
        <v>526</v>
      </c>
      <c r="C31" s="89" t="s">
        <v>531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ht="14.25">
      <c r="B32" s="27" t="s">
        <v>527</v>
      </c>
      <c r="C32" s="32">
        <v>0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>
      <c r="B33" s="26" t="s">
        <v>47</v>
      </c>
    </row>
    <row r="34" spans="1:18" ht="14.25">
      <c r="B34" s="27" t="s">
        <v>526</v>
      </c>
      <c r="C34" s="32">
        <v>0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ht="14.25">
      <c r="B35" s="27" t="s">
        <v>527</v>
      </c>
      <c r="C35" s="32">
        <v>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>
      <c r="B36" s="26" t="s">
        <v>48</v>
      </c>
    </row>
    <row r="37" spans="1:18">
      <c r="B37" s="27" t="s">
        <v>49</v>
      </c>
      <c r="C37" s="32" t="s">
        <v>50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>
      <c r="B38" s="27" t="s">
        <v>51</v>
      </c>
      <c r="C38" s="45" t="s">
        <v>211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ht="14.25">
      <c r="B39" s="27" t="s">
        <v>526</v>
      </c>
      <c r="C39" s="32">
        <v>4181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>
      <c r="B40" s="26" t="s">
        <v>52</v>
      </c>
    </row>
    <row r="41" spans="1:18">
      <c r="B41" s="27" t="s">
        <v>51</v>
      </c>
      <c r="C41" s="32" t="s">
        <v>53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>
      <c r="B42" s="26" t="s">
        <v>54</v>
      </c>
    </row>
    <row r="43" spans="1:18">
      <c r="B43" s="27" t="s">
        <v>51</v>
      </c>
      <c r="C43" s="8" t="s">
        <v>532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ht="14.25">
      <c r="B44" s="27" t="s">
        <v>526</v>
      </c>
      <c r="C44" s="15">
        <v>46.47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ht="14.25">
      <c r="B45" s="27" t="s">
        <v>522</v>
      </c>
      <c r="C45" s="88">
        <v>1.8400000000000001E-7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>
      <c r="B46" s="26" t="s">
        <v>55</v>
      </c>
    </row>
    <row r="47" spans="1:18">
      <c r="B47" s="27" t="s">
        <v>56</v>
      </c>
      <c r="C47" s="15">
        <v>0.25</v>
      </c>
      <c r="D47" s="17" t="s">
        <v>159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 spans="1:18">
      <c r="A48" s="26" t="s">
        <v>57</v>
      </c>
    </row>
    <row r="49" spans="2:18">
      <c r="B49" s="28" t="s">
        <v>58</v>
      </c>
      <c r="C49" s="32" t="s">
        <v>152</v>
      </c>
      <c r="D49" s="14" t="s">
        <v>158</v>
      </c>
    </row>
    <row r="50" spans="2:18">
      <c r="B50" s="27" t="s">
        <v>59</v>
      </c>
      <c r="C50" s="32" t="s">
        <v>153</v>
      </c>
      <c r="D50" s="14" t="s">
        <v>158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2:18">
      <c r="B51" s="27" t="s">
        <v>60</v>
      </c>
      <c r="C51" s="32" t="s">
        <v>154</v>
      </c>
      <c r="D51" s="14" t="s">
        <v>158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2:18">
      <c r="B52" s="27" t="s">
        <v>61</v>
      </c>
      <c r="C52" s="32" t="s">
        <v>155</v>
      </c>
      <c r="D52" s="14" t="s">
        <v>158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2:18">
      <c r="B53" s="26" t="s">
        <v>68</v>
      </c>
    </row>
    <row r="54" spans="2:18">
      <c r="B54" s="27" t="s">
        <v>69</v>
      </c>
      <c r="C54" s="32" t="s">
        <v>66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2:18">
      <c r="B55" s="27" t="s">
        <v>70</v>
      </c>
      <c r="C55" s="32" t="s">
        <v>66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2:18">
      <c r="B56" s="27" t="s">
        <v>71</v>
      </c>
      <c r="C56" s="32" t="s">
        <v>66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</row>
    <row r="57" spans="2:18">
      <c r="B57" s="27" t="s">
        <v>528</v>
      </c>
      <c r="C57" s="32" t="s">
        <v>66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2:18" ht="14.25">
      <c r="B58" s="27" t="s">
        <v>529</v>
      </c>
      <c r="C58" s="32" t="s">
        <v>66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2:18">
      <c r="B59" s="28"/>
      <c r="C59" s="46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2:18">
      <c r="B60" s="28"/>
      <c r="C60" s="46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2:18">
      <c r="B61" s="28"/>
      <c r="C61" s="46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2:18">
      <c r="B62" s="28"/>
      <c r="C62" s="46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2:18">
      <c r="B63" s="28"/>
      <c r="C63" s="46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2:18">
      <c r="B64" s="28"/>
      <c r="C64" s="46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2:18">
      <c r="B65" s="28"/>
      <c r="C65" s="46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2:18">
      <c r="B66" s="28"/>
      <c r="C66" s="46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2:18">
      <c r="B67" s="28"/>
      <c r="C67" s="46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2:18">
      <c r="B68" s="28"/>
      <c r="C68" s="46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2:18">
      <c r="B69" s="28"/>
      <c r="C69" s="46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2:18">
      <c r="B70" s="28"/>
      <c r="C70" s="46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2:18">
      <c r="B71" s="28"/>
      <c r="C71" s="46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2:18">
      <c r="B72" s="28"/>
      <c r="C72" s="46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2:18">
      <c r="B73" s="28"/>
      <c r="C73" s="46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2:18">
      <c r="B74" s="28"/>
      <c r="C74" s="46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5" spans="2:18">
      <c r="B75" s="28"/>
      <c r="C75" s="46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2:18">
      <c r="B76" s="28"/>
      <c r="C76" s="46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2:18">
      <c r="B77" s="28"/>
      <c r="C77" s="46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2:18">
      <c r="B78" s="28"/>
      <c r="C78" s="46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2:18">
      <c r="B79" s="28"/>
      <c r="C79" s="46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2:18">
      <c r="B80" s="28"/>
      <c r="C80" s="46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2:18">
      <c r="B81" s="28"/>
      <c r="C81" s="46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2:18">
      <c r="B82" s="28"/>
      <c r="C82" s="46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2:18">
      <c r="B83" s="28"/>
      <c r="C83" s="4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</row>
    <row r="84" spans="2:18">
      <c r="B84" s="28"/>
      <c r="C84" s="46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2:18">
      <c r="B85" s="28"/>
      <c r="C85" s="46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7" spans="2:18">
      <c r="B87" s="26"/>
    </row>
    <row r="88" spans="2:18">
      <c r="B88" s="28"/>
      <c r="C88" s="46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2:18">
      <c r="B89" s="28"/>
      <c r="C89" s="46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</row>
    <row r="90" spans="2:18">
      <c r="B90" s="28"/>
      <c r="C90" s="46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2:18">
      <c r="B91" s="28"/>
      <c r="C91" s="46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2:18">
      <c r="B92" s="28"/>
      <c r="C92" s="46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2:18">
      <c r="B93" s="28"/>
      <c r="C93" s="46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2:18">
      <c r="B94" s="28"/>
      <c r="C94" s="46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2:18">
      <c r="B95" s="28"/>
      <c r="C95" s="46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2:18">
      <c r="B96" s="28"/>
      <c r="C96" s="46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2:18">
      <c r="B97" s="28"/>
      <c r="C97" s="46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2:18">
      <c r="B98" s="28"/>
      <c r="C98" s="46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2:18">
      <c r="B99" s="28"/>
      <c r="C99" s="46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2:18">
      <c r="B100" s="28"/>
      <c r="C100" s="46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2:18">
      <c r="B101" s="28"/>
      <c r="C101" s="46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2:18">
      <c r="B102" s="28"/>
      <c r="C102" s="46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  <row r="103" spans="2:18">
      <c r="B103" s="28"/>
      <c r="C103" s="46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2:18">
      <c r="B104" s="28"/>
      <c r="C104" s="46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2:18">
      <c r="B105" s="28"/>
      <c r="C105" s="4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</row>
    <row r="106" spans="2:18">
      <c r="B106" s="28"/>
      <c r="C106" s="46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2:18">
      <c r="B107" s="28"/>
      <c r="C107" s="46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2:18">
      <c r="B108" s="28"/>
      <c r="C108" s="46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2:18">
      <c r="B109" s="28"/>
      <c r="C109" s="46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2:18">
      <c r="B110" s="28"/>
      <c r="C110" s="46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2:18">
      <c r="B111" s="28"/>
      <c r="C111" s="46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2:18">
      <c r="B112" s="28"/>
      <c r="C112" s="46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2:18">
      <c r="B113" s="28"/>
      <c r="C113" s="46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2:18">
      <c r="B114" s="28"/>
      <c r="C114" s="4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2:18">
      <c r="B115" s="28"/>
      <c r="C115" s="46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2:18">
      <c r="B116" s="28"/>
      <c r="C116" s="46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</row>
    <row r="118" spans="2:18">
      <c r="B118" s="26"/>
    </row>
    <row r="119" spans="2:18">
      <c r="B119" s="28"/>
      <c r="C119" s="46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2:18">
      <c r="B120" s="28"/>
      <c r="C120" s="46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</row>
    <row r="121" spans="2:18">
      <c r="B121" s="28"/>
      <c r="C121" s="46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2:18">
      <c r="B122" s="28"/>
      <c r="C122" s="46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2:18">
      <c r="B123" s="28"/>
      <c r="C123" s="46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2:18">
      <c r="B124" s="28"/>
      <c r="C124" s="46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2:18">
      <c r="B125" s="28"/>
      <c r="C125" s="46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2:18">
      <c r="B126" s="28"/>
      <c r="C126" s="46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2:18">
      <c r="B127" s="28"/>
      <c r="C127" s="46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2:18">
      <c r="B128" s="28"/>
      <c r="C128" s="46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2:18">
      <c r="B129" s="28"/>
      <c r="C129" s="46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2:18">
      <c r="B130" s="28"/>
      <c r="C130" s="46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2:18">
      <c r="B131" s="28"/>
      <c r="C131" s="46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2:18">
      <c r="B132" s="28"/>
      <c r="C132" s="46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</row>
    <row r="133" spans="2:18">
      <c r="B133" s="28"/>
      <c r="C133" s="46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</row>
    <row r="134" spans="2:18">
      <c r="B134" s="28"/>
      <c r="C134" s="46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</row>
    <row r="135" spans="2:18">
      <c r="B135" s="28"/>
      <c r="C135" s="46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2:18">
      <c r="B136" s="28"/>
      <c r="C136" s="46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</row>
    <row r="137" spans="2:18">
      <c r="B137" s="28"/>
      <c r="C137" s="46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2:18">
      <c r="B138" s="28"/>
      <c r="C138" s="46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2:18">
      <c r="B139" s="28"/>
      <c r="C139" s="46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  <row r="140" spans="2:18">
      <c r="B140" s="28"/>
      <c r="C140" s="46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</row>
    <row r="141" spans="2:18">
      <c r="B141" s="28"/>
      <c r="C141" s="46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</row>
    <row r="142" spans="2:18">
      <c r="B142" s="28"/>
      <c r="C142" s="46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</row>
    <row r="143" spans="2:18">
      <c r="B143" s="28"/>
      <c r="C143" s="46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spans="2:18">
      <c r="B144" s="28"/>
      <c r="C144" s="46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</row>
    <row r="145" spans="2:18">
      <c r="B145" s="28"/>
      <c r="C145" s="4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</row>
    <row r="146" spans="2:18">
      <c r="B146" s="28"/>
      <c r="C146" s="46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</row>
    <row r="147" spans="2:18">
      <c r="B147" s="28"/>
      <c r="C147" s="46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9" spans="2:18">
      <c r="B149" s="26"/>
    </row>
    <row r="150" spans="2:18">
      <c r="B150" s="28"/>
      <c r="C150" s="46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</row>
    <row r="151" spans="2:18">
      <c r="B151" s="28"/>
      <c r="C151" s="46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</row>
    <row r="152" spans="2:18">
      <c r="B152" s="28"/>
      <c r="C152" s="46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</row>
    <row r="153" spans="2:18">
      <c r="B153" s="28"/>
      <c r="C153" s="46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</row>
    <row r="154" spans="2:18">
      <c r="B154" s="28"/>
      <c r="C154" s="46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</row>
    <row r="155" spans="2:18">
      <c r="B155" s="28"/>
      <c r="C155" s="46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>
      <c r="B156" s="28"/>
      <c r="C156" s="46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</row>
    <row r="157" spans="2:18">
      <c r="B157" s="28"/>
      <c r="C157" s="46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</row>
    <row r="158" spans="2:18">
      <c r="B158" s="28"/>
      <c r="C158" s="46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</row>
    <row r="159" spans="2:18">
      <c r="B159" s="28"/>
      <c r="C159" s="46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</row>
    <row r="160" spans="2:18">
      <c r="B160" s="28"/>
      <c r="C160" s="46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</row>
    <row r="161" spans="2:18">
      <c r="B161" s="28"/>
      <c r="C161" s="46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</row>
    <row r="162" spans="2:18">
      <c r="B162" s="28"/>
      <c r="C162" s="46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</row>
    <row r="163" spans="2:18">
      <c r="B163" s="28"/>
      <c r="C163" s="46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</row>
    <row r="164" spans="2:18">
      <c r="B164" s="28"/>
      <c r="C164" s="46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</row>
    <row r="165" spans="2:18">
      <c r="B165" s="28"/>
      <c r="C165" s="46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</row>
    <row r="166" spans="2:18">
      <c r="B166" s="28"/>
      <c r="C166" s="46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2:18">
      <c r="B167" s="28"/>
      <c r="C167" s="46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</row>
    <row r="168" spans="2:18">
      <c r="B168" s="28"/>
      <c r="C168" s="46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</row>
    <row r="169" spans="2:18">
      <c r="B169" s="28"/>
      <c r="C169" s="46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</row>
    <row r="170" spans="2:18">
      <c r="B170" s="28"/>
      <c r="C170" s="46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</row>
    <row r="171" spans="2:18">
      <c r="B171" s="28"/>
      <c r="C171" s="46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18">
      <c r="B172" s="28"/>
      <c r="C172" s="46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</row>
    <row r="173" spans="2:18">
      <c r="B173" s="28"/>
      <c r="C173" s="46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</row>
    <row r="174" spans="2:18">
      <c r="B174" s="28"/>
      <c r="C174" s="46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</row>
    <row r="175" spans="2:18">
      <c r="B175" s="28"/>
      <c r="C175" s="46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18">
      <c r="B176" s="28"/>
      <c r="C176" s="4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</row>
    <row r="177" spans="2:18">
      <c r="B177" s="28"/>
      <c r="C177" s="46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</row>
    <row r="178" spans="2:18">
      <c r="B178" s="28"/>
      <c r="C178" s="46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</row>
    <row r="180" spans="2:18">
      <c r="B180" s="26"/>
    </row>
    <row r="181" spans="2:18">
      <c r="B181" s="28"/>
      <c r="C181" s="46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</row>
    <row r="182" spans="2:18">
      <c r="B182" s="28"/>
      <c r="C182" s="46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</row>
    <row r="183" spans="2:18">
      <c r="B183" s="28"/>
      <c r="C183" s="46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>
      <c r="B184" s="28"/>
      <c r="C184" s="46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</row>
    <row r="185" spans="2:18">
      <c r="B185" s="28"/>
      <c r="C185" s="46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</row>
    <row r="186" spans="2:18">
      <c r="B186" s="28"/>
      <c r="C186" s="46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</row>
    <row r="187" spans="2:18">
      <c r="B187" s="28"/>
      <c r="C187" s="46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>
      <c r="B188" s="28"/>
      <c r="C188" s="46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</row>
    <row r="189" spans="2:18">
      <c r="B189" s="28"/>
      <c r="C189" s="46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</row>
    <row r="190" spans="2:18">
      <c r="B190" s="28"/>
      <c r="C190" s="46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</row>
    <row r="191" spans="2:18">
      <c r="B191" s="28"/>
      <c r="C191" s="46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>
      <c r="B192" s="28"/>
      <c r="C192" s="46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</row>
    <row r="193" spans="2:18">
      <c r="B193" s="28"/>
      <c r="C193" s="46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</row>
    <row r="194" spans="2:18">
      <c r="B194" s="28"/>
      <c r="C194" s="46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</row>
    <row r="195" spans="2:18">
      <c r="B195" s="28"/>
      <c r="C195" s="46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>
      <c r="B196" s="28"/>
      <c r="C196" s="46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</row>
    <row r="197" spans="2:18">
      <c r="B197" s="28"/>
      <c r="C197" s="46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</row>
    <row r="198" spans="2:18">
      <c r="B198" s="28"/>
      <c r="C198" s="46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</row>
    <row r="199" spans="2:18">
      <c r="B199" s="28"/>
      <c r="C199" s="46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>
      <c r="B200" s="28"/>
      <c r="C200" s="46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</row>
    <row r="201" spans="2:18">
      <c r="B201" s="28"/>
      <c r="C201" s="46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</row>
    <row r="202" spans="2:18">
      <c r="B202" s="28"/>
      <c r="C202" s="46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</row>
    <row r="203" spans="2:18">
      <c r="B203" s="28"/>
      <c r="C203" s="46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>
      <c r="B204" s="28"/>
      <c r="C204" s="46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</row>
    <row r="205" spans="2:18">
      <c r="B205" s="28"/>
      <c r="C205" s="46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</row>
    <row r="206" spans="2:18">
      <c r="B206" s="28"/>
      <c r="C206" s="46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</row>
    <row r="207" spans="2:18">
      <c r="B207" s="28"/>
      <c r="C207" s="4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>
      <c r="B208" s="28"/>
      <c r="C208" s="46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</row>
    <row r="209" spans="2:18">
      <c r="B209" s="28"/>
      <c r="C209" s="46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</row>
    <row r="211" spans="2:18">
      <c r="B211" s="26"/>
    </row>
    <row r="212" spans="2:18">
      <c r="B212" s="28"/>
      <c r="C212" s="46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</row>
    <row r="213" spans="2:18">
      <c r="B213" s="28"/>
      <c r="C213" s="46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</row>
    <row r="214" spans="2:18">
      <c r="B214" s="28"/>
      <c r="C214" s="46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</row>
    <row r="215" spans="2:18">
      <c r="B215" s="28"/>
      <c r="C215" s="46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>
      <c r="B216" s="28"/>
      <c r="C216" s="46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</row>
    <row r="217" spans="2:18">
      <c r="B217" s="28"/>
      <c r="C217" s="46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</row>
    <row r="218" spans="2:18">
      <c r="B218" s="28"/>
      <c r="C218" s="46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</row>
    <row r="219" spans="2:18">
      <c r="B219" s="28"/>
      <c r="C219" s="46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>
      <c r="B220" s="28"/>
      <c r="C220" s="46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</row>
    <row r="221" spans="2:18">
      <c r="B221" s="28"/>
      <c r="C221" s="46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</row>
    <row r="222" spans="2:18">
      <c r="B222" s="28"/>
      <c r="C222" s="46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</row>
    <row r="223" spans="2:18">
      <c r="B223" s="28"/>
      <c r="C223" s="46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>
      <c r="B224" s="28"/>
      <c r="C224" s="46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</row>
    <row r="225" spans="2:18">
      <c r="B225" s="28"/>
      <c r="C225" s="46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</row>
    <row r="226" spans="2:18">
      <c r="B226" s="28"/>
      <c r="C226" s="46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</row>
    <row r="227" spans="2:18">
      <c r="B227" s="28"/>
      <c r="C227" s="46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>
      <c r="B228" s="28"/>
      <c r="C228" s="46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</row>
    <row r="229" spans="2:18">
      <c r="B229" s="28"/>
      <c r="C229" s="46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</row>
    <row r="230" spans="2:18">
      <c r="B230" s="28"/>
      <c r="C230" s="46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</row>
    <row r="231" spans="2:18">
      <c r="B231" s="28"/>
      <c r="C231" s="46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>
      <c r="B232" s="28"/>
      <c r="C232" s="46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</row>
    <row r="233" spans="2:18">
      <c r="B233" s="28"/>
      <c r="C233" s="46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</row>
    <row r="234" spans="2:18">
      <c r="B234" s="28"/>
      <c r="C234" s="46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</row>
    <row r="235" spans="2:18">
      <c r="B235" s="28"/>
      <c r="C235" s="46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>
      <c r="B236" s="28"/>
      <c r="C236" s="46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</row>
    <row r="237" spans="2:18">
      <c r="B237" s="28"/>
      <c r="C237" s="46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</row>
    <row r="238" spans="2:18">
      <c r="B238" s="28"/>
      <c r="C238" s="4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</row>
    <row r="239" spans="2:18">
      <c r="B239" s="28"/>
      <c r="C239" s="46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>
      <c r="B240" s="28"/>
      <c r="C240" s="46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</row>
    <row r="242" spans="2:18">
      <c r="B242" s="26"/>
    </row>
    <row r="243" spans="2:18">
      <c r="B243" s="28"/>
      <c r="C243" s="46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>
      <c r="B244" s="28"/>
      <c r="C244" s="46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</row>
    <row r="245" spans="2:18">
      <c r="B245" s="28"/>
      <c r="C245" s="46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</row>
    <row r="246" spans="2:18">
      <c r="B246" s="28"/>
      <c r="C246" s="46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</row>
    <row r="247" spans="2:18">
      <c r="B247" s="28"/>
      <c r="C247" s="46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>
      <c r="B248" s="28"/>
      <c r="C248" s="46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</row>
    <row r="249" spans="2:18">
      <c r="B249" s="28"/>
      <c r="C249" s="46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</row>
    <row r="250" spans="2:18">
      <c r="B250" s="28"/>
      <c r="C250" s="46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</row>
    <row r="251" spans="2:18">
      <c r="B251" s="28"/>
      <c r="C251" s="46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>
      <c r="B252" s="28"/>
      <c r="C252" s="46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</row>
    <row r="253" spans="2:18">
      <c r="B253" s="28"/>
      <c r="C253" s="46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</row>
    <row r="254" spans="2:18">
      <c r="B254" s="28"/>
      <c r="C254" s="46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</row>
    <row r="255" spans="2:18">
      <c r="B255" s="28"/>
      <c r="C255" s="46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>
      <c r="B256" s="28"/>
      <c r="C256" s="46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</row>
    <row r="257" spans="2:18">
      <c r="B257" s="28"/>
      <c r="C257" s="46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</row>
    <row r="258" spans="2:18">
      <c r="B258" s="28"/>
      <c r="C258" s="46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</row>
    <row r="259" spans="2:18">
      <c r="B259" s="28"/>
      <c r="C259" s="46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>
      <c r="B260" s="28"/>
      <c r="C260" s="46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</row>
    <row r="261" spans="2:18">
      <c r="B261" s="28"/>
      <c r="C261" s="46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</row>
    <row r="262" spans="2:18">
      <c r="B262" s="28"/>
      <c r="C262" s="46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</row>
    <row r="263" spans="2:18">
      <c r="B263" s="28"/>
      <c r="C263" s="46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>
      <c r="B264" s="28"/>
      <c r="C264" s="46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</row>
    <row r="265" spans="2:18">
      <c r="B265" s="28"/>
      <c r="C265" s="46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</row>
    <row r="266" spans="2:18">
      <c r="B266" s="28"/>
      <c r="C266" s="46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</row>
    <row r="267" spans="2:18">
      <c r="B267" s="28"/>
      <c r="C267" s="46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>
      <c r="B268" s="28"/>
      <c r="C268" s="46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</row>
    <row r="269" spans="2:18">
      <c r="B269" s="28"/>
      <c r="C269" s="4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</row>
    <row r="270" spans="2:18">
      <c r="B270" s="28"/>
      <c r="C270" s="46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</row>
    <row r="271" spans="2:18">
      <c r="B271" s="28"/>
      <c r="C271" s="46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3" spans="2:18">
      <c r="B273" s="26"/>
    </row>
    <row r="274" spans="2:18">
      <c r="B274" s="28"/>
      <c r="C274" s="46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</row>
    <row r="275" spans="2:18">
      <c r="B275" s="28"/>
      <c r="C275" s="46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</row>
    <row r="276" spans="2:18">
      <c r="B276" s="28"/>
      <c r="C276" s="46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</row>
    <row r="277" spans="2:18">
      <c r="B277" s="28"/>
      <c r="C277" s="46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</row>
    <row r="278" spans="2:18">
      <c r="B278" s="28"/>
      <c r="C278" s="46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</row>
    <row r="279" spans="2:18">
      <c r="B279" s="28"/>
      <c r="C279" s="46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>
      <c r="B280" s="28"/>
      <c r="C280" s="46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</row>
    <row r="281" spans="2:18">
      <c r="B281" s="28"/>
      <c r="C281" s="46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</row>
    <row r="282" spans="2:18">
      <c r="B282" s="28"/>
      <c r="C282" s="46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</row>
    <row r="283" spans="2:18">
      <c r="B283" s="28"/>
      <c r="C283" s="46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>
      <c r="B284" s="28"/>
      <c r="C284" s="46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</row>
    <row r="285" spans="2:18">
      <c r="B285" s="28"/>
      <c r="C285" s="46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</row>
    <row r="286" spans="2:18">
      <c r="B286" s="28"/>
      <c r="C286" s="46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</row>
    <row r="287" spans="2:18">
      <c r="B287" s="28"/>
      <c r="C287" s="46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>
      <c r="B288" s="28"/>
      <c r="C288" s="46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</row>
    <row r="289" spans="2:18">
      <c r="B289" s="28"/>
      <c r="C289" s="46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</row>
    <row r="290" spans="2:18">
      <c r="B290" s="28"/>
      <c r="C290" s="46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</row>
    <row r="291" spans="2:18">
      <c r="B291" s="28"/>
      <c r="C291" s="46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</row>
    <row r="292" spans="2:18">
      <c r="B292" s="28"/>
      <c r="C292" s="46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</row>
    <row r="293" spans="2:18">
      <c r="B293" s="28"/>
      <c r="C293" s="46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</row>
    <row r="294" spans="2:18">
      <c r="B294" s="28"/>
      <c r="C294" s="46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</row>
    <row r="295" spans="2:18">
      <c r="B295" s="28"/>
      <c r="C295" s="46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>
      <c r="B296" s="28"/>
      <c r="C296" s="46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</row>
    <row r="297" spans="2:18">
      <c r="B297" s="28"/>
      <c r="C297" s="46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</row>
    <row r="298" spans="2:18">
      <c r="B298" s="28"/>
      <c r="C298" s="46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</row>
    <row r="299" spans="2:18">
      <c r="B299" s="28"/>
      <c r="C299" s="46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>
      <c r="B300" s="28"/>
      <c r="C300" s="4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</row>
    <row r="301" spans="2:18">
      <c r="B301" s="28"/>
      <c r="C301" s="46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</row>
    <row r="302" spans="2:18">
      <c r="B302" s="28"/>
      <c r="C302" s="46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</row>
    <row r="304" spans="2:18">
      <c r="B304" s="26"/>
    </row>
    <row r="305" spans="2:18">
      <c r="B305" s="28"/>
      <c r="C305" s="46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</row>
    <row r="306" spans="2:18">
      <c r="B306" s="28"/>
      <c r="C306" s="46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</row>
    <row r="307" spans="2:18">
      <c r="B307" s="28"/>
      <c r="C307" s="46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>
      <c r="B308" s="28"/>
      <c r="C308" s="46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</row>
    <row r="309" spans="2:18">
      <c r="B309" s="28"/>
      <c r="C309" s="46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</row>
    <row r="310" spans="2:18">
      <c r="B310" s="28"/>
      <c r="C310" s="46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</row>
    <row r="311" spans="2:18">
      <c r="B311" s="28"/>
      <c r="C311" s="46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>
      <c r="B312" s="28"/>
      <c r="C312" s="46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</row>
    <row r="313" spans="2:18">
      <c r="B313" s="28"/>
      <c r="C313" s="46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</row>
    <row r="314" spans="2:18">
      <c r="B314" s="28"/>
      <c r="C314" s="46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</row>
    <row r="315" spans="2:18">
      <c r="B315" s="28"/>
      <c r="C315" s="46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>
      <c r="B316" s="28"/>
      <c r="C316" s="46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2:18">
      <c r="B317" s="28"/>
      <c r="C317" s="46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</row>
    <row r="318" spans="2:18">
      <c r="B318" s="28"/>
      <c r="C318" s="46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</row>
    <row r="319" spans="2:18">
      <c r="B319" s="28"/>
      <c r="C319" s="46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>
      <c r="B320" s="28"/>
      <c r="C320" s="46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</row>
    <row r="321" spans="2:18">
      <c r="B321" s="28"/>
      <c r="C321" s="46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</row>
    <row r="322" spans="2:18">
      <c r="B322" s="28"/>
      <c r="C322" s="46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</row>
    <row r="323" spans="2:18">
      <c r="B323" s="28"/>
      <c r="C323" s="46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>
      <c r="B324" s="28"/>
      <c r="C324" s="46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</row>
    <row r="325" spans="2:18">
      <c r="B325" s="28"/>
      <c r="C325" s="46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</row>
    <row r="326" spans="2:18">
      <c r="B326" s="28"/>
      <c r="C326" s="46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</row>
    <row r="327" spans="2:18">
      <c r="B327" s="28"/>
      <c r="C327" s="46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>
      <c r="B328" s="28"/>
      <c r="C328" s="46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</row>
    <row r="329" spans="2:18">
      <c r="B329" s="28"/>
      <c r="C329" s="46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</row>
    <row r="330" spans="2:18">
      <c r="B330" s="28"/>
      <c r="C330" s="46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</row>
    <row r="331" spans="2:18">
      <c r="B331" s="28"/>
      <c r="C331" s="4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</row>
    <row r="332" spans="2:18">
      <c r="B332" s="28"/>
      <c r="C332" s="46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</row>
    <row r="333" spans="2:18">
      <c r="B333" s="28"/>
      <c r="C333" s="46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</row>
    <row r="335" spans="2:18">
      <c r="B335" s="26"/>
    </row>
    <row r="336" spans="2:18">
      <c r="B336" s="28"/>
      <c r="C336" s="46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</row>
    <row r="337" spans="2:18">
      <c r="B337" s="28"/>
      <c r="C337" s="46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</row>
    <row r="338" spans="2:18">
      <c r="B338" s="28"/>
      <c r="C338" s="46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</row>
    <row r="339" spans="2:18">
      <c r="B339" s="28"/>
      <c r="C339" s="46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>
      <c r="B340" s="28"/>
      <c r="C340" s="46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</row>
    <row r="341" spans="2:18">
      <c r="B341" s="28"/>
      <c r="C341" s="46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</row>
    <row r="342" spans="2:18">
      <c r="B342" s="28"/>
      <c r="C342" s="46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</row>
    <row r="343" spans="2:18">
      <c r="B343" s="28"/>
      <c r="C343" s="46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>
      <c r="B344" s="28"/>
      <c r="C344" s="46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</row>
    <row r="345" spans="2:18">
      <c r="B345" s="28"/>
      <c r="C345" s="46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</row>
    <row r="346" spans="2:18">
      <c r="B346" s="28"/>
      <c r="C346" s="46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</row>
    <row r="347" spans="2:18">
      <c r="B347" s="28"/>
      <c r="C347" s="46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>
      <c r="B348" s="28"/>
      <c r="C348" s="46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</row>
    <row r="349" spans="2:18">
      <c r="B349" s="28"/>
      <c r="C349" s="46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</row>
    <row r="350" spans="2:18">
      <c r="B350" s="28"/>
      <c r="C350" s="46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</row>
    <row r="351" spans="2:18">
      <c r="B351" s="28"/>
      <c r="C351" s="46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>
      <c r="B352" s="28"/>
      <c r="C352" s="46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</row>
    <row r="353" spans="2:18">
      <c r="B353" s="28"/>
      <c r="C353" s="46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</row>
    <row r="354" spans="2:18">
      <c r="B354" s="28"/>
      <c r="C354" s="46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</row>
    <row r="355" spans="2:18">
      <c r="B355" s="28"/>
      <c r="C355" s="46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>
      <c r="B356" s="28"/>
      <c r="C356" s="46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</row>
    <row r="357" spans="2:18">
      <c r="B357" s="28"/>
      <c r="C357" s="46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</row>
    <row r="358" spans="2:18">
      <c r="B358" s="28"/>
      <c r="C358" s="46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</row>
    <row r="359" spans="2:18">
      <c r="B359" s="28"/>
      <c r="C359" s="46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>
      <c r="B360" s="28"/>
      <c r="C360" s="46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</row>
    <row r="361" spans="2:18">
      <c r="B361" s="28"/>
      <c r="C361" s="46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2:18">
      <c r="B362" s="28"/>
      <c r="C362" s="4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</row>
    <row r="363" spans="2:18">
      <c r="B363" s="28"/>
      <c r="C363" s="46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>
      <c r="B364" s="28"/>
      <c r="C364" s="46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</row>
    <row r="366" spans="2:18">
      <c r="B366" s="26"/>
    </row>
    <row r="367" spans="2:18">
      <c r="B367" s="28"/>
      <c r="C367" s="46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>
      <c r="B368" s="28"/>
      <c r="C368" s="46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</row>
    <row r="369" spans="2:18">
      <c r="B369" s="28"/>
      <c r="C369" s="46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</row>
    <row r="370" spans="2:18">
      <c r="B370" s="28"/>
      <c r="C370" s="46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</row>
    <row r="371" spans="2:18">
      <c r="B371" s="28"/>
      <c r="C371" s="46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>
      <c r="B372" s="28"/>
      <c r="C372" s="46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</row>
    <row r="373" spans="2:18">
      <c r="B373" s="28"/>
      <c r="C373" s="46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</row>
    <row r="374" spans="2:18">
      <c r="B374" s="28"/>
      <c r="C374" s="46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</row>
    <row r="375" spans="2:18">
      <c r="B375" s="28"/>
      <c r="C375" s="46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>
      <c r="B376" s="28"/>
      <c r="C376" s="46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</row>
    <row r="377" spans="2:18">
      <c r="B377" s="28"/>
      <c r="C377" s="46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</row>
    <row r="378" spans="2:18">
      <c r="B378" s="28"/>
      <c r="C378" s="46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</row>
    <row r="379" spans="2:18">
      <c r="B379" s="28"/>
      <c r="C379" s="46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>
      <c r="B380" s="28"/>
      <c r="C380" s="46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</row>
    <row r="381" spans="2:18">
      <c r="B381" s="28"/>
      <c r="C381" s="46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</row>
    <row r="382" spans="2:18">
      <c r="B382" s="28"/>
      <c r="C382" s="46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</row>
    <row r="383" spans="2:18">
      <c r="B383" s="28"/>
      <c r="C383" s="46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>
      <c r="B384" s="28"/>
      <c r="C384" s="46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</row>
    <row r="385" spans="2:18">
      <c r="B385" s="28"/>
      <c r="C385" s="46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</row>
    <row r="386" spans="2:18">
      <c r="B386" s="28"/>
      <c r="C386" s="46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</row>
    <row r="387" spans="2:18">
      <c r="B387" s="28"/>
      <c r="C387" s="46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>
      <c r="B388" s="28"/>
      <c r="C388" s="46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</row>
    <row r="389" spans="2:18">
      <c r="B389" s="28"/>
      <c r="C389" s="46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</row>
    <row r="390" spans="2:18">
      <c r="B390" s="28"/>
      <c r="C390" s="46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</row>
    <row r="391" spans="2:18">
      <c r="B391" s="28"/>
      <c r="C391" s="46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>
      <c r="B392" s="28"/>
      <c r="C392" s="46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</row>
    <row r="393" spans="2:18">
      <c r="B393" s="28"/>
      <c r="C393" s="4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</row>
    <row r="394" spans="2:18">
      <c r="B394" s="28"/>
      <c r="C394" s="46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</row>
    <row r="395" spans="2:18">
      <c r="B395" s="28"/>
      <c r="C395" s="46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7" spans="2:18">
      <c r="B397" s="26"/>
    </row>
    <row r="398" spans="2:18">
      <c r="B398" s="28"/>
      <c r="C398" s="46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</row>
    <row r="399" spans="2:18">
      <c r="B399" s="28"/>
      <c r="C399" s="46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</row>
    <row r="400" spans="2:18">
      <c r="B400" s="28"/>
      <c r="C400" s="46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</row>
    <row r="401" spans="2:18">
      <c r="B401" s="28"/>
      <c r="C401" s="46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</row>
    <row r="402" spans="2:18">
      <c r="B402" s="28"/>
      <c r="C402" s="46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</row>
    <row r="403" spans="2:18">
      <c r="B403" s="28"/>
      <c r="C403" s="46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>
      <c r="B404" s="28"/>
      <c r="C404" s="46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</row>
    <row r="405" spans="2:18">
      <c r="B405" s="28"/>
      <c r="C405" s="46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</row>
    <row r="406" spans="2:18">
      <c r="B406" s="28"/>
      <c r="C406" s="46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</row>
    <row r="407" spans="2:18">
      <c r="B407" s="28"/>
      <c r="C407" s="46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>
      <c r="B408" s="28"/>
      <c r="C408" s="46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</row>
    <row r="409" spans="2:18">
      <c r="B409" s="28"/>
      <c r="C409" s="46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</row>
    <row r="410" spans="2:18">
      <c r="B410" s="28"/>
      <c r="C410" s="46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</row>
    <row r="411" spans="2:18">
      <c r="B411" s="28"/>
      <c r="C411" s="46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>
      <c r="B412" s="28"/>
      <c r="C412" s="46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</row>
    <row r="413" spans="2:18">
      <c r="B413" s="28"/>
      <c r="C413" s="46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</row>
    <row r="414" spans="2:18">
      <c r="B414" s="28"/>
      <c r="C414" s="46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</row>
    <row r="415" spans="2:18">
      <c r="B415" s="28"/>
      <c r="C415" s="46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</row>
    <row r="416" spans="2:18">
      <c r="B416" s="28"/>
      <c r="C416" s="46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</row>
    <row r="417" spans="2:18">
      <c r="B417" s="28"/>
      <c r="C417" s="46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</row>
    <row r="418" spans="2:18">
      <c r="B418" s="28"/>
      <c r="C418" s="46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</row>
    <row r="419" spans="2:18">
      <c r="B419" s="28"/>
      <c r="C419" s="46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>
      <c r="B420" s="28"/>
      <c r="C420" s="46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</row>
    <row r="421" spans="2:18">
      <c r="B421" s="28"/>
      <c r="C421" s="46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</row>
    <row r="422" spans="2:18">
      <c r="B422" s="28"/>
      <c r="C422" s="46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</row>
    <row r="423" spans="2:18">
      <c r="B423" s="28"/>
      <c r="C423" s="46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>
      <c r="B424" s="28"/>
      <c r="C424" s="4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</row>
    <row r="425" spans="2:18">
      <c r="B425" s="28"/>
      <c r="C425" s="46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</row>
    <row r="426" spans="2:18">
      <c r="B426" s="28"/>
      <c r="C426" s="46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49"/>
  <sheetViews>
    <sheetView workbookViewId="0"/>
  </sheetViews>
  <sheetFormatPr defaultRowHeight="10.5"/>
  <cols>
    <col min="1" max="1" width="38.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86" t="s">
        <v>344</v>
      </c>
      <c r="C1" s="86" t="s">
        <v>345</v>
      </c>
      <c r="D1" s="86" t="s">
        <v>346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347</v>
      </c>
      <c r="B2" s="86">
        <v>7897.36</v>
      </c>
      <c r="C2" s="86">
        <v>1888.96</v>
      </c>
      <c r="D2" s="86">
        <v>1888.96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348</v>
      </c>
      <c r="B3" s="86">
        <v>7897.36</v>
      </c>
      <c r="C3" s="86">
        <v>1888.96</v>
      </c>
      <c r="D3" s="86">
        <v>1888.96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349</v>
      </c>
      <c r="B4" s="86">
        <v>19786.3</v>
      </c>
      <c r="C4" s="86">
        <v>4732.67</v>
      </c>
      <c r="D4" s="86">
        <v>4732.67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350</v>
      </c>
      <c r="B5" s="86">
        <v>19786.3</v>
      </c>
      <c r="C5" s="86">
        <v>4732.67</v>
      </c>
      <c r="D5" s="86">
        <v>4732.67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86" t="s">
        <v>351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352</v>
      </c>
      <c r="B8" s="86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353</v>
      </c>
      <c r="B9" s="86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354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86" t="s">
        <v>355</v>
      </c>
      <c r="C12" s="86" t="s">
        <v>356</v>
      </c>
      <c r="D12" s="86" t="s">
        <v>357</v>
      </c>
      <c r="E12" s="86" t="s">
        <v>358</v>
      </c>
      <c r="F12" s="86" t="s">
        <v>359</v>
      </c>
      <c r="G12" s="86" t="s">
        <v>360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72</v>
      </c>
      <c r="B13" s="86">
        <v>0</v>
      </c>
      <c r="C13" s="86">
        <v>2104.4299999999998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73</v>
      </c>
      <c r="B14" s="86">
        <v>10.42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81</v>
      </c>
      <c r="B15" s="86">
        <v>933.76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82</v>
      </c>
      <c r="B16" s="86">
        <v>62.88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83</v>
      </c>
      <c r="B17" s="86">
        <v>785.69</v>
      </c>
      <c r="C17" s="86">
        <v>199.13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84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85</v>
      </c>
      <c r="B19" s="86">
        <v>416.37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86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87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88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67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89</v>
      </c>
      <c r="B24" s="86">
        <v>0</v>
      </c>
      <c r="C24" s="86">
        <v>20.98</v>
      </c>
      <c r="D24" s="86">
        <v>0</v>
      </c>
      <c r="E24" s="86">
        <v>0</v>
      </c>
      <c r="F24" s="86">
        <v>0</v>
      </c>
      <c r="G24" s="86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90</v>
      </c>
      <c r="B25" s="86">
        <v>3363.72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91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92</v>
      </c>
      <c r="B28" s="86">
        <v>5572.83</v>
      </c>
      <c r="C28" s="86">
        <v>2324.5300000000002</v>
      </c>
      <c r="D28" s="86">
        <v>0</v>
      </c>
      <c r="E28" s="86">
        <v>0</v>
      </c>
      <c r="F28" s="86">
        <v>0</v>
      </c>
      <c r="G28" s="86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86" t="s">
        <v>351</v>
      </c>
      <c r="C30" s="86" t="s">
        <v>3</v>
      </c>
      <c r="D30" s="86" t="s">
        <v>361</v>
      </c>
      <c r="E30" s="86" t="s">
        <v>362</v>
      </c>
      <c r="F30" s="86" t="s">
        <v>363</v>
      </c>
      <c r="G30" s="86" t="s">
        <v>364</v>
      </c>
      <c r="H30" s="86" t="s">
        <v>365</v>
      </c>
      <c r="I30" s="86" t="s">
        <v>366</v>
      </c>
      <c r="J30" s="86" t="s">
        <v>367</v>
      </c>
      <c r="K30"/>
      <c r="L30"/>
      <c r="M30"/>
      <c r="N30"/>
      <c r="O30"/>
      <c r="P30"/>
      <c r="Q30"/>
      <c r="R30"/>
      <c r="S30"/>
    </row>
    <row r="31" spans="1:19">
      <c r="A31" s="86" t="s">
        <v>373</v>
      </c>
      <c r="B31" s="86">
        <v>209.04</v>
      </c>
      <c r="C31" s="86" t="s">
        <v>4</v>
      </c>
      <c r="D31" s="86">
        <v>1274.6500000000001</v>
      </c>
      <c r="E31" s="86">
        <v>1</v>
      </c>
      <c r="F31" s="86">
        <v>189.08</v>
      </c>
      <c r="G31" s="86">
        <v>0</v>
      </c>
      <c r="H31" s="86">
        <v>18.29</v>
      </c>
      <c r="I31" s="86">
        <v>11.61</v>
      </c>
      <c r="J31" s="86">
        <v>80.6828</v>
      </c>
      <c r="K31"/>
      <c r="L31"/>
      <c r="M31"/>
      <c r="N31"/>
      <c r="O31"/>
      <c r="P31"/>
      <c r="Q31"/>
      <c r="R31"/>
      <c r="S31"/>
    </row>
    <row r="32" spans="1:19">
      <c r="A32" s="86" t="s">
        <v>370</v>
      </c>
      <c r="B32" s="86">
        <v>224.72</v>
      </c>
      <c r="C32" s="86" t="s">
        <v>4</v>
      </c>
      <c r="D32" s="86">
        <v>1370.24</v>
      </c>
      <c r="E32" s="86">
        <v>1</v>
      </c>
      <c r="F32" s="86">
        <v>138.38999999999999</v>
      </c>
      <c r="G32" s="86">
        <v>0</v>
      </c>
      <c r="H32" s="86">
        <v>18.29</v>
      </c>
      <c r="I32" s="86">
        <v>11.61</v>
      </c>
      <c r="J32" s="86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86" t="s">
        <v>369</v>
      </c>
      <c r="B33" s="86">
        <v>621.89</v>
      </c>
      <c r="C33" s="86" t="s">
        <v>4</v>
      </c>
      <c r="D33" s="86">
        <v>3792.03</v>
      </c>
      <c r="E33" s="86">
        <v>1</v>
      </c>
      <c r="F33" s="86">
        <v>477.11</v>
      </c>
      <c r="G33" s="86">
        <v>0</v>
      </c>
      <c r="H33" s="86">
        <v>8.61</v>
      </c>
      <c r="I33" s="86">
        <v>27.87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88.84</v>
      </c>
      <c r="C34" s="86" t="s">
        <v>4</v>
      </c>
      <c r="D34" s="86">
        <v>541.72</v>
      </c>
      <c r="E34" s="86">
        <v>1</v>
      </c>
      <c r="F34" s="86">
        <v>115.05</v>
      </c>
      <c r="G34" s="86">
        <v>0</v>
      </c>
      <c r="H34" s="86">
        <v>11.84</v>
      </c>
      <c r="I34" s="86">
        <v>18.579999999999998</v>
      </c>
      <c r="J34" s="86">
        <v>8.07</v>
      </c>
      <c r="K34"/>
      <c r="L34"/>
      <c r="M34"/>
      <c r="N34"/>
      <c r="O34"/>
      <c r="P34"/>
      <c r="Q34"/>
      <c r="R34"/>
      <c r="S34"/>
    </row>
    <row r="35" spans="1:19">
      <c r="A35" s="86" t="s">
        <v>372</v>
      </c>
      <c r="B35" s="86">
        <v>711.36</v>
      </c>
      <c r="C35" s="86" t="s">
        <v>4</v>
      </c>
      <c r="D35" s="86">
        <v>4337.6099999999997</v>
      </c>
      <c r="E35" s="86">
        <v>1</v>
      </c>
      <c r="F35" s="86">
        <v>366.09</v>
      </c>
      <c r="G35" s="86">
        <v>0</v>
      </c>
      <c r="H35" s="86">
        <v>18.29</v>
      </c>
      <c r="I35" s="86">
        <v>11.61</v>
      </c>
      <c r="J35" s="86">
        <v>5.38</v>
      </c>
      <c r="K35"/>
      <c r="L35"/>
      <c r="M35"/>
      <c r="N35"/>
      <c r="O35"/>
      <c r="P35"/>
      <c r="Q35"/>
      <c r="R35"/>
      <c r="S35"/>
    </row>
    <row r="36" spans="1:19">
      <c r="A36" s="86" t="s">
        <v>371</v>
      </c>
      <c r="B36" s="86">
        <v>2324.94</v>
      </c>
      <c r="C36" s="86" t="s">
        <v>4</v>
      </c>
      <c r="D36" s="86">
        <v>14176.6</v>
      </c>
      <c r="E36" s="86">
        <v>1</v>
      </c>
      <c r="F36" s="86">
        <v>323.44</v>
      </c>
      <c r="G36" s="86">
        <v>174.7</v>
      </c>
      <c r="H36" s="86">
        <v>18.29</v>
      </c>
      <c r="I36" s="86">
        <v>11.61</v>
      </c>
      <c r="J36" s="86">
        <v>5.38</v>
      </c>
      <c r="K36"/>
      <c r="L36"/>
      <c r="M36"/>
      <c r="N36"/>
      <c r="O36"/>
      <c r="P36"/>
      <c r="Q36"/>
      <c r="R36"/>
      <c r="S36"/>
    </row>
    <row r="37" spans="1:19">
      <c r="A37" s="86" t="s">
        <v>374</v>
      </c>
      <c r="B37" s="86">
        <v>4180.79</v>
      </c>
      <c r="C37" s="86"/>
      <c r="D37" s="86">
        <v>25492.85</v>
      </c>
      <c r="E37" s="86"/>
      <c r="F37" s="86">
        <v>1609.16</v>
      </c>
      <c r="G37" s="86">
        <v>174.7</v>
      </c>
      <c r="H37" s="86">
        <v>16.713000000000001</v>
      </c>
      <c r="I37" s="86">
        <v>12.83</v>
      </c>
      <c r="J37" s="86">
        <v>13.7818</v>
      </c>
      <c r="K37"/>
      <c r="L37"/>
      <c r="M37"/>
      <c r="N37"/>
      <c r="O37"/>
      <c r="P37"/>
      <c r="Q37"/>
      <c r="R37"/>
      <c r="S37"/>
    </row>
    <row r="38" spans="1:19">
      <c r="A38" s="86" t="s">
        <v>375</v>
      </c>
      <c r="B38" s="86">
        <v>4180.79</v>
      </c>
      <c r="C38" s="86"/>
      <c r="D38" s="86">
        <v>25492.85</v>
      </c>
      <c r="E38" s="86"/>
      <c r="F38" s="86">
        <v>1609.16</v>
      </c>
      <c r="G38" s="86">
        <v>174.7</v>
      </c>
      <c r="H38" s="86">
        <v>16.713000000000001</v>
      </c>
      <c r="I38" s="86">
        <v>12.83</v>
      </c>
      <c r="J38" s="86">
        <v>13.7818</v>
      </c>
      <c r="K38"/>
      <c r="L38"/>
      <c r="M38"/>
      <c r="N38"/>
      <c r="O38"/>
      <c r="P38"/>
      <c r="Q38"/>
      <c r="R38"/>
      <c r="S38"/>
    </row>
    <row r="39" spans="1:19">
      <c r="A39" s="86" t="s">
        <v>376</v>
      </c>
      <c r="B39" s="86">
        <v>0</v>
      </c>
      <c r="C39" s="86"/>
      <c r="D39" s="86">
        <v>0</v>
      </c>
      <c r="E39" s="86"/>
      <c r="F39" s="86">
        <v>0</v>
      </c>
      <c r="G39" s="86">
        <v>0</v>
      </c>
      <c r="H39" s="86"/>
      <c r="I39" s="86"/>
      <c r="J39" s="86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86" t="s">
        <v>51</v>
      </c>
      <c r="C41" s="86" t="s">
        <v>377</v>
      </c>
      <c r="D41" s="86" t="s">
        <v>378</v>
      </c>
      <c r="E41" s="86" t="s">
        <v>379</v>
      </c>
      <c r="F41" s="86" t="s">
        <v>380</v>
      </c>
      <c r="G41" s="86" t="s">
        <v>381</v>
      </c>
      <c r="H41" s="86" t="s">
        <v>382</v>
      </c>
      <c r="I41" s="86" t="s">
        <v>383</v>
      </c>
      <c r="J41"/>
      <c r="K41"/>
      <c r="L41"/>
      <c r="M41"/>
      <c r="N41"/>
      <c r="O41"/>
      <c r="P41"/>
      <c r="Q41"/>
      <c r="R41"/>
      <c r="S41"/>
    </row>
    <row r="42" spans="1:19">
      <c r="A42" s="86" t="s">
        <v>407</v>
      </c>
      <c r="B42" s="86" t="s">
        <v>533</v>
      </c>
      <c r="C42" s="86">
        <v>0.08</v>
      </c>
      <c r="D42" s="86">
        <v>0.85699999999999998</v>
      </c>
      <c r="E42" s="86">
        <v>0.98399999999999999</v>
      </c>
      <c r="F42" s="86">
        <v>60.34</v>
      </c>
      <c r="G42" s="86">
        <v>180</v>
      </c>
      <c r="H42" s="86">
        <v>90</v>
      </c>
      <c r="I42" s="86" t="s">
        <v>400</v>
      </c>
      <c r="J42"/>
      <c r="K42"/>
      <c r="L42"/>
      <c r="M42"/>
      <c r="N42"/>
      <c r="O42"/>
      <c r="P42"/>
      <c r="Q42"/>
      <c r="R42"/>
      <c r="S42"/>
    </row>
    <row r="43" spans="1:19">
      <c r="A43" s="86" t="s">
        <v>408</v>
      </c>
      <c r="B43" s="86" t="s">
        <v>533</v>
      </c>
      <c r="C43" s="86">
        <v>0.08</v>
      </c>
      <c r="D43" s="86">
        <v>0.85699999999999998</v>
      </c>
      <c r="E43" s="86">
        <v>0.98399999999999999</v>
      </c>
      <c r="F43" s="86">
        <v>128.72999999999999</v>
      </c>
      <c r="G43" s="86">
        <v>90</v>
      </c>
      <c r="H43" s="86">
        <v>90</v>
      </c>
      <c r="I43" s="86" t="s">
        <v>387</v>
      </c>
      <c r="J43"/>
      <c r="K43"/>
      <c r="L43"/>
      <c r="M43"/>
      <c r="N43"/>
      <c r="O43"/>
      <c r="P43"/>
      <c r="Q43"/>
      <c r="R43"/>
      <c r="S43"/>
    </row>
    <row r="44" spans="1:19">
      <c r="A44" s="86" t="s">
        <v>409</v>
      </c>
      <c r="B44" s="86" t="s">
        <v>389</v>
      </c>
      <c r="C44" s="86">
        <v>0.3</v>
      </c>
      <c r="D44" s="86">
        <v>3.12</v>
      </c>
      <c r="E44" s="86">
        <v>12.904</v>
      </c>
      <c r="F44" s="86">
        <v>209.04</v>
      </c>
      <c r="G44" s="86">
        <v>0</v>
      </c>
      <c r="H44" s="86">
        <v>180</v>
      </c>
      <c r="I44" s="86"/>
      <c r="J44"/>
      <c r="K44"/>
      <c r="L44"/>
      <c r="M44"/>
      <c r="N44"/>
      <c r="O44"/>
      <c r="P44"/>
      <c r="Q44"/>
      <c r="R44"/>
      <c r="S44"/>
    </row>
    <row r="45" spans="1:19">
      <c r="A45" s="86" t="s">
        <v>410</v>
      </c>
      <c r="B45" s="86" t="s">
        <v>534</v>
      </c>
      <c r="C45" s="86">
        <v>0.3</v>
      </c>
      <c r="D45" s="86">
        <v>0.35799999999999998</v>
      </c>
      <c r="E45" s="86">
        <v>0.38400000000000001</v>
      </c>
      <c r="F45" s="86">
        <v>209.04</v>
      </c>
      <c r="G45" s="86">
        <v>180</v>
      </c>
      <c r="H45" s="86">
        <v>0</v>
      </c>
      <c r="I45" s="86"/>
      <c r="J45"/>
      <c r="K45"/>
      <c r="L45"/>
      <c r="M45"/>
      <c r="N45"/>
      <c r="O45"/>
      <c r="P45"/>
      <c r="Q45"/>
      <c r="R45"/>
      <c r="S45"/>
    </row>
    <row r="46" spans="1:19">
      <c r="A46" s="86" t="s">
        <v>396</v>
      </c>
      <c r="B46" s="86" t="s">
        <v>533</v>
      </c>
      <c r="C46" s="86">
        <v>0.08</v>
      </c>
      <c r="D46" s="86">
        <v>0.85699999999999998</v>
      </c>
      <c r="E46" s="86">
        <v>0.98399999999999999</v>
      </c>
      <c r="F46" s="86">
        <v>138.38999999999999</v>
      </c>
      <c r="G46" s="86">
        <v>90</v>
      </c>
      <c r="H46" s="86">
        <v>90</v>
      </c>
      <c r="I46" s="86" t="s">
        <v>387</v>
      </c>
      <c r="J46"/>
      <c r="K46"/>
      <c r="L46"/>
      <c r="M46"/>
      <c r="N46"/>
      <c r="O46"/>
      <c r="P46"/>
      <c r="Q46"/>
      <c r="R46"/>
      <c r="S46"/>
    </row>
    <row r="47" spans="1:19">
      <c r="A47" s="86" t="s">
        <v>397</v>
      </c>
      <c r="B47" s="86" t="s">
        <v>389</v>
      </c>
      <c r="C47" s="86">
        <v>0.3</v>
      </c>
      <c r="D47" s="86">
        <v>3.12</v>
      </c>
      <c r="E47" s="86">
        <v>12.904</v>
      </c>
      <c r="F47" s="86">
        <v>224.72</v>
      </c>
      <c r="G47" s="86">
        <v>0</v>
      </c>
      <c r="H47" s="86">
        <v>180</v>
      </c>
      <c r="I47" s="86"/>
      <c r="J47"/>
      <c r="K47"/>
      <c r="L47"/>
      <c r="M47"/>
      <c r="N47"/>
      <c r="O47"/>
      <c r="P47"/>
      <c r="Q47"/>
      <c r="R47"/>
      <c r="S47"/>
    </row>
    <row r="48" spans="1:19">
      <c r="A48" s="86" t="s">
        <v>398</v>
      </c>
      <c r="B48" s="86" t="s">
        <v>534</v>
      </c>
      <c r="C48" s="86">
        <v>0.3</v>
      </c>
      <c r="D48" s="86">
        <v>0.35799999999999998</v>
      </c>
      <c r="E48" s="86">
        <v>0.38400000000000001</v>
      </c>
      <c r="F48" s="86">
        <v>224.72</v>
      </c>
      <c r="G48" s="86">
        <v>180</v>
      </c>
      <c r="H48" s="86">
        <v>0</v>
      </c>
      <c r="I48" s="86"/>
      <c r="J48"/>
      <c r="K48"/>
      <c r="L48"/>
      <c r="M48"/>
      <c r="N48"/>
      <c r="O48"/>
      <c r="P48"/>
      <c r="Q48"/>
      <c r="R48"/>
      <c r="S48"/>
    </row>
    <row r="49" spans="1:19">
      <c r="A49" s="86" t="s">
        <v>391</v>
      </c>
      <c r="B49" s="86" t="s">
        <v>533</v>
      </c>
      <c r="C49" s="86">
        <v>0.08</v>
      </c>
      <c r="D49" s="86">
        <v>0.85699999999999998</v>
      </c>
      <c r="E49" s="86">
        <v>0.98399999999999999</v>
      </c>
      <c r="F49" s="86">
        <v>422.4</v>
      </c>
      <c r="G49" s="86">
        <v>0</v>
      </c>
      <c r="H49" s="86">
        <v>90</v>
      </c>
      <c r="I49" s="86" t="s">
        <v>385</v>
      </c>
      <c r="J49"/>
      <c r="K49"/>
      <c r="L49"/>
      <c r="M49"/>
      <c r="N49"/>
      <c r="O49"/>
      <c r="P49"/>
      <c r="Q49"/>
      <c r="R49"/>
      <c r="S49"/>
    </row>
    <row r="50" spans="1:19">
      <c r="A50" s="86" t="s">
        <v>392</v>
      </c>
      <c r="B50" s="86" t="s">
        <v>533</v>
      </c>
      <c r="C50" s="86">
        <v>0.08</v>
      </c>
      <c r="D50" s="86">
        <v>0.85699999999999998</v>
      </c>
      <c r="E50" s="86">
        <v>0.98399999999999999</v>
      </c>
      <c r="F50" s="86">
        <v>54.71</v>
      </c>
      <c r="G50" s="86">
        <v>270</v>
      </c>
      <c r="H50" s="86">
        <v>90</v>
      </c>
      <c r="I50" s="86" t="s">
        <v>393</v>
      </c>
      <c r="J50"/>
      <c r="K50"/>
      <c r="L50"/>
      <c r="M50"/>
      <c r="N50"/>
      <c r="O50"/>
      <c r="P50"/>
      <c r="Q50"/>
      <c r="R50"/>
      <c r="S50"/>
    </row>
    <row r="51" spans="1:19">
      <c r="A51" s="86" t="s">
        <v>394</v>
      </c>
      <c r="B51" s="86" t="s">
        <v>389</v>
      </c>
      <c r="C51" s="86">
        <v>0.3</v>
      </c>
      <c r="D51" s="86">
        <v>3.12</v>
      </c>
      <c r="E51" s="86">
        <v>12.904</v>
      </c>
      <c r="F51" s="86">
        <v>621.89</v>
      </c>
      <c r="G51" s="86">
        <v>0</v>
      </c>
      <c r="H51" s="86">
        <v>180</v>
      </c>
      <c r="I51" s="86"/>
      <c r="J51"/>
      <c r="K51"/>
      <c r="L51"/>
      <c r="M51"/>
      <c r="N51"/>
      <c r="O51"/>
      <c r="P51"/>
      <c r="Q51"/>
      <c r="R51"/>
      <c r="S51"/>
    </row>
    <row r="52" spans="1:19">
      <c r="A52" s="86" t="s">
        <v>395</v>
      </c>
      <c r="B52" s="86" t="s">
        <v>534</v>
      </c>
      <c r="C52" s="86">
        <v>0.3</v>
      </c>
      <c r="D52" s="86">
        <v>0.35799999999999998</v>
      </c>
      <c r="E52" s="86">
        <v>0.38400000000000001</v>
      </c>
      <c r="F52" s="86">
        <v>621.89</v>
      </c>
      <c r="G52" s="86">
        <v>180</v>
      </c>
      <c r="H52" s="86">
        <v>0</v>
      </c>
      <c r="I52" s="86"/>
      <c r="J52"/>
      <c r="K52"/>
      <c r="L52"/>
      <c r="M52"/>
      <c r="N52"/>
      <c r="O52"/>
      <c r="P52"/>
      <c r="Q52"/>
      <c r="R52"/>
      <c r="S52"/>
    </row>
    <row r="53" spans="1:19">
      <c r="A53" s="86" t="s">
        <v>386</v>
      </c>
      <c r="B53" s="86" t="s">
        <v>533</v>
      </c>
      <c r="C53" s="86">
        <v>0.08</v>
      </c>
      <c r="D53" s="86">
        <v>0.85699999999999998</v>
      </c>
      <c r="E53" s="86">
        <v>0.98399999999999999</v>
      </c>
      <c r="F53" s="86">
        <v>54.71</v>
      </c>
      <c r="G53" s="86">
        <v>90</v>
      </c>
      <c r="H53" s="86">
        <v>90</v>
      </c>
      <c r="I53" s="86" t="s">
        <v>387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384</v>
      </c>
      <c r="B54" s="86" t="s">
        <v>533</v>
      </c>
      <c r="C54" s="86">
        <v>0.08</v>
      </c>
      <c r="D54" s="86">
        <v>0.85699999999999998</v>
      </c>
      <c r="E54" s="86">
        <v>0.98399999999999999</v>
      </c>
      <c r="F54" s="86">
        <v>60.34</v>
      </c>
      <c r="G54" s="86">
        <v>0</v>
      </c>
      <c r="H54" s="86">
        <v>90</v>
      </c>
      <c r="I54" s="86" t="s">
        <v>385</v>
      </c>
      <c r="J54"/>
      <c r="K54"/>
      <c r="L54"/>
      <c r="M54"/>
      <c r="N54"/>
      <c r="O54"/>
      <c r="P54"/>
      <c r="Q54"/>
      <c r="R54"/>
      <c r="S54"/>
    </row>
    <row r="55" spans="1:19">
      <c r="A55" s="86" t="s">
        <v>388</v>
      </c>
      <c r="B55" s="86" t="s">
        <v>389</v>
      </c>
      <c r="C55" s="86">
        <v>0.3</v>
      </c>
      <c r="D55" s="86">
        <v>3.12</v>
      </c>
      <c r="E55" s="86">
        <v>12.904</v>
      </c>
      <c r="F55" s="86">
        <v>88.84</v>
      </c>
      <c r="G55" s="86">
        <v>0</v>
      </c>
      <c r="H55" s="86">
        <v>180</v>
      </c>
      <c r="I55" s="86"/>
      <c r="J55"/>
      <c r="K55"/>
      <c r="L55"/>
      <c r="M55"/>
      <c r="N55"/>
      <c r="O55"/>
      <c r="P55"/>
      <c r="Q55"/>
      <c r="R55"/>
      <c r="S55"/>
    </row>
    <row r="56" spans="1:19">
      <c r="A56" s="86" t="s">
        <v>390</v>
      </c>
      <c r="B56" s="86" t="s">
        <v>534</v>
      </c>
      <c r="C56" s="86">
        <v>0.3</v>
      </c>
      <c r="D56" s="86">
        <v>0.35799999999999998</v>
      </c>
      <c r="E56" s="86">
        <v>0.38400000000000001</v>
      </c>
      <c r="F56" s="86">
        <v>88.84</v>
      </c>
      <c r="G56" s="86">
        <v>180</v>
      </c>
      <c r="H56" s="86">
        <v>0</v>
      </c>
      <c r="I56" s="86"/>
      <c r="J56"/>
      <c r="K56"/>
      <c r="L56"/>
      <c r="M56"/>
      <c r="N56"/>
      <c r="O56"/>
      <c r="P56"/>
      <c r="Q56"/>
      <c r="R56"/>
      <c r="S56"/>
    </row>
    <row r="57" spans="1:19">
      <c r="A57" s="86" t="s">
        <v>404</v>
      </c>
      <c r="B57" s="86" t="s">
        <v>533</v>
      </c>
      <c r="C57" s="86">
        <v>0.08</v>
      </c>
      <c r="D57" s="86">
        <v>0.85699999999999998</v>
      </c>
      <c r="E57" s="86">
        <v>0.98399999999999999</v>
      </c>
      <c r="F57" s="86">
        <v>98.96</v>
      </c>
      <c r="G57" s="86">
        <v>180</v>
      </c>
      <c r="H57" s="86">
        <v>90</v>
      </c>
      <c r="I57" s="86" t="s">
        <v>400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533</v>
      </c>
      <c r="C58" s="86">
        <v>0.08</v>
      </c>
      <c r="D58" s="86">
        <v>0.85699999999999998</v>
      </c>
      <c r="E58" s="86">
        <v>0.98399999999999999</v>
      </c>
      <c r="F58" s="86">
        <v>267.12</v>
      </c>
      <c r="G58" s="86">
        <v>270</v>
      </c>
      <c r="H58" s="86">
        <v>90</v>
      </c>
      <c r="I58" s="86" t="s">
        <v>393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405</v>
      </c>
      <c r="B59" s="86" t="s">
        <v>389</v>
      </c>
      <c r="C59" s="86">
        <v>0.3</v>
      </c>
      <c r="D59" s="86">
        <v>3.12</v>
      </c>
      <c r="E59" s="86">
        <v>12.904</v>
      </c>
      <c r="F59" s="86">
        <v>711.36</v>
      </c>
      <c r="G59" s="86">
        <v>0</v>
      </c>
      <c r="H59" s="86">
        <v>180</v>
      </c>
      <c r="I59" s="86"/>
      <c r="J59"/>
      <c r="K59"/>
      <c r="L59"/>
      <c r="M59"/>
      <c r="N59"/>
      <c r="O59"/>
      <c r="P59"/>
      <c r="Q59"/>
      <c r="R59"/>
      <c r="S59"/>
    </row>
    <row r="60" spans="1:19">
      <c r="A60" s="86" t="s">
        <v>406</v>
      </c>
      <c r="B60" s="86" t="s">
        <v>534</v>
      </c>
      <c r="C60" s="86">
        <v>0.3</v>
      </c>
      <c r="D60" s="86">
        <v>0.35799999999999998</v>
      </c>
      <c r="E60" s="86">
        <v>0.38400000000000001</v>
      </c>
      <c r="F60" s="86">
        <v>711.36</v>
      </c>
      <c r="G60" s="86">
        <v>180</v>
      </c>
      <c r="H60" s="86">
        <v>0</v>
      </c>
      <c r="I60" s="86"/>
      <c r="J60"/>
      <c r="K60"/>
      <c r="L60"/>
      <c r="M60"/>
      <c r="N60"/>
      <c r="O60"/>
      <c r="P60"/>
      <c r="Q60"/>
      <c r="R60"/>
      <c r="S60"/>
    </row>
    <row r="61" spans="1:19">
      <c r="A61" s="86" t="s">
        <v>399</v>
      </c>
      <c r="B61" s="86" t="s">
        <v>533</v>
      </c>
      <c r="C61" s="86">
        <v>0.08</v>
      </c>
      <c r="D61" s="86">
        <v>0.85699999999999998</v>
      </c>
      <c r="E61" s="86">
        <v>0.98399999999999999</v>
      </c>
      <c r="F61" s="86">
        <v>323.44</v>
      </c>
      <c r="G61" s="86">
        <v>180</v>
      </c>
      <c r="H61" s="86">
        <v>90</v>
      </c>
      <c r="I61" s="86" t="s">
        <v>400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401</v>
      </c>
      <c r="B62" s="86" t="s">
        <v>389</v>
      </c>
      <c r="C62" s="86">
        <v>0.3</v>
      </c>
      <c r="D62" s="86">
        <v>3.12</v>
      </c>
      <c r="E62" s="86">
        <v>12.904</v>
      </c>
      <c r="F62" s="86">
        <v>2324.94</v>
      </c>
      <c r="G62" s="86">
        <v>0</v>
      </c>
      <c r="H62" s="86">
        <v>180</v>
      </c>
      <c r="I62" s="86"/>
      <c r="J62"/>
      <c r="K62"/>
      <c r="L62"/>
      <c r="M62"/>
      <c r="N62"/>
      <c r="O62"/>
      <c r="P62"/>
      <c r="Q62"/>
      <c r="R62"/>
      <c r="S62"/>
    </row>
    <row r="63" spans="1:19">
      <c r="A63" s="86" t="s">
        <v>402</v>
      </c>
      <c r="B63" s="86" t="s">
        <v>534</v>
      </c>
      <c r="C63" s="86">
        <v>0.3</v>
      </c>
      <c r="D63" s="86">
        <v>0.35799999999999998</v>
      </c>
      <c r="E63" s="86">
        <v>0.38400000000000001</v>
      </c>
      <c r="F63" s="86">
        <v>2324.94</v>
      </c>
      <c r="G63" s="86">
        <v>180</v>
      </c>
      <c r="H63" s="86">
        <v>0</v>
      </c>
      <c r="I63" s="86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86" t="s">
        <v>51</v>
      </c>
      <c r="C65" s="86" t="s">
        <v>411</v>
      </c>
      <c r="D65" s="86" t="s">
        <v>412</v>
      </c>
      <c r="E65" s="86" t="s">
        <v>413</v>
      </c>
      <c r="F65" s="86" t="s">
        <v>45</v>
      </c>
      <c r="G65" s="86" t="s">
        <v>414</v>
      </c>
      <c r="H65" s="86" t="s">
        <v>415</v>
      </c>
      <c r="I65" s="86" t="s">
        <v>416</v>
      </c>
      <c r="J65" s="86" t="s">
        <v>381</v>
      </c>
      <c r="K65" s="86" t="s">
        <v>383</v>
      </c>
      <c r="L65"/>
      <c r="M65"/>
      <c r="N65"/>
      <c r="O65"/>
      <c r="P65"/>
      <c r="Q65"/>
      <c r="R65"/>
      <c r="S65"/>
    </row>
    <row r="66" spans="1:19">
      <c r="A66" s="86" t="s">
        <v>417</v>
      </c>
      <c r="B66" s="86" t="s">
        <v>535</v>
      </c>
      <c r="C66" s="86">
        <v>174.7</v>
      </c>
      <c r="D66" s="86">
        <v>174.7</v>
      </c>
      <c r="E66" s="86">
        <v>5.835</v>
      </c>
      <c r="F66" s="86">
        <v>0.39</v>
      </c>
      <c r="G66" s="86">
        <v>0.223</v>
      </c>
      <c r="H66" s="86" t="s">
        <v>418</v>
      </c>
      <c r="I66" s="86" t="s">
        <v>399</v>
      </c>
      <c r="J66" s="86">
        <v>180</v>
      </c>
      <c r="K66" s="86" t="s">
        <v>400</v>
      </c>
      <c r="L66"/>
      <c r="M66"/>
      <c r="N66"/>
      <c r="O66"/>
      <c r="P66"/>
      <c r="Q66"/>
      <c r="R66"/>
      <c r="S66"/>
    </row>
    <row r="67" spans="1:19">
      <c r="A67" s="86" t="s">
        <v>419</v>
      </c>
      <c r="B67" s="86"/>
      <c r="C67" s="86"/>
      <c r="D67" s="86">
        <v>174.7</v>
      </c>
      <c r="E67" s="86">
        <v>5.83</v>
      </c>
      <c r="F67" s="86">
        <v>0.39</v>
      </c>
      <c r="G67" s="86">
        <v>0.223</v>
      </c>
      <c r="H67" s="86"/>
      <c r="I67" s="86"/>
      <c r="J67" s="86"/>
      <c r="K67" s="86"/>
      <c r="L67"/>
      <c r="M67"/>
      <c r="N67"/>
      <c r="O67"/>
      <c r="P67"/>
      <c r="Q67"/>
      <c r="R67"/>
      <c r="S67"/>
    </row>
    <row r="68" spans="1:19">
      <c r="A68" s="86" t="s">
        <v>420</v>
      </c>
      <c r="B68" s="86"/>
      <c r="C68" s="86"/>
      <c r="D68" s="86">
        <v>0</v>
      </c>
      <c r="E68" s="86" t="s">
        <v>421</v>
      </c>
      <c r="F68" s="86" t="s">
        <v>421</v>
      </c>
      <c r="G68" s="86" t="s">
        <v>421</v>
      </c>
      <c r="H68" s="86"/>
      <c r="I68" s="86"/>
      <c r="J68" s="86"/>
      <c r="K68" s="86"/>
      <c r="L68"/>
      <c r="M68"/>
      <c r="N68"/>
      <c r="O68"/>
      <c r="P68"/>
      <c r="Q68"/>
      <c r="R68"/>
      <c r="S68"/>
    </row>
    <row r="69" spans="1:19">
      <c r="A69" s="86" t="s">
        <v>422</v>
      </c>
      <c r="B69" s="86"/>
      <c r="C69" s="86"/>
      <c r="D69" s="86">
        <v>174.7</v>
      </c>
      <c r="E69" s="86">
        <v>5.83</v>
      </c>
      <c r="F69" s="86">
        <v>0.39</v>
      </c>
      <c r="G69" s="86">
        <v>0.223</v>
      </c>
      <c r="H69" s="86"/>
      <c r="I69" s="86"/>
      <c r="J69" s="86"/>
      <c r="K69" s="86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86" t="s">
        <v>117</v>
      </c>
      <c r="C71" s="86" t="s">
        <v>423</v>
      </c>
      <c r="D71" s="86" t="s">
        <v>424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86" t="s">
        <v>35</v>
      </c>
      <c r="B72" s="86"/>
      <c r="C72" s="86"/>
      <c r="D72" s="86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86" t="s">
        <v>117</v>
      </c>
      <c r="C74" s="86" t="s">
        <v>425</v>
      </c>
      <c r="D74" s="86" t="s">
        <v>426</v>
      </c>
      <c r="E74" s="86" t="s">
        <v>427</v>
      </c>
      <c r="F74" s="86" t="s">
        <v>428</v>
      </c>
      <c r="G74" s="86" t="s">
        <v>424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86" t="s">
        <v>429</v>
      </c>
      <c r="B75" s="86" t="s">
        <v>430</v>
      </c>
      <c r="C75" s="86">
        <v>5142.74</v>
      </c>
      <c r="D75" s="86">
        <v>4071.64</v>
      </c>
      <c r="E75" s="86">
        <v>1071.0999999999999</v>
      </c>
      <c r="F75" s="86">
        <v>0.79</v>
      </c>
      <c r="G75" s="86">
        <v>4.01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86" t="s">
        <v>431</v>
      </c>
      <c r="B76" s="86" t="s">
        <v>430</v>
      </c>
      <c r="C76" s="86">
        <v>29304.75</v>
      </c>
      <c r="D76" s="86">
        <v>22345.87</v>
      </c>
      <c r="E76" s="86">
        <v>6958.88</v>
      </c>
      <c r="F76" s="86">
        <v>0.76</v>
      </c>
      <c r="G76" s="86">
        <v>3.67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6" t="s">
        <v>432</v>
      </c>
      <c r="B77" s="86" t="s">
        <v>430</v>
      </c>
      <c r="C77" s="86">
        <v>24276.06</v>
      </c>
      <c r="D77" s="86">
        <v>19388.2</v>
      </c>
      <c r="E77" s="86">
        <v>4887.8599999999997</v>
      </c>
      <c r="F77" s="86">
        <v>0.8</v>
      </c>
      <c r="G77" s="86">
        <v>3.77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86" t="s">
        <v>433</v>
      </c>
      <c r="B78" s="86" t="s">
        <v>430</v>
      </c>
      <c r="C78" s="86">
        <v>127813.47</v>
      </c>
      <c r="D78" s="86">
        <v>94193.89</v>
      </c>
      <c r="E78" s="86">
        <v>33619.58</v>
      </c>
      <c r="F78" s="86">
        <v>0.74</v>
      </c>
      <c r="G78" s="86">
        <v>3.78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6" t="s">
        <v>434</v>
      </c>
      <c r="B79" s="86" t="s">
        <v>430</v>
      </c>
      <c r="C79" s="86">
        <v>29238.63</v>
      </c>
      <c r="D79" s="86">
        <v>23351.59</v>
      </c>
      <c r="E79" s="86">
        <v>5887.04</v>
      </c>
      <c r="F79" s="86">
        <v>0.8</v>
      </c>
      <c r="G79" s="86">
        <v>3.73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6" t="s">
        <v>435</v>
      </c>
      <c r="B80" s="86" t="s">
        <v>430</v>
      </c>
      <c r="C80" s="86">
        <v>26749.05</v>
      </c>
      <c r="D80" s="86">
        <v>21363.27</v>
      </c>
      <c r="E80" s="86">
        <v>5385.78</v>
      </c>
      <c r="F80" s="86">
        <v>0.8</v>
      </c>
      <c r="G80" s="86">
        <v>3.77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86" t="s">
        <v>117</v>
      </c>
      <c r="C82" s="86" t="s">
        <v>425</v>
      </c>
      <c r="D82" s="86" t="s">
        <v>424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6" t="s">
        <v>436</v>
      </c>
      <c r="B83" s="86" t="s">
        <v>437</v>
      </c>
      <c r="C83" s="86">
        <v>8203.3799999999992</v>
      </c>
      <c r="D83" s="86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6" t="s">
        <v>438</v>
      </c>
      <c r="B84" s="86" t="s">
        <v>437</v>
      </c>
      <c r="C84" s="86">
        <v>47707.67</v>
      </c>
      <c r="D84" s="86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6" t="s">
        <v>439</v>
      </c>
      <c r="B85" s="86" t="s">
        <v>437</v>
      </c>
      <c r="C85" s="86">
        <v>65270.98</v>
      </c>
      <c r="D85" s="86">
        <v>0.8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6" t="s">
        <v>440</v>
      </c>
      <c r="B86" s="86" t="s">
        <v>437</v>
      </c>
      <c r="C86" s="86">
        <v>222481.34</v>
      </c>
      <c r="D86" s="86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6" t="s">
        <v>441</v>
      </c>
      <c r="B87" s="86" t="s">
        <v>437</v>
      </c>
      <c r="C87" s="86">
        <v>64132.94</v>
      </c>
      <c r="D87" s="86">
        <v>0.8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6" t="s">
        <v>442</v>
      </c>
      <c r="B88" s="86" t="s">
        <v>437</v>
      </c>
      <c r="C88" s="86">
        <v>45079.11</v>
      </c>
      <c r="D88" s="86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86" t="s">
        <v>117</v>
      </c>
      <c r="C90" s="86" t="s">
        <v>443</v>
      </c>
      <c r="D90" s="86" t="s">
        <v>444</v>
      </c>
      <c r="E90" s="86" t="s">
        <v>445</v>
      </c>
      <c r="F90" s="86" t="s">
        <v>446</v>
      </c>
      <c r="G90" s="86" t="s">
        <v>447</v>
      </c>
      <c r="H90" s="86" t="s">
        <v>448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86" t="s">
        <v>449</v>
      </c>
      <c r="B91" s="86" t="s">
        <v>450</v>
      </c>
      <c r="C91" s="86">
        <v>0.34</v>
      </c>
      <c r="D91" s="86">
        <v>125</v>
      </c>
      <c r="E91" s="86">
        <v>0.35</v>
      </c>
      <c r="F91" s="86">
        <v>130.91999999999999</v>
      </c>
      <c r="G91" s="86">
        <v>1</v>
      </c>
      <c r="H91" s="86" t="s">
        <v>451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86" t="s">
        <v>675</v>
      </c>
      <c r="B92" s="86" t="s">
        <v>450</v>
      </c>
      <c r="C92" s="86">
        <v>1</v>
      </c>
      <c r="D92" s="86">
        <v>0</v>
      </c>
      <c r="E92" s="86">
        <v>0.34</v>
      </c>
      <c r="F92" s="86">
        <v>0</v>
      </c>
      <c r="G92" s="86">
        <v>1</v>
      </c>
      <c r="H92" s="86" t="s">
        <v>451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86" t="s">
        <v>676</v>
      </c>
      <c r="B93" s="86" t="s">
        <v>450</v>
      </c>
      <c r="C93" s="86">
        <v>1</v>
      </c>
      <c r="D93" s="86">
        <v>0</v>
      </c>
      <c r="E93" s="86">
        <v>1.08</v>
      </c>
      <c r="F93" s="86">
        <v>0</v>
      </c>
      <c r="G93" s="86">
        <v>1</v>
      </c>
      <c r="H93" s="86" t="s">
        <v>451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86" t="s">
        <v>452</v>
      </c>
      <c r="B94" s="86" t="s">
        <v>453</v>
      </c>
      <c r="C94" s="86">
        <v>0.54</v>
      </c>
      <c r="D94" s="86">
        <v>622</v>
      </c>
      <c r="E94" s="86">
        <v>0.3</v>
      </c>
      <c r="F94" s="86">
        <v>353.56</v>
      </c>
      <c r="G94" s="86">
        <v>1</v>
      </c>
      <c r="H94" s="86" t="s">
        <v>454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86" t="s">
        <v>455</v>
      </c>
      <c r="B95" s="86" t="s">
        <v>453</v>
      </c>
      <c r="C95" s="86">
        <v>0.55000000000000004</v>
      </c>
      <c r="D95" s="86">
        <v>622</v>
      </c>
      <c r="E95" s="86">
        <v>1.6</v>
      </c>
      <c r="F95" s="86">
        <v>1818.58</v>
      </c>
      <c r="G95" s="86">
        <v>1</v>
      </c>
      <c r="H95" s="86" t="s">
        <v>454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86" t="s">
        <v>456</v>
      </c>
      <c r="B96" s="86" t="s">
        <v>453</v>
      </c>
      <c r="C96" s="86">
        <v>0.55000000000000004</v>
      </c>
      <c r="D96" s="86">
        <v>622</v>
      </c>
      <c r="E96" s="86">
        <v>1.47</v>
      </c>
      <c r="F96" s="86">
        <v>1670.65</v>
      </c>
      <c r="G96" s="86">
        <v>1</v>
      </c>
      <c r="H96" s="86" t="s">
        <v>454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86" t="s">
        <v>457</v>
      </c>
      <c r="B97" s="86" t="s">
        <v>453</v>
      </c>
      <c r="C97" s="86">
        <v>0.59</v>
      </c>
      <c r="D97" s="86">
        <v>1109.6500000000001</v>
      </c>
      <c r="E97" s="86">
        <v>6.43</v>
      </c>
      <c r="F97" s="86">
        <v>12054.39</v>
      </c>
      <c r="G97" s="86">
        <v>1</v>
      </c>
      <c r="H97" s="86" t="s">
        <v>454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86" t="s">
        <v>458</v>
      </c>
      <c r="B98" s="86" t="s">
        <v>453</v>
      </c>
      <c r="C98" s="86">
        <v>0.56999999999999995</v>
      </c>
      <c r="D98" s="86">
        <v>622</v>
      </c>
      <c r="E98" s="86">
        <v>1.77</v>
      </c>
      <c r="F98" s="86">
        <v>1931.68</v>
      </c>
      <c r="G98" s="86">
        <v>1</v>
      </c>
      <c r="H98" s="86" t="s">
        <v>454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86" t="s">
        <v>459</v>
      </c>
      <c r="B99" s="86" t="s">
        <v>453</v>
      </c>
      <c r="C99" s="86">
        <v>0.55000000000000004</v>
      </c>
      <c r="D99" s="86">
        <v>622</v>
      </c>
      <c r="E99" s="86">
        <v>1.62</v>
      </c>
      <c r="F99" s="86">
        <v>1840.84</v>
      </c>
      <c r="G99" s="86">
        <v>1</v>
      </c>
      <c r="H99" s="86" t="s">
        <v>454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86" t="s">
        <v>117</v>
      </c>
      <c r="C101" s="86" t="s">
        <v>460</v>
      </c>
      <c r="D101" s="86" t="s">
        <v>461</v>
      </c>
      <c r="E101" s="86" t="s">
        <v>462</v>
      </c>
      <c r="F101" s="86" t="s">
        <v>463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6" t="s">
        <v>464</v>
      </c>
      <c r="B102" s="86" t="s">
        <v>465</v>
      </c>
      <c r="C102" s="86" t="s">
        <v>466</v>
      </c>
      <c r="D102" s="86">
        <v>0.1</v>
      </c>
      <c r="E102" s="86">
        <v>0</v>
      </c>
      <c r="F102" s="86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86" t="s">
        <v>117</v>
      </c>
      <c r="C104" s="86" t="s">
        <v>467</v>
      </c>
      <c r="D104" s="86" t="s">
        <v>468</v>
      </c>
      <c r="E104" s="86" t="s">
        <v>469</v>
      </c>
      <c r="F104" s="86" t="s">
        <v>470</v>
      </c>
      <c r="G104" s="86" t="s">
        <v>471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6" t="s">
        <v>472</v>
      </c>
      <c r="B105" s="86" t="s">
        <v>473</v>
      </c>
      <c r="C105" s="86">
        <v>0.4</v>
      </c>
      <c r="D105" s="86">
        <v>845000</v>
      </c>
      <c r="E105" s="86">
        <v>0.8</v>
      </c>
      <c r="F105" s="86">
        <v>1.72</v>
      </c>
      <c r="G105" s="86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86" t="s">
        <v>474</v>
      </c>
      <c r="C107" s="86" t="s">
        <v>475</v>
      </c>
      <c r="D107" s="86" t="s">
        <v>476</v>
      </c>
      <c r="E107" s="86" t="s">
        <v>477</v>
      </c>
      <c r="F107" s="86" t="s">
        <v>478</v>
      </c>
      <c r="G107" s="86" t="s">
        <v>479</v>
      </c>
      <c r="H107" s="86" t="s">
        <v>480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481</v>
      </c>
      <c r="B108" s="86">
        <v>54753.599800000004</v>
      </c>
      <c r="C108" s="86">
        <v>47.715499999999999</v>
      </c>
      <c r="D108" s="86">
        <v>356.98719999999997</v>
      </c>
      <c r="E108" s="86">
        <v>0</v>
      </c>
      <c r="F108" s="86">
        <v>2.0000000000000001E-4</v>
      </c>
      <c r="G108" s="87">
        <v>2153490</v>
      </c>
      <c r="H108" s="86">
        <v>20039.466899999999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482</v>
      </c>
      <c r="B109" s="86">
        <v>47314.267399999997</v>
      </c>
      <c r="C109" s="86">
        <v>41.088299999999997</v>
      </c>
      <c r="D109" s="86">
        <v>334.2765</v>
      </c>
      <c r="E109" s="86">
        <v>0</v>
      </c>
      <c r="F109" s="86">
        <v>2.0000000000000001E-4</v>
      </c>
      <c r="G109" s="87">
        <v>2016620</v>
      </c>
      <c r="H109" s="86">
        <v>17395.411899999999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483</v>
      </c>
      <c r="B110" s="86">
        <v>52639.330999999998</v>
      </c>
      <c r="C110" s="86">
        <v>45.744599999999998</v>
      </c>
      <c r="D110" s="86">
        <v>366.17290000000003</v>
      </c>
      <c r="E110" s="86">
        <v>0</v>
      </c>
      <c r="F110" s="86">
        <v>2.0000000000000001E-4</v>
      </c>
      <c r="G110" s="87">
        <v>2209010</v>
      </c>
      <c r="H110" s="86">
        <v>19335.7399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484</v>
      </c>
      <c r="B111" s="86">
        <v>49501.912799999998</v>
      </c>
      <c r="C111" s="86">
        <v>42.9315</v>
      </c>
      <c r="D111" s="86">
        <v>359.8603</v>
      </c>
      <c r="E111" s="86">
        <v>0</v>
      </c>
      <c r="F111" s="86">
        <v>2.0000000000000001E-4</v>
      </c>
      <c r="G111" s="87">
        <v>2171000</v>
      </c>
      <c r="H111" s="86">
        <v>18230.614699999998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295</v>
      </c>
      <c r="B112" s="86">
        <v>50396.1345</v>
      </c>
      <c r="C112" s="86">
        <v>43.598199999999999</v>
      </c>
      <c r="D112" s="86">
        <v>385.83429999999998</v>
      </c>
      <c r="E112" s="86">
        <v>0</v>
      </c>
      <c r="F112" s="86">
        <v>2.0000000000000001E-4</v>
      </c>
      <c r="G112" s="87">
        <v>2327780</v>
      </c>
      <c r="H112" s="86">
        <v>18619.351999999999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485</v>
      </c>
      <c r="B113" s="86">
        <v>48442.7454</v>
      </c>
      <c r="C113" s="86">
        <v>41.847700000000003</v>
      </c>
      <c r="D113" s="86">
        <v>381.71080000000001</v>
      </c>
      <c r="E113" s="86">
        <v>0</v>
      </c>
      <c r="F113" s="86">
        <v>2.0000000000000001E-4</v>
      </c>
      <c r="G113" s="87">
        <v>2302950</v>
      </c>
      <c r="H113" s="86">
        <v>17930.700099999998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486</v>
      </c>
      <c r="B114" s="86">
        <v>48916.017200000002</v>
      </c>
      <c r="C114" s="86">
        <v>42.180399999999999</v>
      </c>
      <c r="D114" s="86">
        <v>399.07380000000001</v>
      </c>
      <c r="E114" s="86">
        <v>0</v>
      </c>
      <c r="F114" s="86">
        <v>2.0000000000000001E-4</v>
      </c>
      <c r="G114" s="87">
        <v>2407760</v>
      </c>
      <c r="H114" s="86">
        <v>18147.474200000001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487</v>
      </c>
      <c r="B115" s="86">
        <v>49852.3609</v>
      </c>
      <c r="C115" s="86">
        <v>42.9786</v>
      </c>
      <c r="D115" s="86">
        <v>408.3596</v>
      </c>
      <c r="E115" s="86">
        <v>0</v>
      </c>
      <c r="F115" s="86">
        <v>2.0000000000000001E-4</v>
      </c>
      <c r="G115" s="87">
        <v>2463790</v>
      </c>
      <c r="H115" s="86">
        <v>18499.875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488</v>
      </c>
      <c r="B116" s="86">
        <v>47620.536200000002</v>
      </c>
      <c r="C116" s="86">
        <v>41.030200000000001</v>
      </c>
      <c r="D116" s="86">
        <v>394.42430000000002</v>
      </c>
      <c r="E116" s="86">
        <v>0</v>
      </c>
      <c r="F116" s="86">
        <v>2.0000000000000001E-4</v>
      </c>
      <c r="G116" s="87">
        <v>2379730</v>
      </c>
      <c r="H116" s="86">
        <v>17684.9205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489</v>
      </c>
      <c r="B117" s="86">
        <v>49893.2808</v>
      </c>
      <c r="C117" s="86">
        <v>43.098599999999998</v>
      </c>
      <c r="D117" s="86">
        <v>393.53870000000001</v>
      </c>
      <c r="E117" s="86">
        <v>0</v>
      </c>
      <c r="F117" s="86">
        <v>2.0000000000000001E-4</v>
      </c>
      <c r="G117" s="87">
        <v>2374310</v>
      </c>
      <c r="H117" s="86">
        <v>18468.819500000001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490</v>
      </c>
      <c r="B118" s="86">
        <v>50150.690300000002</v>
      </c>
      <c r="C118" s="86">
        <v>43.496600000000001</v>
      </c>
      <c r="D118" s="86">
        <v>364.12689999999998</v>
      </c>
      <c r="E118" s="86">
        <v>0</v>
      </c>
      <c r="F118" s="86">
        <v>2.0000000000000001E-4</v>
      </c>
      <c r="G118" s="87">
        <v>2196740</v>
      </c>
      <c r="H118" s="86">
        <v>18468.175200000001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491</v>
      </c>
      <c r="B119" s="86">
        <v>54624.332399999999</v>
      </c>
      <c r="C119" s="86">
        <v>47.576999999999998</v>
      </c>
      <c r="D119" s="86">
        <v>360.77719999999999</v>
      </c>
      <c r="E119" s="86">
        <v>0</v>
      </c>
      <c r="F119" s="86">
        <v>2.0000000000000001E-4</v>
      </c>
      <c r="G119" s="87">
        <v>2176380</v>
      </c>
      <c r="H119" s="86">
        <v>20006.290199999999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  <c r="F120" s="86"/>
      <c r="G120" s="86"/>
      <c r="H120" s="86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492</v>
      </c>
      <c r="B121" s="86">
        <v>604105.20880000002</v>
      </c>
      <c r="C121" s="86">
        <v>523.28710000000001</v>
      </c>
      <c r="D121" s="86">
        <v>4505.1423999999997</v>
      </c>
      <c r="E121" s="86">
        <v>0</v>
      </c>
      <c r="F121" s="86">
        <v>2.3E-3</v>
      </c>
      <c r="G121" s="87">
        <v>27179600</v>
      </c>
      <c r="H121" s="86">
        <v>222826.84020000001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493</v>
      </c>
      <c r="B122" s="86">
        <v>47314.267399999997</v>
      </c>
      <c r="C122" s="86">
        <v>41.030200000000001</v>
      </c>
      <c r="D122" s="86">
        <v>334.2765</v>
      </c>
      <c r="E122" s="86">
        <v>0</v>
      </c>
      <c r="F122" s="86">
        <v>2.0000000000000001E-4</v>
      </c>
      <c r="G122" s="87">
        <v>2016620</v>
      </c>
      <c r="H122" s="86">
        <v>17395.411899999999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494</v>
      </c>
      <c r="B123" s="86">
        <v>54753.599800000004</v>
      </c>
      <c r="C123" s="86">
        <v>47.715499999999999</v>
      </c>
      <c r="D123" s="86">
        <v>408.3596</v>
      </c>
      <c r="E123" s="86">
        <v>0</v>
      </c>
      <c r="F123" s="86">
        <v>2.0000000000000001E-4</v>
      </c>
      <c r="G123" s="87">
        <v>2463790</v>
      </c>
      <c r="H123" s="86">
        <v>20039.466899999999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86" t="s">
        <v>495</v>
      </c>
      <c r="C125" s="86" t="s">
        <v>496</v>
      </c>
      <c r="D125" s="86" t="s">
        <v>497</v>
      </c>
      <c r="E125" s="86" t="s">
        <v>498</v>
      </c>
      <c r="F125" s="86" t="s">
        <v>499</v>
      </c>
      <c r="G125" s="86" t="s">
        <v>500</v>
      </c>
      <c r="H125" s="86" t="s">
        <v>501</v>
      </c>
      <c r="I125" s="86" t="s">
        <v>502</v>
      </c>
      <c r="J125" s="86" t="s">
        <v>503</v>
      </c>
      <c r="K125" s="86" t="s">
        <v>504</v>
      </c>
      <c r="L125" s="86" t="s">
        <v>505</v>
      </c>
      <c r="M125" s="86" t="s">
        <v>506</v>
      </c>
      <c r="N125" s="86" t="s">
        <v>507</v>
      </c>
      <c r="O125" s="86" t="s">
        <v>508</v>
      </c>
      <c r="P125" s="86" t="s">
        <v>509</v>
      </c>
      <c r="Q125" s="86" t="s">
        <v>510</v>
      </c>
      <c r="R125" s="86" t="s">
        <v>511</v>
      </c>
      <c r="S125" s="86" t="s">
        <v>512</v>
      </c>
    </row>
    <row r="126" spans="1:19">
      <c r="A126" s="86" t="s">
        <v>481</v>
      </c>
      <c r="B126" s="87">
        <v>441547000000</v>
      </c>
      <c r="C126" s="86">
        <v>307988.55</v>
      </c>
      <c r="D126" s="86" t="s">
        <v>589</v>
      </c>
      <c r="E126" s="86">
        <v>41924.28</v>
      </c>
      <c r="F126" s="86">
        <v>36859.928999999996</v>
      </c>
      <c r="G126" s="86">
        <v>19800.602999999999</v>
      </c>
      <c r="H126" s="86">
        <v>0</v>
      </c>
      <c r="I126" s="86">
        <v>0</v>
      </c>
      <c r="J126" s="86">
        <v>4005</v>
      </c>
      <c r="K126" s="86">
        <v>0</v>
      </c>
      <c r="L126" s="86">
        <v>0</v>
      </c>
      <c r="M126" s="86">
        <v>0</v>
      </c>
      <c r="N126" s="86">
        <v>0</v>
      </c>
      <c r="O126" s="86">
        <v>0</v>
      </c>
      <c r="P126" s="86">
        <v>0</v>
      </c>
      <c r="Q126" s="86">
        <v>205398.73699999999</v>
      </c>
      <c r="R126" s="86">
        <v>0</v>
      </c>
      <c r="S126" s="86">
        <v>0</v>
      </c>
    </row>
    <row r="127" spans="1:19">
      <c r="A127" s="86" t="s">
        <v>482</v>
      </c>
      <c r="B127" s="87">
        <v>413482000000</v>
      </c>
      <c r="C127" s="86">
        <v>314024.40600000002</v>
      </c>
      <c r="D127" s="86" t="s">
        <v>546</v>
      </c>
      <c r="E127" s="86">
        <v>41924.28</v>
      </c>
      <c r="F127" s="86">
        <v>36859.928999999996</v>
      </c>
      <c r="G127" s="86">
        <v>19800.602999999999</v>
      </c>
      <c r="H127" s="86">
        <v>0</v>
      </c>
      <c r="I127" s="86">
        <v>710.46299999999997</v>
      </c>
      <c r="J127" s="86">
        <v>4005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210724.13</v>
      </c>
      <c r="R127" s="86">
        <v>0</v>
      </c>
      <c r="S127" s="86">
        <v>0</v>
      </c>
    </row>
    <row r="128" spans="1:19">
      <c r="A128" s="86" t="s">
        <v>483</v>
      </c>
      <c r="B128" s="87">
        <v>452931000000</v>
      </c>
      <c r="C128" s="86">
        <v>301214.46399999998</v>
      </c>
      <c r="D128" s="86" t="s">
        <v>590</v>
      </c>
      <c r="E128" s="86">
        <v>41924.28</v>
      </c>
      <c r="F128" s="86">
        <v>36859.928999999996</v>
      </c>
      <c r="G128" s="86">
        <v>19800.602999999999</v>
      </c>
      <c r="H128" s="86">
        <v>0</v>
      </c>
      <c r="I128" s="86">
        <v>0</v>
      </c>
      <c r="J128" s="86">
        <v>0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202629.65100000001</v>
      </c>
      <c r="R128" s="86">
        <v>0</v>
      </c>
      <c r="S128" s="86">
        <v>0</v>
      </c>
    </row>
    <row r="129" spans="1:19">
      <c r="A129" s="86" t="s">
        <v>484</v>
      </c>
      <c r="B129" s="87">
        <v>445137000000</v>
      </c>
      <c r="C129" s="86">
        <v>310856.06900000002</v>
      </c>
      <c r="D129" s="86" t="s">
        <v>591</v>
      </c>
      <c r="E129" s="86">
        <v>62886.42</v>
      </c>
      <c r="F129" s="86">
        <v>41401.919999999998</v>
      </c>
      <c r="G129" s="86">
        <v>19800.602999999999</v>
      </c>
      <c r="H129" s="86">
        <v>0</v>
      </c>
      <c r="I129" s="86">
        <v>2811.5740000000001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183955.55100000001</v>
      </c>
      <c r="R129" s="86">
        <v>0</v>
      </c>
      <c r="S129" s="86">
        <v>0</v>
      </c>
    </row>
    <row r="130" spans="1:19">
      <c r="A130" s="86" t="s">
        <v>295</v>
      </c>
      <c r="B130" s="87">
        <v>477283000000</v>
      </c>
      <c r="C130" s="86">
        <v>320231.34600000002</v>
      </c>
      <c r="D130" s="86" t="s">
        <v>592</v>
      </c>
      <c r="E130" s="86">
        <v>41924.28</v>
      </c>
      <c r="F130" s="86">
        <v>36859.928999999996</v>
      </c>
      <c r="G130" s="86">
        <v>19800.602999999999</v>
      </c>
      <c r="H130" s="86">
        <v>0</v>
      </c>
      <c r="I130" s="86">
        <v>2967.8090000000002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218678.72399999999</v>
      </c>
      <c r="R130" s="86">
        <v>0</v>
      </c>
      <c r="S130" s="86">
        <v>0</v>
      </c>
    </row>
    <row r="131" spans="1:19">
      <c r="A131" s="86" t="s">
        <v>485</v>
      </c>
      <c r="B131" s="87">
        <v>472191000000</v>
      </c>
      <c r="C131" s="86">
        <v>325727.57299999997</v>
      </c>
      <c r="D131" s="86" t="s">
        <v>593</v>
      </c>
      <c r="E131" s="86">
        <v>62886.42</v>
      </c>
      <c r="F131" s="86">
        <v>41401.919999999998</v>
      </c>
      <c r="G131" s="86">
        <v>19800.602999999999</v>
      </c>
      <c r="H131" s="86">
        <v>0</v>
      </c>
      <c r="I131" s="86">
        <v>6376.1549999999997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195262.47399999999</v>
      </c>
      <c r="R131" s="86">
        <v>0</v>
      </c>
      <c r="S131" s="86">
        <v>0</v>
      </c>
    </row>
    <row r="132" spans="1:19">
      <c r="A132" s="86" t="s">
        <v>486</v>
      </c>
      <c r="B132" s="87">
        <v>493681000000</v>
      </c>
      <c r="C132" s="86">
        <v>339455.74400000001</v>
      </c>
      <c r="D132" s="86" t="s">
        <v>594</v>
      </c>
      <c r="E132" s="86">
        <v>62886.42</v>
      </c>
      <c r="F132" s="86">
        <v>41401.919999999998</v>
      </c>
      <c r="G132" s="86">
        <v>19800.602999999999</v>
      </c>
      <c r="H132" s="86">
        <v>0</v>
      </c>
      <c r="I132" s="86">
        <v>10551.712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204815.08799999999</v>
      </c>
      <c r="R132" s="86">
        <v>0</v>
      </c>
      <c r="S132" s="86">
        <v>0</v>
      </c>
    </row>
    <row r="133" spans="1:19">
      <c r="A133" s="86" t="s">
        <v>487</v>
      </c>
      <c r="B133" s="87">
        <v>505169000000</v>
      </c>
      <c r="C133" s="86">
        <v>335026.87900000002</v>
      </c>
      <c r="D133" s="86" t="s">
        <v>595</v>
      </c>
      <c r="E133" s="86">
        <v>62886.42</v>
      </c>
      <c r="F133" s="86">
        <v>41401.919999999998</v>
      </c>
      <c r="G133" s="86">
        <v>19800.602999999999</v>
      </c>
      <c r="H133" s="86">
        <v>0</v>
      </c>
      <c r="I133" s="86">
        <v>7445.9549999999999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203491.98</v>
      </c>
      <c r="R133" s="86">
        <v>0</v>
      </c>
      <c r="S133" s="86">
        <v>0</v>
      </c>
    </row>
    <row r="134" spans="1:19">
      <c r="A134" s="86" t="s">
        <v>488</v>
      </c>
      <c r="B134" s="87">
        <v>487934000000</v>
      </c>
      <c r="C134" s="86">
        <v>342294.83</v>
      </c>
      <c r="D134" s="86" t="s">
        <v>596</v>
      </c>
      <c r="E134" s="86">
        <v>62886.42</v>
      </c>
      <c r="F134" s="86">
        <v>41401.919999999998</v>
      </c>
      <c r="G134" s="86">
        <v>19800.602999999999</v>
      </c>
      <c r="H134" s="86">
        <v>0</v>
      </c>
      <c r="I134" s="86">
        <v>9867.4869999999992</v>
      </c>
      <c r="J134" s="86">
        <v>0</v>
      </c>
      <c r="K134" s="86">
        <v>0</v>
      </c>
      <c r="L134" s="86">
        <v>0</v>
      </c>
      <c r="M134" s="86">
        <v>0</v>
      </c>
      <c r="N134" s="86">
        <v>0</v>
      </c>
      <c r="O134" s="86">
        <v>0</v>
      </c>
      <c r="P134" s="86">
        <v>0</v>
      </c>
      <c r="Q134" s="86">
        <v>208338.399</v>
      </c>
      <c r="R134" s="86">
        <v>0</v>
      </c>
      <c r="S134" s="86">
        <v>0</v>
      </c>
    </row>
    <row r="135" spans="1:19">
      <c r="A135" s="86" t="s">
        <v>489</v>
      </c>
      <c r="B135" s="87">
        <v>486823000000</v>
      </c>
      <c r="C135" s="86">
        <v>320902.109</v>
      </c>
      <c r="D135" s="86" t="s">
        <v>597</v>
      </c>
      <c r="E135" s="86">
        <v>41924.28</v>
      </c>
      <c r="F135" s="86">
        <v>36859.928999999996</v>
      </c>
      <c r="G135" s="86">
        <v>19800.602999999999</v>
      </c>
      <c r="H135" s="86">
        <v>0</v>
      </c>
      <c r="I135" s="86">
        <v>5007.2860000000001</v>
      </c>
      <c r="J135" s="86">
        <v>0</v>
      </c>
      <c r="K135" s="86">
        <v>0</v>
      </c>
      <c r="L135" s="86">
        <v>0</v>
      </c>
      <c r="M135" s="86">
        <v>0</v>
      </c>
      <c r="N135" s="86">
        <v>0</v>
      </c>
      <c r="O135" s="86">
        <v>0</v>
      </c>
      <c r="P135" s="86">
        <v>0</v>
      </c>
      <c r="Q135" s="86">
        <v>217310.011</v>
      </c>
      <c r="R135" s="86">
        <v>0</v>
      </c>
      <c r="S135" s="86">
        <v>0</v>
      </c>
    </row>
    <row r="136" spans="1:19">
      <c r="A136" s="86" t="s">
        <v>490</v>
      </c>
      <c r="B136" s="87">
        <v>450414000000</v>
      </c>
      <c r="C136" s="86">
        <v>315765.48800000001</v>
      </c>
      <c r="D136" s="86" t="s">
        <v>598</v>
      </c>
      <c r="E136" s="86">
        <v>41924.28</v>
      </c>
      <c r="F136" s="86">
        <v>36859.928999999996</v>
      </c>
      <c r="G136" s="86">
        <v>19800.602999999999</v>
      </c>
      <c r="H136" s="86">
        <v>0</v>
      </c>
      <c r="I136" s="86">
        <v>0</v>
      </c>
      <c r="J136" s="86">
        <v>4005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213175.67499999999</v>
      </c>
      <c r="R136" s="86">
        <v>0</v>
      </c>
      <c r="S136" s="86">
        <v>0</v>
      </c>
    </row>
    <row r="137" spans="1:19">
      <c r="A137" s="86" t="s">
        <v>491</v>
      </c>
      <c r="B137" s="87">
        <v>446239000000</v>
      </c>
      <c r="C137" s="86">
        <v>307786.63699999999</v>
      </c>
      <c r="D137" s="86" t="s">
        <v>599</v>
      </c>
      <c r="E137" s="86">
        <v>41924.28</v>
      </c>
      <c r="F137" s="86">
        <v>36859.928999999996</v>
      </c>
      <c r="G137" s="86">
        <v>19800.602999999999</v>
      </c>
      <c r="H137" s="86">
        <v>0</v>
      </c>
      <c r="I137" s="86">
        <v>0</v>
      </c>
      <c r="J137" s="86">
        <v>4005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205196.82399999999</v>
      </c>
      <c r="R137" s="86">
        <v>0</v>
      </c>
      <c r="S137" s="86">
        <v>0</v>
      </c>
    </row>
    <row r="138" spans="1:19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</row>
    <row r="139" spans="1:19">
      <c r="A139" s="86" t="s">
        <v>492</v>
      </c>
      <c r="B139" s="87">
        <v>5572830000000</v>
      </c>
      <c r="C139" s="86"/>
      <c r="D139" s="86"/>
      <c r="E139" s="86"/>
      <c r="F139" s="86"/>
      <c r="G139" s="86"/>
      <c r="H139" s="86"/>
      <c r="I139" s="86"/>
      <c r="J139" s="86"/>
      <c r="K139" s="86"/>
      <c r="L139" s="86">
        <v>0</v>
      </c>
      <c r="M139" s="86">
        <v>0</v>
      </c>
      <c r="N139" s="86">
        <v>0</v>
      </c>
      <c r="O139" s="86">
        <v>0</v>
      </c>
      <c r="P139" s="86">
        <v>0</v>
      </c>
      <c r="Q139" s="86"/>
      <c r="R139" s="86">
        <v>0</v>
      </c>
      <c r="S139" s="86">
        <v>0</v>
      </c>
    </row>
    <row r="140" spans="1:19">
      <c r="A140" s="86" t="s">
        <v>493</v>
      </c>
      <c r="B140" s="87">
        <v>413482000000</v>
      </c>
      <c r="C140" s="86">
        <v>301214.46399999998</v>
      </c>
      <c r="D140" s="86"/>
      <c r="E140" s="86">
        <v>41924.28</v>
      </c>
      <c r="F140" s="86">
        <v>36859.928999999996</v>
      </c>
      <c r="G140" s="86">
        <v>19800.602999999999</v>
      </c>
      <c r="H140" s="86">
        <v>0</v>
      </c>
      <c r="I140" s="86">
        <v>0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183955.55100000001</v>
      </c>
      <c r="R140" s="86">
        <v>0</v>
      </c>
      <c r="S140" s="86">
        <v>0</v>
      </c>
    </row>
    <row r="141" spans="1:19">
      <c r="A141" s="86" t="s">
        <v>494</v>
      </c>
      <c r="B141" s="87">
        <v>505169000000</v>
      </c>
      <c r="C141" s="86">
        <v>342294.83</v>
      </c>
      <c r="D141" s="86"/>
      <c r="E141" s="86">
        <v>62886.42</v>
      </c>
      <c r="F141" s="86">
        <v>41401.919999999998</v>
      </c>
      <c r="G141" s="86">
        <v>19800.602999999999</v>
      </c>
      <c r="H141" s="86">
        <v>0</v>
      </c>
      <c r="I141" s="86">
        <v>10551.712</v>
      </c>
      <c r="J141" s="86">
        <v>4005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218678.72399999999</v>
      </c>
      <c r="R141" s="86">
        <v>0</v>
      </c>
      <c r="S141" s="86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86" t="s">
        <v>514</v>
      </c>
      <c r="C143" s="86" t="s">
        <v>515</v>
      </c>
      <c r="D143" s="86" t="s">
        <v>241</v>
      </c>
      <c r="E143" s="86" t="s">
        <v>374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516</v>
      </c>
      <c r="B144" s="86">
        <v>223578.62</v>
      </c>
      <c r="C144" s="86">
        <v>19696.78</v>
      </c>
      <c r="D144" s="86">
        <v>0</v>
      </c>
      <c r="E144" s="86">
        <v>243275.4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517</v>
      </c>
      <c r="B145" s="86">
        <v>53.48</v>
      </c>
      <c r="C145" s="86">
        <v>4.71</v>
      </c>
      <c r="D145" s="86">
        <v>0</v>
      </c>
      <c r="E145" s="86">
        <v>58.19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518</v>
      </c>
      <c r="B146" s="86">
        <v>53.48</v>
      </c>
      <c r="C146" s="86">
        <v>4.71</v>
      </c>
      <c r="D146" s="86">
        <v>0</v>
      </c>
      <c r="E146" s="86">
        <v>58.19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</row>
    <row r="148" spans="1:19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</row>
    <row r="149" spans="1:1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51"/>
  <sheetViews>
    <sheetView workbookViewId="0"/>
  </sheetViews>
  <sheetFormatPr defaultRowHeight="10.5"/>
  <cols>
    <col min="1" max="1" width="38.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86" t="s">
        <v>344</v>
      </c>
      <c r="C1" s="86" t="s">
        <v>345</v>
      </c>
      <c r="D1" s="86" t="s">
        <v>346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347</v>
      </c>
      <c r="B2" s="86">
        <v>8717.7000000000007</v>
      </c>
      <c r="C2" s="86">
        <v>2085.1799999999998</v>
      </c>
      <c r="D2" s="86">
        <v>2085.1799999999998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348</v>
      </c>
      <c r="B3" s="86">
        <v>8717.7000000000007</v>
      </c>
      <c r="C3" s="86">
        <v>2085.1799999999998</v>
      </c>
      <c r="D3" s="86">
        <v>2085.1799999999998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349</v>
      </c>
      <c r="B4" s="86">
        <v>24246.41</v>
      </c>
      <c r="C4" s="86">
        <v>5799.47</v>
      </c>
      <c r="D4" s="86">
        <v>5799.47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350</v>
      </c>
      <c r="B5" s="86">
        <v>24246.41</v>
      </c>
      <c r="C5" s="86">
        <v>5799.47</v>
      </c>
      <c r="D5" s="86">
        <v>5799.47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86" t="s">
        <v>351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352</v>
      </c>
      <c r="B8" s="86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353</v>
      </c>
      <c r="B9" s="86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354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86" t="s">
        <v>355</v>
      </c>
      <c r="C12" s="86" t="s">
        <v>356</v>
      </c>
      <c r="D12" s="86" t="s">
        <v>357</v>
      </c>
      <c r="E12" s="86" t="s">
        <v>358</v>
      </c>
      <c r="F12" s="86" t="s">
        <v>359</v>
      </c>
      <c r="G12" s="86" t="s">
        <v>360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72</v>
      </c>
      <c r="B13" s="86">
        <v>0</v>
      </c>
      <c r="C13" s="86">
        <v>2568.75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73</v>
      </c>
      <c r="B14" s="86">
        <v>152.91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81</v>
      </c>
      <c r="B15" s="86">
        <v>933.76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82</v>
      </c>
      <c r="B16" s="86">
        <v>62.94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83</v>
      </c>
      <c r="B17" s="86">
        <v>785.69</v>
      </c>
      <c r="C17" s="86">
        <v>199.13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84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85</v>
      </c>
      <c r="B19" s="86">
        <v>549.63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86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87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88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67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89</v>
      </c>
      <c r="B24" s="86">
        <v>0</v>
      </c>
      <c r="C24" s="86">
        <v>21.21</v>
      </c>
      <c r="D24" s="86">
        <v>0</v>
      </c>
      <c r="E24" s="86">
        <v>0</v>
      </c>
      <c r="F24" s="86">
        <v>0</v>
      </c>
      <c r="G24" s="86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90</v>
      </c>
      <c r="B25" s="86">
        <v>3443.69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91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92</v>
      </c>
      <c r="B28" s="86">
        <v>5928.61</v>
      </c>
      <c r="C28" s="86">
        <v>2789.09</v>
      </c>
      <c r="D28" s="86">
        <v>0</v>
      </c>
      <c r="E28" s="86">
        <v>0</v>
      </c>
      <c r="F28" s="86">
        <v>0</v>
      </c>
      <c r="G28" s="86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86" t="s">
        <v>351</v>
      </c>
      <c r="C30" s="86" t="s">
        <v>3</v>
      </c>
      <c r="D30" s="86" t="s">
        <v>361</v>
      </c>
      <c r="E30" s="86" t="s">
        <v>362</v>
      </c>
      <c r="F30" s="86" t="s">
        <v>363</v>
      </c>
      <c r="G30" s="86" t="s">
        <v>364</v>
      </c>
      <c r="H30" s="86" t="s">
        <v>365</v>
      </c>
      <c r="I30" s="86" t="s">
        <v>366</v>
      </c>
      <c r="J30" s="86" t="s">
        <v>367</v>
      </c>
      <c r="K30"/>
      <c r="L30"/>
      <c r="M30"/>
      <c r="N30"/>
      <c r="O30"/>
      <c r="P30"/>
      <c r="Q30"/>
      <c r="R30"/>
      <c r="S30"/>
    </row>
    <row r="31" spans="1:19">
      <c r="A31" s="86" t="s">
        <v>373</v>
      </c>
      <c r="B31" s="86">
        <v>209.04</v>
      </c>
      <c r="C31" s="86" t="s">
        <v>4</v>
      </c>
      <c r="D31" s="86">
        <v>1274.6500000000001</v>
      </c>
      <c r="E31" s="86">
        <v>1</v>
      </c>
      <c r="F31" s="86">
        <v>189.08</v>
      </c>
      <c r="G31" s="86">
        <v>0</v>
      </c>
      <c r="H31" s="86">
        <v>18.29</v>
      </c>
      <c r="I31" s="86">
        <v>11.61</v>
      </c>
      <c r="J31" s="86">
        <v>80.6828</v>
      </c>
      <c r="K31"/>
      <c r="L31"/>
      <c r="M31"/>
      <c r="N31"/>
      <c r="O31"/>
      <c r="P31"/>
      <c r="Q31"/>
      <c r="R31"/>
      <c r="S31"/>
    </row>
    <row r="32" spans="1:19">
      <c r="A32" s="86" t="s">
        <v>370</v>
      </c>
      <c r="B32" s="86">
        <v>224.72</v>
      </c>
      <c r="C32" s="86" t="s">
        <v>4</v>
      </c>
      <c r="D32" s="86">
        <v>1370.24</v>
      </c>
      <c r="E32" s="86">
        <v>1</v>
      </c>
      <c r="F32" s="86">
        <v>138.38999999999999</v>
      </c>
      <c r="G32" s="86">
        <v>0</v>
      </c>
      <c r="H32" s="86">
        <v>18.29</v>
      </c>
      <c r="I32" s="86">
        <v>11.61</v>
      </c>
      <c r="J32" s="86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86" t="s">
        <v>369</v>
      </c>
      <c r="B33" s="86">
        <v>621.89</v>
      </c>
      <c r="C33" s="86" t="s">
        <v>4</v>
      </c>
      <c r="D33" s="86">
        <v>3792.03</v>
      </c>
      <c r="E33" s="86">
        <v>1</v>
      </c>
      <c r="F33" s="86">
        <v>477.11</v>
      </c>
      <c r="G33" s="86">
        <v>0</v>
      </c>
      <c r="H33" s="86">
        <v>8.61</v>
      </c>
      <c r="I33" s="86">
        <v>27.87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88.84</v>
      </c>
      <c r="C34" s="86" t="s">
        <v>4</v>
      </c>
      <c r="D34" s="86">
        <v>541.72</v>
      </c>
      <c r="E34" s="86">
        <v>1</v>
      </c>
      <c r="F34" s="86">
        <v>115.05</v>
      </c>
      <c r="G34" s="86">
        <v>0</v>
      </c>
      <c r="H34" s="86">
        <v>11.84</v>
      </c>
      <c r="I34" s="86">
        <v>18.579999999999998</v>
      </c>
      <c r="J34" s="86">
        <v>8.07</v>
      </c>
      <c r="K34"/>
      <c r="L34"/>
      <c r="M34"/>
      <c r="N34"/>
      <c r="O34"/>
      <c r="P34"/>
      <c r="Q34"/>
      <c r="R34"/>
      <c r="S34"/>
    </row>
    <row r="35" spans="1:19">
      <c r="A35" s="86" t="s">
        <v>372</v>
      </c>
      <c r="B35" s="86">
        <v>711.36</v>
      </c>
      <c r="C35" s="86" t="s">
        <v>4</v>
      </c>
      <c r="D35" s="86">
        <v>4337.6099999999997</v>
      </c>
      <c r="E35" s="86">
        <v>1</v>
      </c>
      <c r="F35" s="86">
        <v>366.09</v>
      </c>
      <c r="G35" s="86">
        <v>0</v>
      </c>
      <c r="H35" s="86">
        <v>18.29</v>
      </c>
      <c r="I35" s="86">
        <v>11.61</v>
      </c>
      <c r="J35" s="86">
        <v>5.38</v>
      </c>
      <c r="K35"/>
      <c r="L35"/>
      <c r="M35"/>
      <c r="N35"/>
      <c r="O35"/>
      <c r="P35"/>
      <c r="Q35"/>
      <c r="R35"/>
      <c r="S35"/>
    </row>
    <row r="36" spans="1:19">
      <c r="A36" s="86" t="s">
        <v>371</v>
      </c>
      <c r="B36" s="86">
        <v>2324.94</v>
      </c>
      <c r="C36" s="86" t="s">
        <v>4</v>
      </c>
      <c r="D36" s="86">
        <v>14176.6</v>
      </c>
      <c r="E36" s="86">
        <v>1</v>
      </c>
      <c r="F36" s="86">
        <v>323.44</v>
      </c>
      <c r="G36" s="86">
        <v>174.7</v>
      </c>
      <c r="H36" s="86">
        <v>18.29</v>
      </c>
      <c r="I36" s="86">
        <v>11.61</v>
      </c>
      <c r="J36" s="86">
        <v>5.38</v>
      </c>
      <c r="K36"/>
      <c r="L36"/>
      <c r="M36"/>
      <c r="N36"/>
      <c r="O36"/>
      <c r="P36"/>
      <c r="Q36"/>
      <c r="R36"/>
      <c r="S36"/>
    </row>
    <row r="37" spans="1:19">
      <c r="A37" s="86" t="s">
        <v>374</v>
      </c>
      <c r="B37" s="86">
        <v>4180.79</v>
      </c>
      <c r="C37" s="86"/>
      <c r="D37" s="86">
        <v>25492.85</v>
      </c>
      <c r="E37" s="86"/>
      <c r="F37" s="86">
        <v>1609.16</v>
      </c>
      <c r="G37" s="86">
        <v>174.7</v>
      </c>
      <c r="H37" s="86">
        <v>16.713000000000001</v>
      </c>
      <c r="I37" s="86">
        <v>12.83</v>
      </c>
      <c r="J37" s="86">
        <v>13.7818</v>
      </c>
      <c r="K37"/>
      <c r="L37"/>
      <c r="M37"/>
      <c r="N37"/>
      <c r="O37"/>
      <c r="P37"/>
      <c r="Q37"/>
      <c r="R37"/>
      <c r="S37"/>
    </row>
    <row r="38" spans="1:19">
      <c r="A38" s="86" t="s">
        <v>375</v>
      </c>
      <c r="B38" s="86">
        <v>4180.79</v>
      </c>
      <c r="C38" s="86"/>
      <c r="D38" s="86">
        <v>25492.85</v>
      </c>
      <c r="E38" s="86"/>
      <c r="F38" s="86">
        <v>1609.16</v>
      </c>
      <c r="G38" s="86">
        <v>174.7</v>
      </c>
      <c r="H38" s="86">
        <v>16.713000000000001</v>
      </c>
      <c r="I38" s="86">
        <v>12.83</v>
      </c>
      <c r="J38" s="86">
        <v>13.7818</v>
      </c>
      <c r="K38"/>
      <c r="L38"/>
      <c r="M38"/>
      <c r="N38"/>
      <c r="O38"/>
      <c r="P38"/>
      <c r="Q38"/>
      <c r="R38"/>
      <c r="S38"/>
    </row>
    <row r="39" spans="1:19">
      <c r="A39" s="86" t="s">
        <v>376</v>
      </c>
      <c r="B39" s="86">
        <v>0</v>
      </c>
      <c r="C39" s="86"/>
      <c r="D39" s="86">
        <v>0</v>
      </c>
      <c r="E39" s="86"/>
      <c r="F39" s="86">
        <v>0</v>
      </c>
      <c r="G39" s="86">
        <v>0</v>
      </c>
      <c r="H39" s="86"/>
      <c r="I39" s="86"/>
      <c r="J39" s="86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86" t="s">
        <v>51</v>
      </c>
      <c r="C41" s="86" t="s">
        <v>377</v>
      </c>
      <c r="D41" s="86" t="s">
        <v>378</v>
      </c>
      <c r="E41" s="86" t="s">
        <v>379</v>
      </c>
      <c r="F41" s="86" t="s">
        <v>380</v>
      </c>
      <c r="G41" s="86" t="s">
        <v>381</v>
      </c>
      <c r="H41" s="86" t="s">
        <v>382</v>
      </c>
      <c r="I41" s="86" t="s">
        <v>383</v>
      </c>
      <c r="J41"/>
      <c r="K41"/>
      <c r="L41"/>
      <c r="M41"/>
      <c r="N41"/>
      <c r="O41"/>
      <c r="P41"/>
      <c r="Q41"/>
      <c r="R41"/>
      <c r="S41"/>
    </row>
    <row r="42" spans="1:19">
      <c r="A42" s="86" t="s">
        <v>407</v>
      </c>
      <c r="B42" s="86" t="s">
        <v>533</v>
      </c>
      <c r="C42" s="86">
        <v>0.08</v>
      </c>
      <c r="D42" s="86">
        <v>0.85699999999999998</v>
      </c>
      <c r="E42" s="86">
        <v>0.98399999999999999</v>
      </c>
      <c r="F42" s="86">
        <v>60.34</v>
      </c>
      <c r="G42" s="86">
        <v>180</v>
      </c>
      <c r="H42" s="86">
        <v>90</v>
      </c>
      <c r="I42" s="86" t="s">
        <v>400</v>
      </c>
      <c r="J42"/>
      <c r="K42"/>
      <c r="L42"/>
      <c r="M42"/>
      <c r="N42"/>
      <c r="O42"/>
      <c r="P42"/>
      <c r="Q42"/>
      <c r="R42"/>
      <c r="S42"/>
    </row>
    <row r="43" spans="1:19">
      <c r="A43" s="86" t="s">
        <v>408</v>
      </c>
      <c r="B43" s="86" t="s">
        <v>533</v>
      </c>
      <c r="C43" s="86">
        <v>0.08</v>
      </c>
      <c r="D43" s="86">
        <v>0.85699999999999998</v>
      </c>
      <c r="E43" s="86">
        <v>0.98399999999999999</v>
      </c>
      <c r="F43" s="86">
        <v>128.72999999999999</v>
      </c>
      <c r="G43" s="86">
        <v>90</v>
      </c>
      <c r="H43" s="86">
        <v>90</v>
      </c>
      <c r="I43" s="86" t="s">
        <v>387</v>
      </c>
      <c r="J43"/>
      <c r="K43"/>
      <c r="L43"/>
      <c r="M43"/>
      <c r="N43"/>
      <c r="O43"/>
      <c r="P43"/>
      <c r="Q43"/>
      <c r="R43"/>
      <c r="S43"/>
    </row>
    <row r="44" spans="1:19">
      <c r="A44" s="86" t="s">
        <v>409</v>
      </c>
      <c r="B44" s="86" t="s">
        <v>389</v>
      </c>
      <c r="C44" s="86">
        <v>0.3</v>
      </c>
      <c r="D44" s="86">
        <v>3.12</v>
      </c>
      <c r="E44" s="86">
        <v>12.904</v>
      </c>
      <c r="F44" s="86">
        <v>209.04</v>
      </c>
      <c r="G44" s="86">
        <v>0</v>
      </c>
      <c r="H44" s="86">
        <v>180</v>
      </c>
      <c r="I44" s="86"/>
      <c r="J44"/>
      <c r="K44"/>
      <c r="L44"/>
      <c r="M44"/>
      <c r="N44"/>
      <c r="O44"/>
      <c r="P44"/>
      <c r="Q44"/>
      <c r="R44"/>
      <c r="S44"/>
    </row>
    <row r="45" spans="1:19">
      <c r="A45" s="86" t="s">
        <v>410</v>
      </c>
      <c r="B45" s="86" t="s">
        <v>534</v>
      </c>
      <c r="C45" s="86">
        <v>0.3</v>
      </c>
      <c r="D45" s="86">
        <v>0.35799999999999998</v>
      </c>
      <c r="E45" s="86">
        <v>0.38400000000000001</v>
      </c>
      <c r="F45" s="86">
        <v>209.04</v>
      </c>
      <c r="G45" s="86">
        <v>180</v>
      </c>
      <c r="H45" s="86">
        <v>0</v>
      </c>
      <c r="I45" s="86"/>
      <c r="J45"/>
      <c r="K45"/>
      <c r="L45"/>
      <c r="M45"/>
      <c r="N45"/>
      <c r="O45"/>
      <c r="P45"/>
      <c r="Q45"/>
      <c r="R45"/>
      <c r="S45"/>
    </row>
    <row r="46" spans="1:19">
      <c r="A46" s="86" t="s">
        <v>396</v>
      </c>
      <c r="B46" s="86" t="s">
        <v>533</v>
      </c>
      <c r="C46" s="86">
        <v>0.08</v>
      </c>
      <c r="D46" s="86">
        <v>0.85699999999999998</v>
      </c>
      <c r="E46" s="86">
        <v>0.98399999999999999</v>
      </c>
      <c r="F46" s="86">
        <v>138.38999999999999</v>
      </c>
      <c r="G46" s="86">
        <v>90</v>
      </c>
      <c r="H46" s="86">
        <v>90</v>
      </c>
      <c r="I46" s="86" t="s">
        <v>387</v>
      </c>
      <c r="J46"/>
      <c r="K46"/>
      <c r="L46"/>
      <c r="M46"/>
      <c r="N46"/>
      <c r="O46"/>
      <c r="P46"/>
      <c r="Q46"/>
      <c r="R46"/>
      <c r="S46"/>
    </row>
    <row r="47" spans="1:19">
      <c r="A47" s="86" t="s">
        <v>397</v>
      </c>
      <c r="B47" s="86" t="s">
        <v>389</v>
      </c>
      <c r="C47" s="86">
        <v>0.3</v>
      </c>
      <c r="D47" s="86">
        <v>3.12</v>
      </c>
      <c r="E47" s="86">
        <v>12.904</v>
      </c>
      <c r="F47" s="86">
        <v>224.72</v>
      </c>
      <c r="G47" s="86">
        <v>0</v>
      </c>
      <c r="H47" s="86">
        <v>180</v>
      </c>
      <c r="I47" s="86"/>
      <c r="J47"/>
      <c r="K47"/>
      <c r="L47"/>
      <c r="M47"/>
      <c r="N47"/>
      <c r="O47"/>
      <c r="P47"/>
      <c r="Q47"/>
      <c r="R47"/>
      <c r="S47"/>
    </row>
    <row r="48" spans="1:19">
      <c r="A48" s="86" t="s">
        <v>398</v>
      </c>
      <c r="B48" s="86" t="s">
        <v>534</v>
      </c>
      <c r="C48" s="86">
        <v>0.3</v>
      </c>
      <c r="D48" s="86">
        <v>0.35799999999999998</v>
      </c>
      <c r="E48" s="86">
        <v>0.38400000000000001</v>
      </c>
      <c r="F48" s="86">
        <v>224.72</v>
      </c>
      <c r="G48" s="86">
        <v>180</v>
      </c>
      <c r="H48" s="86">
        <v>0</v>
      </c>
      <c r="I48" s="86"/>
      <c r="J48"/>
      <c r="K48"/>
      <c r="L48"/>
      <c r="M48"/>
      <c r="N48"/>
      <c r="O48"/>
      <c r="P48"/>
      <c r="Q48"/>
      <c r="R48"/>
      <c r="S48"/>
    </row>
    <row r="49" spans="1:19">
      <c r="A49" s="86" t="s">
        <v>391</v>
      </c>
      <c r="B49" s="86" t="s">
        <v>533</v>
      </c>
      <c r="C49" s="86">
        <v>0.08</v>
      </c>
      <c r="D49" s="86">
        <v>0.85699999999999998</v>
      </c>
      <c r="E49" s="86">
        <v>0.98399999999999999</v>
      </c>
      <c r="F49" s="86">
        <v>422.4</v>
      </c>
      <c r="G49" s="86">
        <v>0</v>
      </c>
      <c r="H49" s="86">
        <v>90</v>
      </c>
      <c r="I49" s="86" t="s">
        <v>385</v>
      </c>
      <c r="J49"/>
      <c r="K49"/>
      <c r="L49"/>
      <c r="M49"/>
      <c r="N49"/>
      <c r="O49"/>
      <c r="P49"/>
      <c r="Q49"/>
      <c r="R49"/>
      <c r="S49"/>
    </row>
    <row r="50" spans="1:19">
      <c r="A50" s="86" t="s">
        <v>392</v>
      </c>
      <c r="B50" s="86" t="s">
        <v>533</v>
      </c>
      <c r="C50" s="86">
        <v>0.08</v>
      </c>
      <c r="D50" s="86">
        <v>0.85699999999999998</v>
      </c>
      <c r="E50" s="86">
        <v>0.98399999999999999</v>
      </c>
      <c r="F50" s="86">
        <v>54.71</v>
      </c>
      <c r="G50" s="86">
        <v>270</v>
      </c>
      <c r="H50" s="86">
        <v>90</v>
      </c>
      <c r="I50" s="86" t="s">
        <v>393</v>
      </c>
      <c r="J50"/>
      <c r="K50"/>
      <c r="L50"/>
      <c r="M50"/>
      <c r="N50"/>
      <c r="O50"/>
      <c r="P50"/>
      <c r="Q50"/>
      <c r="R50"/>
      <c r="S50"/>
    </row>
    <row r="51" spans="1:19">
      <c r="A51" s="86" t="s">
        <v>394</v>
      </c>
      <c r="B51" s="86" t="s">
        <v>389</v>
      </c>
      <c r="C51" s="86">
        <v>0.3</v>
      </c>
      <c r="D51" s="86">
        <v>3.12</v>
      </c>
      <c r="E51" s="86">
        <v>12.904</v>
      </c>
      <c r="F51" s="86">
        <v>621.89</v>
      </c>
      <c r="G51" s="86">
        <v>0</v>
      </c>
      <c r="H51" s="86">
        <v>180</v>
      </c>
      <c r="I51" s="86"/>
      <c r="J51"/>
      <c r="K51"/>
      <c r="L51"/>
      <c r="M51"/>
      <c r="N51"/>
      <c r="O51"/>
      <c r="P51"/>
      <c r="Q51"/>
      <c r="R51"/>
      <c r="S51"/>
    </row>
    <row r="52" spans="1:19">
      <c r="A52" s="86" t="s">
        <v>395</v>
      </c>
      <c r="B52" s="86" t="s">
        <v>534</v>
      </c>
      <c r="C52" s="86">
        <v>0.3</v>
      </c>
      <c r="D52" s="86">
        <v>0.35799999999999998</v>
      </c>
      <c r="E52" s="86">
        <v>0.38400000000000001</v>
      </c>
      <c r="F52" s="86">
        <v>621.89</v>
      </c>
      <c r="G52" s="86">
        <v>180</v>
      </c>
      <c r="H52" s="86">
        <v>0</v>
      </c>
      <c r="I52" s="86"/>
      <c r="J52"/>
      <c r="K52"/>
      <c r="L52"/>
      <c r="M52"/>
      <c r="N52"/>
      <c r="O52"/>
      <c r="P52"/>
      <c r="Q52"/>
      <c r="R52"/>
      <c r="S52"/>
    </row>
    <row r="53" spans="1:19">
      <c r="A53" s="86" t="s">
        <v>386</v>
      </c>
      <c r="B53" s="86" t="s">
        <v>533</v>
      </c>
      <c r="C53" s="86">
        <v>0.08</v>
      </c>
      <c r="D53" s="86">
        <v>0.85699999999999998</v>
      </c>
      <c r="E53" s="86">
        <v>0.98399999999999999</v>
      </c>
      <c r="F53" s="86">
        <v>54.71</v>
      </c>
      <c r="G53" s="86">
        <v>90</v>
      </c>
      <c r="H53" s="86">
        <v>90</v>
      </c>
      <c r="I53" s="86" t="s">
        <v>387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384</v>
      </c>
      <c r="B54" s="86" t="s">
        <v>533</v>
      </c>
      <c r="C54" s="86">
        <v>0.08</v>
      </c>
      <c r="D54" s="86">
        <v>0.85699999999999998</v>
      </c>
      <c r="E54" s="86">
        <v>0.98399999999999999</v>
      </c>
      <c r="F54" s="86">
        <v>60.34</v>
      </c>
      <c r="G54" s="86">
        <v>0</v>
      </c>
      <c r="H54" s="86">
        <v>90</v>
      </c>
      <c r="I54" s="86" t="s">
        <v>385</v>
      </c>
      <c r="J54"/>
      <c r="K54"/>
      <c r="L54"/>
      <c r="M54"/>
      <c r="N54"/>
      <c r="O54"/>
      <c r="P54"/>
      <c r="Q54"/>
      <c r="R54"/>
      <c r="S54"/>
    </row>
    <row r="55" spans="1:19">
      <c r="A55" s="86" t="s">
        <v>388</v>
      </c>
      <c r="B55" s="86" t="s">
        <v>389</v>
      </c>
      <c r="C55" s="86">
        <v>0.3</v>
      </c>
      <c r="D55" s="86">
        <v>3.12</v>
      </c>
      <c r="E55" s="86">
        <v>12.904</v>
      </c>
      <c r="F55" s="86">
        <v>88.84</v>
      </c>
      <c r="G55" s="86">
        <v>0</v>
      </c>
      <c r="H55" s="86">
        <v>180</v>
      </c>
      <c r="I55" s="86"/>
      <c r="J55"/>
      <c r="K55"/>
      <c r="L55"/>
      <c r="M55"/>
      <c r="N55"/>
      <c r="O55"/>
      <c r="P55"/>
      <c r="Q55"/>
      <c r="R55"/>
      <c r="S55"/>
    </row>
    <row r="56" spans="1:19">
      <c r="A56" s="86" t="s">
        <v>390</v>
      </c>
      <c r="B56" s="86" t="s">
        <v>534</v>
      </c>
      <c r="C56" s="86">
        <v>0.3</v>
      </c>
      <c r="D56" s="86">
        <v>0.35799999999999998</v>
      </c>
      <c r="E56" s="86">
        <v>0.38400000000000001</v>
      </c>
      <c r="F56" s="86">
        <v>88.84</v>
      </c>
      <c r="G56" s="86">
        <v>180</v>
      </c>
      <c r="H56" s="86">
        <v>0</v>
      </c>
      <c r="I56" s="86"/>
      <c r="J56"/>
      <c r="K56"/>
      <c r="L56"/>
      <c r="M56"/>
      <c r="N56"/>
      <c r="O56"/>
      <c r="P56"/>
      <c r="Q56"/>
      <c r="R56"/>
      <c r="S56"/>
    </row>
    <row r="57" spans="1:19">
      <c r="A57" s="86" t="s">
        <v>404</v>
      </c>
      <c r="B57" s="86" t="s">
        <v>533</v>
      </c>
      <c r="C57" s="86">
        <v>0.08</v>
      </c>
      <c r="D57" s="86">
        <v>0.85699999999999998</v>
      </c>
      <c r="E57" s="86">
        <v>0.98399999999999999</v>
      </c>
      <c r="F57" s="86">
        <v>98.96</v>
      </c>
      <c r="G57" s="86">
        <v>180</v>
      </c>
      <c r="H57" s="86">
        <v>90</v>
      </c>
      <c r="I57" s="86" t="s">
        <v>400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533</v>
      </c>
      <c r="C58" s="86">
        <v>0.08</v>
      </c>
      <c r="D58" s="86">
        <v>0.85699999999999998</v>
      </c>
      <c r="E58" s="86">
        <v>0.98399999999999999</v>
      </c>
      <c r="F58" s="86">
        <v>267.12</v>
      </c>
      <c r="G58" s="86">
        <v>270</v>
      </c>
      <c r="H58" s="86">
        <v>90</v>
      </c>
      <c r="I58" s="86" t="s">
        <v>393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405</v>
      </c>
      <c r="B59" s="86" t="s">
        <v>389</v>
      </c>
      <c r="C59" s="86">
        <v>0.3</v>
      </c>
      <c r="D59" s="86">
        <v>3.12</v>
      </c>
      <c r="E59" s="86">
        <v>12.904</v>
      </c>
      <c r="F59" s="86">
        <v>711.36</v>
      </c>
      <c r="G59" s="86">
        <v>0</v>
      </c>
      <c r="H59" s="86">
        <v>180</v>
      </c>
      <c r="I59" s="86"/>
      <c r="J59"/>
      <c r="K59"/>
      <c r="L59"/>
      <c r="M59"/>
      <c r="N59"/>
      <c r="O59"/>
      <c r="P59"/>
      <c r="Q59"/>
      <c r="R59"/>
      <c r="S59"/>
    </row>
    <row r="60" spans="1:19">
      <c r="A60" s="86" t="s">
        <v>406</v>
      </c>
      <c r="B60" s="86" t="s">
        <v>534</v>
      </c>
      <c r="C60" s="86">
        <v>0.3</v>
      </c>
      <c r="D60" s="86">
        <v>0.35799999999999998</v>
      </c>
      <c r="E60" s="86">
        <v>0.38400000000000001</v>
      </c>
      <c r="F60" s="86">
        <v>711.36</v>
      </c>
      <c r="G60" s="86">
        <v>180</v>
      </c>
      <c r="H60" s="86">
        <v>0</v>
      </c>
      <c r="I60" s="86"/>
      <c r="J60"/>
      <c r="K60"/>
      <c r="L60"/>
      <c r="M60"/>
      <c r="N60"/>
      <c r="O60"/>
      <c r="P60"/>
      <c r="Q60"/>
      <c r="R60"/>
      <c r="S60"/>
    </row>
    <row r="61" spans="1:19">
      <c r="A61" s="86" t="s">
        <v>399</v>
      </c>
      <c r="B61" s="86" t="s">
        <v>533</v>
      </c>
      <c r="C61" s="86">
        <v>0.08</v>
      </c>
      <c r="D61" s="86">
        <v>0.85699999999999998</v>
      </c>
      <c r="E61" s="86">
        <v>0.98399999999999999</v>
      </c>
      <c r="F61" s="86">
        <v>323.44</v>
      </c>
      <c r="G61" s="86">
        <v>180</v>
      </c>
      <c r="H61" s="86">
        <v>90</v>
      </c>
      <c r="I61" s="86" t="s">
        <v>400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401</v>
      </c>
      <c r="B62" s="86" t="s">
        <v>389</v>
      </c>
      <c r="C62" s="86">
        <v>0.3</v>
      </c>
      <c r="D62" s="86">
        <v>3.12</v>
      </c>
      <c r="E62" s="86">
        <v>12.904</v>
      </c>
      <c r="F62" s="86">
        <v>2324.94</v>
      </c>
      <c r="G62" s="86">
        <v>0</v>
      </c>
      <c r="H62" s="86">
        <v>180</v>
      </c>
      <c r="I62" s="86"/>
      <c r="J62"/>
      <c r="K62"/>
      <c r="L62"/>
      <c r="M62"/>
      <c r="N62"/>
      <c r="O62"/>
      <c r="P62"/>
      <c r="Q62"/>
      <c r="R62"/>
      <c r="S62"/>
    </row>
    <row r="63" spans="1:19">
      <c r="A63" s="86" t="s">
        <v>402</v>
      </c>
      <c r="B63" s="86" t="s">
        <v>534</v>
      </c>
      <c r="C63" s="86">
        <v>0.3</v>
      </c>
      <c r="D63" s="86">
        <v>0.35799999999999998</v>
      </c>
      <c r="E63" s="86">
        <v>0.38400000000000001</v>
      </c>
      <c r="F63" s="86">
        <v>2324.94</v>
      </c>
      <c r="G63" s="86">
        <v>180</v>
      </c>
      <c r="H63" s="86">
        <v>0</v>
      </c>
      <c r="I63" s="86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86" t="s">
        <v>51</v>
      </c>
      <c r="C65" s="86" t="s">
        <v>411</v>
      </c>
      <c r="D65" s="86" t="s">
        <v>412</v>
      </c>
      <c r="E65" s="86" t="s">
        <v>413</v>
      </c>
      <c r="F65" s="86" t="s">
        <v>45</v>
      </c>
      <c r="G65" s="86" t="s">
        <v>414</v>
      </c>
      <c r="H65" s="86" t="s">
        <v>415</v>
      </c>
      <c r="I65" s="86" t="s">
        <v>416</v>
      </c>
      <c r="J65" s="86" t="s">
        <v>381</v>
      </c>
      <c r="K65" s="86" t="s">
        <v>383</v>
      </c>
      <c r="L65"/>
      <c r="M65"/>
      <c r="N65"/>
      <c r="O65"/>
      <c r="P65"/>
      <c r="Q65"/>
      <c r="R65"/>
      <c r="S65"/>
    </row>
    <row r="66" spans="1:19">
      <c r="A66" s="86" t="s">
        <v>417</v>
      </c>
      <c r="B66" s="86" t="s">
        <v>535</v>
      </c>
      <c r="C66" s="86">
        <v>174.7</v>
      </c>
      <c r="D66" s="86">
        <v>174.7</v>
      </c>
      <c r="E66" s="86">
        <v>3.2410000000000001</v>
      </c>
      <c r="F66" s="86">
        <v>0.38500000000000001</v>
      </c>
      <c r="G66" s="86">
        <v>0.30499999999999999</v>
      </c>
      <c r="H66" s="86" t="s">
        <v>418</v>
      </c>
      <c r="I66" s="86" t="s">
        <v>399</v>
      </c>
      <c r="J66" s="86">
        <v>180</v>
      </c>
      <c r="K66" s="86" t="s">
        <v>400</v>
      </c>
      <c r="L66"/>
      <c r="M66"/>
      <c r="N66"/>
      <c r="O66"/>
      <c r="P66"/>
      <c r="Q66"/>
      <c r="R66"/>
      <c r="S66"/>
    </row>
    <row r="67" spans="1:19">
      <c r="A67" s="86" t="s">
        <v>419</v>
      </c>
      <c r="B67" s="86"/>
      <c r="C67" s="86"/>
      <c r="D67" s="86">
        <v>174.7</v>
      </c>
      <c r="E67" s="86">
        <v>3.24</v>
      </c>
      <c r="F67" s="86">
        <v>0.38500000000000001</v>
      </c>
      <c r="G67" s="86">
        <v>0.30499999999999999</v>
      </c>
      <c r="H67" s="86"/>
      <c r="I67" s="86"/>
      <c r="J67" s="86"/>
      <c r="K67" s="86"/>
      <c r="L67"/>
      <c r="M67"/>
      <c r="N67"/>
      <c r="O67"/>
      <c r="P67"/>
      <c r="Q67"/>
      <c r="R67"/>
      <c r="S67"/>
    </row>
    <row r="68" spans="1:19">
      <c r="A68" s="86" t="s">
        <v>420</v>
      </c>
      <c r="B68" s="86"/>
      <c r="C68" s="86"/>
      <c r="D68" s="86">
        <v>0</v>
      </c>
      <c r="E68" s="86" t="s">
        <v>421</v>
      </c>
      <c r="F68" s="86" t="s">
        <v>421</v>
      </c>
      <c r="G68" s="86" t="s">
        <v>421</v>
      </c>
      <c r="H68" s="86"/>
      <c r="I68" s="86"/>
      <c r="J68" s="86"/>
      <c r="K68" s="86"/>
      <c r="L68"/>
      <c r="M68"/>
      <c r="N68"/>
      <c r="O68"/>
      <c r="P68"/>
      <c r="Q68"/>
      <c r="R68"/>
      <c r="S68"/>
    </row>
    <row r="69" spans="1:19">
      <c r="A69" s="86" t="s">
        <v>422</v>
      </c>
      <c r="B69" s="86"/>
      <c r="C69" s="86"/>
      <c r="D69" s="86">
        <v>174.7</v>
      </c>
      <c r="E69" s="86">
        <v>3.24</v>
      </c>
      <c r="F69" s="86">
        <v>0.38500000000000001</v>
      </c>
      <c r="G69" s="86">
        <v>0.30499999999999999</v>
      </c>
      <c r="H69" s="86"/>
      <c r="I69" s="86"/>
      <c r="J69" s="86"/>
      <c r="K69" s="86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86" t="s">
        <v>117</v>
      </c>
      <c r="C71" s="86" t="s">
        <v>423</v>
      </c>
      <c r="D71" s="86" t="s">
        <v>424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86" t="s">
        <v>35</v>
      </c>
      <c r="B72" s="86"/>
      <c r="C72" s="86"/>
      <c r="D72" s="86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86" t="s">
        <v>117</v>
      </c>
      <c r="C74" s="86" t="s">
        <v>425</v>
      </c>
      <c r="D74" s="86" t="s">
        <v>426</v>
      </c>
      <c r="E74" s="86" t="s">
        <v>427</v>
      </c>
      <c r="F74" s="86" t="s">
        <v>428</v>
      </c>
      <c r="G74" s="86" t="s">
        <v>424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86" t="s">
        <v>429</v>
      </c>
      <c r="B75" s="86" t="s">
        <v>430</v>
      </c>
      <c r="C75" s="86">
        <v>10035.48</v>
      </c>
      <c r="D75" s="86">
        <v>7125.87</v>
      </c>
      <c r="E75" s="86">
        <v>2909.61</v>
      </c>
      <c r="F75" s="86">
        <v>0.71</v>
      </c>
      <c r="G75" s="86">
        <v>3.75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86" t="s">
        <v>431</v>
      </c>
      <c r="B76" s="86" t="s">
        <v>430</v>
      </c>
      <c r="C76" s="86">
        <v>58875.96</v>
      </c>
      <c r="D76" s="86">
        <v>39805.050000000003</v>
      </c>
      <c r="E76" s="86">
        <v>19070.91</v>
      </c>
      <c r="F76" s="86">
        <v>0.68</v>
      </c>
      <c r="G76" s="86">
        <v>3.19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6" t="s">
        <v>432</v>
      </c>
      <c r="B77" s="86" t="s">
        <v>430</v>
      </c>
      <c r="C77" s="86">
        <v>48551.09</v>
      </c>
      <c r="D77" s="86">
        <v>32824.58</v>
      </c>
      <c r="E77" s="86">
        <v>15726.51</v>
      </c>
      <c r="F77" s="86">
        <v>0.68</v>
      </c>
      <c r="G77" s="86">
        <v>3.19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86" t="s">
        <v>433</v>
      </c>
      <c r="B78" s="86" t="s">
        <v>430</v>
      </c>
      <c r="C78" s="86">
        <v>203021.27</v>
      </c>
      <c r="D78" s="86">
        <v>137259.28</v>
      </c>
      <c r="E78" s="86">
        <v>65762</v>
      </c>
      <c r="F78" s="86">
        <v>0.68</v>
      </c>
      <c r="G78" s="86">
        <v>3.49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6" t="s">
        <v>434</v>
      </c>
      <c r="B79" s="86" t="s">
        <v>430</v>
      </c>
      <c r="C79" s="86">
        <v>61927.81</v>
      </c>
      <c r="D79" s="86">
        <v>41868.35</v>
      </c>
      <c r="E79" s="86">
        <v>20059.46</v>
      </c>
      <c r="F79" s="86">
        <v>0.68</v>
      </c>
      <c r="G79" s="86">
        <v>3.19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6" t="s">
        <v>435</v>
      </c>
      <c r="B80" s="86" t="s">
        <v>430</v>
      </c>
      <c r="C80" s="86">
        <v>34541.56</v>
      </c>
      <c r="D80" s="86">
        <v>26669.27</v>
      </c>
      <c r="E80" s="86">
        <v>7872.29</v>
      </c>
      <c r="F80" s="86">
        <v>0.77</v>
      </c>
      <c r="G80" s="86">
        <v>3.65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86" t="s">
        <v>117</v>
      </c>
      <c r="C82" s="86" t="s">
        <v>425</v>
      </c>
      <c r="D82" s="86" t="s">
        <v>424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6" t="s">
        <v>436</v>
      </c>
      <c r="B83" s="86" t="s">
        <v>437</v>
      </c>
      <c r="C83" s="86">
        <v>12647.62</v>
      </c>
      <c r="D83" s="86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6" t="s">
        <v>438</v>
      </c>
      <c r="B84" s="86" t="s">
        <v>437</v>
      </c>
      <c r="C84" s="86">
        <v>73435.88</v>
      </c>
      <c r="D84" s="86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6" t="s">
        <v>439</v>
      </c>
      <c r="B85" s="86" t="s">
        <v>437</v>
      </c>
      <c r="C85" s="86">
        <v>119997.5</v>
      </c>
      <c r="D85" s="86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6" t="s">
        <v>440</v>
      </c>
      <c r="B86" s="86" t="s">
        <v>437</v>
      </c>
      <c r="C86" s="86">
        <v>321273.90000000002</v>
      </c>
      <c r="D86" s="86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6" t="s">
        <v>441</v>
      </c>
      <c r="B87" s="86" t="s">
        <v>437</v>
      </c>
      <c r="C87" s="86">
        <v>99053.99</v>
      </c>
      <c r="D87" s="86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6" t="s">
        <v>442</v>
      </c>
      <c r="B88" s="86" t="s">
        <v>437</v>
      </c>
      <c r="C88" s="86">
        <v>57415.88</v>
      </c>
      <c r="D88" s="86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86" t="s">
        <v>117</v>
      </c>
      <c r="C90" s="86" t="s">
        <v>443</v>
      </c>
      <c r="D90" s="86" t="s">
        <v>444</v>
      </c>
      <c r="E90" s="86" t="s">
        <v>445</v>
      </c>
      <c r="F90" s="86" t="s">
        <v>446</v>
      </c>
      <c r="G90" s="86" t="s">
        <v>447</v>
      </c>
      <c r="H90" s="86" t="s">
        <v>448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86" t="s">
        <v>449</v>
      </c>
      <c r="B91" s="86" t="s">
        <v>450</v>
      </c>
      <c r="C91" s="86">
        <v>0.34</v>
      </c>
      <c r="D91" s="86">
        <v>125</v>
      </c>
      <c r="E91" s="86">
        <v>0.35</v>
      </c>
      <c r="F91" s="86">
        <v>130.91999999999999</v>
      </c>
      <c r="G91" s="86">
        <v>1</v>
      </c>
      <c r="H91" s="86" t="s">
        <v>451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86" t="s">
        <v>675</v>
      </c>
      <c r="B92" s="86" t="s">
        <v>450</v>
      </c>
      <c r="C92" s="86">
        <v>1</v>
      </c>
      <c r="D92" s="86">
        <v>0</v>
      </c>
      <c r="E92" s="86">
        <v>0.34</v>
      </c>
      <c r="F92" s="86">
        <v>0</v>
      </c>
      <c r="G92" s="86">
        <v>1</v>
      </c>
      <c r="H92" s="86" t="s">
        <v>451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86" t="s">
        <v>676</v>
      </c>
      <c r="B93" s="86" t="s">
        <v>450</v>
      </c>
      <c r="C93" s="86">
        <v>1</v>
      </c>
      <c r="D93" s="86">
        <v>0</v>
      </c>
      <c r="E93" s="86">
        <v>1.08</v>
      </c>
      <c r="F93" s="86">
        <v>0</v>
      </c>
      <c r="G93" s="86">
        <v>1</v>
      </c>
      <c r="H93" s="86" t="s">
        <v>451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86" t="s">
        <v>452</v>
      </c>
      <c r="B94" s="86" t="s">
        <v>453</v>
      </c>
      <c r="C94" s="86">
        <v>0.54</v>
      </c>
      <c r="D94" s="86">
        <v>622</v>
      </c>
      <c r="E94" s="86">
        <v>0.46</v>
      </c>
      <c r="F94" s="86">
        <v>533.75</v>
      </c>
      <c r="G94" s="86">
        <v>1</v>
      </c>
      <c r="H94" s="86" t="s">
        <v>454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86" t="s">
        <v>455</v>
      </c>
      <c r="B95" s="86" t="s">
        <v>453</v>
      </c>
      <c r="C95" s="86">
        <v>0.56999999999999995</v>
      </c>
      <c r="D95" s="86">
        <v>622</v>
      </c>
      <c r="E95" s="86">
        <v>2.37</v>
      </c>
      <c r="F95" s="86">
        <v>2592.92</v>
      </c>
      <c r="G95" s="86">
        <v>1</v>
      </c>
      <c r="H95" s="86" t="s">
        <v>454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86" t="s">
        <v>456</v>
      </c>
      <c r="B96" s="86" t="s">
        <v>453</v>
      </c>
      <c r="C96" s="86">
        <v>0.56999999999999995</v>
      </c>
      <c r="D96" s="86">
        <v>622</v>
      </c>
      <c r="E96" s="86">
        <v>1.96</v>
      </c>
      <c r="F96" s="86">
        <v>2138.21</v>
      </c>
      <c r="G96" s="86">
        <v>1</v>
      </c>
      <c r="H96" s="86" t="s">
        <v>454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86" t="s">
        <v>457</v>
      </c>
      <c r="B97" s="86" t="s">
        <v>453</v>
      </c>
      <c r="C97" s="86">
        <v>0.59</v>
      </c>
      <c r="D97" s="86">
        <v>1109.6500000000001</v>
      </c>
      <c r="E97" s="86">
        <v>8.18</v>
      </c>
      <c r="F97" s="86">
        <v>15337.47</v>
      </c>
      <c r="G97" s="86">
        <v>1</v>
      </c>
      <c r="H97" s="86" t="s">
        <v>454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86" t="s">
        <v>458</v>
      </c>
      <c r="B98" s="86" t="s">
        <v>453</v>
      </c>
      <c r="C98" s="86">
        <v>0.56999999999999995</v>
      </c>
      <c r="D98" s="86">
        <v>622</v>
      </c>
      <c r="E98" s="86">
        <v>2.4900000000000002</v>
      </c>
      <c r="F98" s="86">
        <v>2727.32</v>
      </c>
      <c r="G98" s="86">
        <v>1</v>
      </c>
      <c r="H98" s="86" t="s">
        <v>454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86" t="s">
        <v>459</v>
      </c>
      <c r="B99" s="86" t="s">
        <v>453</v>
      </c>
      <c r="C99" s="86">
        <v>0.56999999999999995</v>
      </c>
      <c r="D99" s="86">
        <v>622</v>
      </c>
      <c r="E99" s="86">
        <v>1.94</v>
      </c>
      <c r="F99" s="86">
        <v>2117.15</v>
      </c>
      <c r="G99" s="86">
        <v>1</v>
      </c>
      <c r="H99" s="86" t="s">
        <v>454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86" t="s">
        <v>117</v>
      </c>
      <c r="C101" s="86" t="s">
        <v>460</v>
      </c>
      <c r="D101" s="86" t="s">
        <v>461</v>
      </c>
      <c r="E101" s="86" t="s">
        <v>462</v>
      </c>
      <c r="F101" s="86" t="s">
        <v>463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6" t="s">
        <v>464</v>
      </c>
      <c r="B102" s="86" t="s">
        <v>465</v>
      </c>
      <c r="C102" s="86" t="s">
        <v>466</v>
      </c>
      <c r="D102" s="86">
        <v>0.1</v>
      </c>
      <c r="E102" s="86">
        <v>0</v>
      </c>
      <c r="F102" s="86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86" t="s">
        <v>117</v>
      </c>
      <c r="C104" s="86" t="s">
        <v>467</v>
      </c>
      <c r="D104" s="86" t="s">
        <v>468</v>
      </c>
      <c r="E104" s="86" t="s">
        <v>469</v>
      </c>
      <c r="F104" s="86" t="s">
        <v>470</v>
      </c>
      <c r="G104" s="86" t="s">
        <v>471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6" t="s">
        <v>472</v>
      </c>
      <c r="B105" s="86" t="s">
        <v>473</v>
      </c>
      <c r="C105" s="86">
        <v>0.4</v>
      </c>
      <c r="D105" s="86">
        <v>845000</v>
      </c>
      <c r="E105" s="86">
        <v>0.8</v>
      </c>
      <c r="F105" s="86">
        <v>1.72</v>
      </c>
      <c r="G105" s="86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86" t="s">
        <v>474</v>
      </c>
      <c r="C107" s="86" t="s">
        <v>475</v>
      </c>
      <c r="D107" s="86" t="s">
        <v>476</v>
      </c>
      <c r="E107" s="86" t="s">
        <v>477</v>
      </c>
      <c r="F107" s="86" t="s">
        <v>478</v>
      </c>
      <c r="G107" s="86" t="s">
        <v>479</v>
      </c>
      <c r="H107" s="86" t="s">
        <v>480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481</v>
      </c>
      <c r="B108" s="86">
        <v>100686.30039999999</v>
      </c>
      <c r="C108" s="86">
        <v>169.75309999999999</v>
      </c>
      <c r="D108" s="86">
        <v>433.09370000000001</v>
      </c>
      <c r="E108" s="86">
        <v>0</v>
      </c>
      <c r="F108" s="86">
        <v>1.8E-3</v>
      </c>
      <c r="G108" s="86">
        <v>26927.128799999999</v>
      </c>
      <c r="H108" s="86">
        <v>42012.731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482</v>
      </c>
      <c r="B109" s="86">
        <v>88526.251000000004</v>
      </c>
      <c r="C109" s="86">
        <v>150.99029999999999</v>
      </c>
      <c r="D109" s="86">
        <v>390.38819999999998</v>
      </c>
      <c r="E109" s="86">
        <v>0</v>
      </c>
      <c r="F109" s="86">
        <v>1.6000000000000001E-3</v>
      </c>
      <c r="G109" s="86">
        <v>24272.677299999999</v>
      </c>
      <c r="H109" s="86">
        <v>37097.760000000002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483</v>
      </c>
      <c r="B110" s="86">
        <v>93302.771299999993</v>
      </c>
      <c r="C110" s="86">
        <v>166.6755</v>
      </c>
      <c r="D110" s="86">
        <v>453.07560000000001</v>
      </c>
      <c r="E110" s="86">
        <v>0</v>
      </c>
      <c r="F110" s="86">
        <v>1.9E-3</v>
      </c>
      <c r="G110" s="86">
        <v>28173.3298</v>
      </c>
      <c r="H110" s="86">
        <v>39788.691400000003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484</v>
      </c>
      <c r="B111" s="86">
        <v>87141.6633</v>
      </c>
      <c r="C111" s="86">
        <v>160.52619999999999</v>
      </c>
      <c r="D111" s="86">
        <v>449.97449999999998</v>
      </c>
      <c r="E111" s="86">
        <v>0</v>
      </c>
      <c r="F111" s="86">
        <v>1.8E-3</v>
      </c>
      <c r="G111" s="86">
        <v>27982.265500000001</v>
      </c>
      <c r="H111" s="86">
        <v>37605.395799999998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295</v>
      </c>
      <c r="B112" s="86">
        <v>92435.408500000005</v>
      </c>
      <c r="C112" s="86">
        <v>178.7499</v>
      </c>
      <c r="D112" s="86">
        <v>524.08849999999995</v>
      </c>
      <c r="E112" s="86">
        <v>0</v>
      </c>
      <c r="F112" s="86">
        <v>2.0999999999999999E-3</v>
      </c>
      <c r="G112" s="86">
        <v>32594.043399999999</v>
      </c>
      <c r="H112" s="86">
        <v>40664.5291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485</v>
      </c>
      <c r="B113" s="86">
        <v>98169.842999999993</v>
      </c>
      <c r="C113" s="86">
        <v>194.58029999999999</v>
      </c>
      <c r="D113" s="86">
        <v>582.78049999999996</v>
      </c>
      <c r="E113" s="86">
        <v>0</v>
      </c>
      <c r="F113" s="86">
        <v>2.3E-3</v>
      </c>
      <c r="G113" s="86">
        <v>36245.689400000003</v>
      </c>
      <c r="H113" s="86">
        <v>43620.767800000001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486</v>
      </c>
      <c r="B114" s="86">
        <v>104702.5656</v>
      </c>
      <c r="C114" s="86">
        <v>208.11609999999999</v>
      </c>
      <c r="D114" s="86">
        <v>624.80529999999999</v>
      </c>
      <c r="E114" s="86">
        <v>0</v>
      </c>
      <c r="F114" s="86">
        <v>2.5000000000000001E-3</v>
      </c>
      <c r="G114" s="86">
        <v>38859.570399999997</v>
      </c>
      <c r="H114" s="86">
        <v>46577.230100000001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487</v>
      </c>
      <c r="B115" s="86">
        <v>105508.89939999999</v>
      </c>
      <c r="C115" s="86">
        <v>209.6422</v>
      </c>
      <c r="D115" s="86">
        <v>629.19410000000005</v>
      </c>
      <c r="E115" s="86">
        <v>0</v>
      </c>
      <c r="F115" s="86">
        <v>2.5000000000000001E-3</v>
      </c>
      <c r="G115" s="86">
        <v>39132.510799999996</v>
      </c>
      <c r="H115" s="86">
        <v>46928.926899999999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488</v>
      </c>
      <c r="B116" s="86">
        <v>92957.885200000004</v>
      </c>
      <c r="C116" s="86">
        <v>183.1936</v>
      </c>
      <c r="D116" s="86">
        <v>546.00800000000004</v>
      </c>
      <c r="E116" s="86">
        <v>0</v>
      </c>
      <c r="F116" s="86">
        <v>2.2000000000000001E-3</v>
      </c>
      <c r="G116" s="86">
        <v>33958.3338</v>
      </c>
      <c r="H116" s="86">
        <v>41208.311000000002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489</v>
      </c>
      <c r="B117" s="86">
        <v>91143.348499999993</v>
      </c>
      <c r="C117" s="86">
        <v>172.7226</v>
      </c>
      <c r="D117" s="86">
        <v>497.27859999999998</v>
      </c>
      <c r="E117" s="86">
        <v>0</v>
      </c>
      <c r="F117" s="86">
        <v>2E-3</v>
      </c>
      <c r="G117" s="86">
        <v>30925.586599999999</v>
      </c>
      <c r="H117" s="86">
        <v>39773.463400000001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490</v>
      </c>
      <c r="B118" s="86">
        <v>90102.046199999997</v>
      </c>
      <c r="C118" s="86">
        <v>163.31899999999999</v>
      </c>
      <c r="D118" s="86">
        <v>450.57089999999999</v>
      </c>
      <c r="E118" s="86">
        <v>0</v>
      </c>
      <c r="F118" s="86">
        <v>1.8E-3</v>
      </c>
      <c r="G118" s="86">
        <v>28018.441599999998</v>
      </c>
      <c r="H118" s="86">
        <v>38639.659699999997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491</v>
      </c>
      <c r="B119" s="86">
        <v>97234.501399999994</v>
      </c>
      <c r="C119" s="86">
        <v>166.26220000000001</v>
      </c>
      <c r="D119" s="86">
        <v>431.1044</v>
      </c>
      <c r="E119" s="86">
        <v>0</v>
      </c>
      <c r="F119" s="86">
        <v>1.8E-3</v>
      </c>
      <c r="G119" s="86">
        <v>26804.4012</v>
      </c>
      <c r="H119" s="86">
        <v>40785.353999999999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  <c r="F120" s="86"/>
      <c r="G120" s="86"/>
      <c r="H120" s="86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492</v>
      </c>
      <c r="B121" s="87">
        <v>1141910</v>
      </c>
      <c r="C121" s="86">
        <v>2124.5309999999999</v>
      </c>
      <c r="D121" s="86">
        <v>6012.3621999999996</v>
      </c>
      <c r="E121" s="86">
        <v>0</v>
      </c>
      <c r="F121" s="86">
        <v>2.4500000000000001E-2</v>
      </c>
      <c r="G121" s="86">
        <v>373893.97850000003</v>
      </c>
      <c r="H121" s="86">
        <v>494702.82040000003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493</v>
      </c>
      <c r="B122" s="86">
        <v>87141.6633</v>
      </c>
      <c r="C122" s="86">
        <v>150.99029999999999</v>
      </c>
      <c r="D122" s="86">
        <v>390.38819999999998</v>
      </c>
      <c r="E122" s="86">
        <v>0</v>
      </c>
      <c r="F122" s="86">
        <v>1.6000000000000001E-3</v>
      </c>
      <c r="G122" s="86">
        <v>24272.677299999999</v>
      </c>
      <c r="H122" s="86">
        <v>37097.760000000002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494</v>
      </c>
      <c r="B123" s="86">
        <v>105508.89939999999</v>
      </c>
      <c r="C123" s="86">
        <v>209.6422</v>
      </c>
      <c r="D123" s="86">
        <v>629.19410000000005</v>
      </c>
      <c r="E123" s="86">
        <v>0</v>
      </c>
      <c r="F123" s="86">
        <v>2.5000000000000001E-3</v>
      </c>
      <c r="G123" s="86">
        <v>39132.510799999996</v>
      </c>
      <c r="H123" s="86">
        <v>46928.926899999999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86" t="s">
        <v>495</v>
      </c>
      <c r="C125" s="86" t="s">
        <v>496</v>
      </c>
      <c r="D125" s="86" t="s">
        <v>497</v>
      </c>
      <c r="E125" s="86" t="s">
        <v>498</v>
      </c>
      <c r="F125" s="86" t="s">
        <v>499</v>
      </c>
      <c r="G125" s="86" t="s">
        <v>500</v>
      </c>
      <c r="H125" s="86" t="s">
        <v>501</v>
      </c>
      <c r="I125" s="86" t="s">
        <v>502</v>
      </c>
      <c r="J125" s="86" t="s">
        <v>503</v>
      </c>
      <c r="K125" s="86" t="s">
        <v>504</v>
      </c>
      <c r="L125" s="86" t="s">
        <v>505</v>
      </c>
      <c r="M125" s="86" t="s">
        <v>506</v>
      </c>
      <c r="N125" s="86" t="s">
        <v>507</v>
      </c>
      <c r="O125" s="86" t="s">
        <v>508</v>
      </c>
      <c r="P125" s="86" t="s">
        <v>509</v>
      </c>
      <c r="Q125" s="86" t="s">
        <v>510</v>
      </c>
      <c r="R125" s="86" t="s">
        <v>511</v>
      </c>
      <c r="S125" s="86" t="s">
        <v>512</v>
      </c>
    </row>
    <row r="126" spans="1:19">
      <c r="A126" s="86" t="s">
        <v>481</v>
      </c>
      <c r="B126" s="87">
        <v>426967000000</v>
      </c>
      <c r="C126" s="86">
        <v>309460.89799999999</v>
      </c>
      <c r="D126" s="86" t="s">
        <v>600</v>
      </c>
      <c r="E126" s="86">
        <v>62886.42</v>
      </c>
      <c r="F126" s="86">
        <v>41401.919999999998</v>
      </c>
      <c r="G126" s="86">
        <v>25577.725999999999</v>
      </c>
      <c r="H126" s="86">
        <v>0</v>
      </c>
      <c r="I126" s="86">
        <v>2393.6080000000002</v>
      </c>
      <c r="J126" s="86">
        <v>0</v>
      </c>
      <c r="K126" s="86">
        <v>0</v>
      </c>
      <c r="L126" s="86">
        <v>0</v>
      </c>
      <c r="M126" s="86">
        <v>0</v>
      </c>
      <c r="N126" s="86">
        <v>0</v>
      </c>
      <c r="O126" s="86">
        <v>0</v>
      </c>
      <c r="P126" s="86">
        <v>0</v>
      </c>
      <c r="Q126" s="86">
        <v>177201.223</v>
      </c>
      <c r="R126" s="86">
        <v>0</v>
      </c>
      <c r="S126" s="86">
        <v>0</v>
      </c>
    </row>
    <row r="127" spans="1:19">
      <c r="A127" s="86" t="s">
        <v>482</v>
      </c>
      <c r="B127" s="87">
        <v>384877000000</v>
      </c>
      <c r="C127" s="86">
        <v>299193.95199999999</v>
      </c>
      <c r="D127" s="86" t="s">
        <v>601</v>
      </c>
      <c r="E127" s="86">
        <v>62886.42</v>
      </c>
      <c r="F127" s="86">
        <v>41401.919999999998</v>
      </c>
      <c r="G127" s="86">
        <v>25577.725999999999</v>
      </c>
      <c r="H127" s="86">
        <v>0</v>
      </c>
      <c r="I127" s="86">
        <v>203.59800000000001</v>
      </c>
      <c r="J127" s="86">
        <v>0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169124.28700000001</v>
      </c>
      <c r="R127" s="86">
        <v>0</v>
      </c>
      <c r="S127" s="86">
        <v>0</v>
      </c>
    </row>
    <row r="128" spans="1:19">
      <c r="A128" s="86" t="s">
        <v>483</v>
      </c>
      <c r="B128" s="87">
        <v>446728000000</v>
      </c>
      <c r="C128" s="86">
        <v>337585.54200000002</v>
      </c>
      <c r="D128" s="86" t="s">
        <v>602</v>
      </c>
      <c r="E128" s="86">
        <v>41924.28</v>
      </c>
      <c r="F128" s="86">
        <v>36859.928999999996</v>
      </c>
      <c r="G128" s="86">
        <v>25577.725999999999</v>
      </c>
      <c r="H128" s="86">
        <v>0</v>
      </c>
      <c r="I128" s="86">
        <v>5985.125</v>
      </c>
      <c r="J128" s="86">
        <v>4005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223233.481</v>
      </c>
      <c r="R128" s="86">
        <v>0</v>
      </c>
      <c r="S128" s="86">
        <v>0</v>
      </c>
    </row>
    <row r="129" spans="1:19">
      <c r="A129" s="86" t="s">
        <v>484</v>
      </c>
      <c r="B129" s="87">
        <v>443698000000</v>
      </c>
      <c r="C129" s="86">
        <v>335038.61099999998</v>
      </c>
      <c r="D129" s="86" t="s">
        <v>603</v>
      </c>
      <c r="E129" s="86">
        <v>41924.28</v>
      </c>
      <c r="F129" s="86">
        <v>36859.928999999996</v>
      </c>
      <c r="G129" s="86">
        <v>25577.725999999999</v>
      </c>
      <c r="H129" s="86">
        <v>0</v>
      </c>
      <c r="I129" s="86">
        <v>7735.0069999999996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222941.66899999999</v>
      </c>
      <c r="R129" s="86">
        <v>0</v>
      </c>
      <c r="S129" s="86">
        <v>0</v>
      </c>
    </row>
    <row r="130" spans="1:19">
      <c r="A130" s="86" t="s">
        <v>295</v>
      </c>
      <c r="B130" s="87">
        <v>516824000000</v>
      </c>
      <c r="C130" s="86">
        <v>360834.28899999999</v>
      </c>
      <c r="D130" s="86" t="s">
        <v>538</v>
      </c>
      <c r="E130" s="86">
        <v>41924.28</v>
      </c>
      <c r="F130" s="86">
        <v>36859.928999999996</v>
      </c>
      <c r="G130" s="86">
        <v>25577.725999999999</v>
      </c>
      <c r="H130" s="86">
        <v>0</v>
      </c>
      <c r="I130" s="86">
        <v>17965.482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238506.87100000001</v>
      </c>
      <c r="R130" s="86">
        <v>0</v>
      </c>
      <c r="S130" s="86">
        <v>0</v>
      </c>
    </row>
    <row r="131" spans="1:19">
      <c r="A131" s="86" t="s">
        <v>485</v>
      </c>
      <c r="B131" s="87">
        <v>574726000000</v>
      </c>
      <c r="C131" s="86">
        <v>417955.31099999999</v>
      </c>
      <c r="D131" s="86" t="s">
        <v>604</v>
      </c>
      <c r="E131" s="86">
        <v>41924.28</v>
      </c>
      <c r="F131" s="86">
        <v>36859.928999999996</v>
      </c>
      <c r="G131" s="86">
        <v>25577.725999999999</v>
      </c>
      <c r="H131" s="86">
        <v>0</v>
      </c>
      <c r="I131" s="86">
        <v>66469.758000000002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247123.617</v>
      </c>
      <c r="R131" s="86">
        <v>0</v>
      </c>
      <c r="S131" s="86">
        <v>0</v>
      </c>
    </row>
    <row r="132" spans="1:19">
      <c r="A132" s="86" t="s">
        <v>486</v>
      </c>
      <c r="B132" s="87">
        <v>616173000000</v>
      </c>
      <c r="C132" s="86">
        <v>425977.01899999997</v>
      </c>
      <c r="D132" s="86" t="s">
        <v>520</v>
      </c>
      <c r="E132" s="86">
        <v>62886.42</v>
      </c>
      <c r="F132" s="86">
        <v>41401.919999999998</v>
      </c>
      <c r="G132" s="86">
        <v>25577.725999999999</v>
      </c>
      <c r="H132" s="86">
        <v>0</v>
      </c>
      <c r="I132" s="86">
        <v>71404.888999999996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224706.06299999999</v>
      </c>
      <c r="R132" s="86">
        <v>0</v>
      </c>
      <c r="S132" s="86">
        <v>0</v>
      </c>
    </row>
    <row r="133" spans="1:19">
      <c r="A133" s="86" t="s">
        <v>487</v>
      </c>
      <c r="B133" s="87">
        <v>620501000000</v>
      </c>
      <c r="C133" s="86">
        <v>420248.33199999999</v>
      </c>
      <c r="D133" s="86" t="s">
        <v>605</v>
      </c>
      <c r="E133" s="86">
        <v>41924.28</v>
      </c>
      <c r="F133" s="86">
        <v>36859.928999999996</v>
      </c>
      <c r="G133" s="86">
        <v>25577.725999999999</v>
      </c>
      <c r="H133" s="86">
        <v>0</v>
      </c>
      <c r="I133" s="86">
        <v>69036.491999999998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246849.90400000001</v>
      </c>
      <c r="R133" s="86">
        <v>0</v>
      </c>
      <c r="S133" s="86">
        <v>0</v>
      </c>
    </row>
    <row r="134" spans="1:19">
      <c r="A134" s="86" t="s">
        <v>488</v>
      </c>
      <c r="B134" s="87">
        <v>538457000000</v>
      </c>
      <c r="C134" s="86">
        <v>369667.42800000001</v>
      </c>
      <c r="D134" s="86" t="s">
        <v>558</v>
      </c>
      <c r="E134" s="86">
        <v>41924.28</v>
      </c>
      <c r="F134" s="86">
        <v>36859.928999999996</v>
      </c>
      <c r="G134" s="86">
        <v>25577.725999999999</v>
      </c>
      <c r="H134" s="86">
        <v>0</v>
      </c>
      <c r="I134" s="86">
        <v>35026.898999999998</v>
      </c>
      <c r="J134" s="86">
        <v>0</v>
      </c>
      <c r="K134" s="86">
        <v>0</v>
      </c>
      <c r="L134" s="86">
        <v>0</v>
      </c>
      <c r="M134" s="86">
        <v>0</v>
      </c>
      <c r="N134" s="86">
        <v>0</v>
      </c>
      <c r="O134" s="86">
        <v>0</v>
      </c>
      <c r="P134" s="86">
        <v>0</v>
      </c>
      <c r="Q134" s="86">
        <v>230278.59299999999</v>
      </c>
      <c r="R134" s="86">
        <v>0</v>
      </c>
      <c r="S134" s="86">
        <v>0</v>
      </c>
    </row>
    <row r="135" spans="1:19">
      <c r="A135" s="86" t="s">
        <v>489</v>
      </c>
      <c r="B135" s="87">
        <v>490369000000</v>
      </c>
      <c r="C135" s="86">
        <v>349188.304</v>
      </c>
      <c r="D135" s="86" t="s">
        <v>570</v>
      </c>
      <c r="E135" s="86">
        <v>41924.28</v>
      </c>
      <c r="F135" s="86">
        <v>36859.928999999996</v>
      </c>
      <c r="G135" s="86">
        <v>25577.725999999999</v>
      </c>
      <c r="H135" s="86">
        <v>0</v>
      </c>
      <c r="I135" s="86">
        <v>13811.449000000001</v>
      </c>
      <c r="J135" s="86">
        <v>0</v>
      </c>
      <c r="K135" s="86">
        <v>0</v>
      </c>
      <c r="L135" s="86">
        <v>0</v>
      </c>
      <c r="M135" s="86">
        <v>0</v>
      </c>
      <c r="N135" s="86">
        <v>0</v>
      </c>
      <c r="O135" s="86">
        <v>0</v>
      </c>
      <c r="P135" s="86">
        <v>0</v>
      </c>
      <c r="Q135" s="86">
        <v>231014.91899999999</v>
      </c>
      <c r="R135" s="86">
        <v>0</v>
      </c>
      <c r="S135" s="86">
        <v>0</v>
      </c>
    </row>
    <row r="136" spans="1:19">
      <c r="A136" s="86" t="s">
        <v>490</v>
      </c>
      <c r="B136" s="87">
        <v>444272000000</v>
      </c>
      <c r="C136" s="86">
        <v>339158.83100000001</v>
      </c>
      <c r="D136" s="86" t="s">
        <v>606</v>
      </c>
      <c r="E136" s="86">
        <v>41924.28</v>
      </c>
      <c r="F136" s="86">
        <v>36859.928999999996</v>
      </c>
      <c r="G136" s="86">
        <v>25577.725999999999</v>
      </c>
      <c r="H136" s="86">
        <v>0</v>
      </c>
      <c r="I136" s="86">
        <v>6652.6279999999997</v>
      </c>
      <c r="J136" s="86">
        <v>4005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224139.26800000001</v>
      </c>
      <c r="R136" s="86">
        <v>0</v>
      </c>
      <c r="S136" s="86">
        <v>0</v>
      </c>
    </row>
    <row r="137" spans="1:19">
      <c r="A137" s="86" t="s">
        <v>491</v>
      </c>
      <c r="B137" s="87">
        <v>425021000000</v>
      </c>
      <c r="C137" s="86">
        <v>309486.29700000002</v>
      </c>
      <c r="D137" s="86" t="s">
        <v>607</v>
      </c>
      <c r="E137" s="86">
        <v>62886.42</v>
      </c>
      <c r="F137" s="86">
        <v>41401.919999999998</v>
      </c>
      <c r="G137" s="86">
        <v>25577.725999999999</v>
      </c>
      <c r="H137" s="86">
        <v>0</v>
      </c>
      <c r="I137" s="86">
        <v>1439.15</v>
      </c>
      <c r="J137" s="86">
        <v>0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178181.08100000001</v>
      </c>
      <c r="R137" s="86">
        <v>0</v>
      </c>
      <c r="S137" s="86">
        <v>0</v>
      </c>
    </row>
    <row r="138" spans="1:19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</row>
    <row r="139" spans="1:19">
      <c r="A139" s="86" t="s">
        <v>492</v>
      </c>
      <c r="B139" s="87">
        <v>5928610000000</v>
      </c>
      <c r="C139" s="86"/>
      <c r="D139" s="86"/>
      <c r="E139" s="86"/>
      <c r="F139" s="86"/>
      <c r="G139" s="86"/>
      <c r="H139" s="86"/>
      <c r="I139" s="86"/>
      <c r="J139" s="86"/>
      <c r="K139" s="86"/>
      <c r="L139" s="86">
        <v>0</v>
      </c>
      <c r="M139" s="86">
        <v>0</v>
      </c>
      <c r="N139" s="86">
        <v>0</v>
      </c>
      <c r="O139" s="86">
        <v>0</v>
      </c>
      <c r="P139" s="86">
        <v>0</v>
      </c>
      <c r="Q139" s="86"/>
      <c r="R139" s="86">
        <v>0</v>
      </c>
      <c r="S139" s="86">
        <v>0</v>
      </c>
    </row>
    <row r="140" spans="1:19">
      <c r="A140" s="86" t="s">
        <v>493</v>
      </c>
      <c r="B140" s="87">
        <v>384877000000</v>
      </c>
      <c r="C140" s="86">
        <v>299193.95199999999</v>
      </c>
      <c r="D140" s="86"/>
      <c r="E140" s="86">
        <v>41924.28</v>
      </c>
      <c r="F140" s="86">
        <v>36859.928999999996</v>
      </c>
      <c r="G140" s="86">
        <v>25577.725999999999</v>
      </c>
      <c r="H140" s="86">
        <v>0</v>
      </c>
      <c r="I140" s="86">
        <v>203.59800000000001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169124.28700000001</v>
      </c>
      <c r="R140" s="86">
        <v>0</v>
      </c>
      <c r="S140" s="86">
        <v>0</v>
      </c>
    </row>
    <row r="141" spans="1:19">
      <c r="A141" s="86" t="s">
        <v>494</v>
      </c>
      <c r="B141" s="87">
        <v>620501000000</v>
      </c>
      <c r="C141" s="86">
        <v>425977.01899999997</v>
      </c>
      <c r="D141" s="86"/>
      <c r="E141" s="86">
        <v>62886.42</v>
      </c>
      <c r="F141" s="86">
        <v>41401.919999999998</v>
      </c>
      <c r="G141" s="86">
        <v>25577.725999999999</v>
      </c>
      <c r="H141" s="86">
        <v>0</v>
      </c>
      <c r="I141" s="86">
        <v>71404.888999999996</v>
      </c>
      <c r="J141" s="86">
        <v>4005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247123.617</v>
      </c>
      <c r="R141" s="86">
        <v>0</v>
      </c>
      <c r="S141" s="86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86" t="s">
        <v>514</v>
      </c>
      <c r="C143" s="86" t="s">
        <v>515</v>
      </c>
      <c r="D143" s="86" t="s">
        <v>241</v>
      </c>
      <c r="E143" s="86" t="s">
        <v>374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516</v>
      </c>
      <c r="B144" s="86">
        <v>115181.62</v>
      </c>
      <c r="C144" s="86">
        <v>27161.439999999999</v>
      </c>
      <c r="D144" s="86">
        <v>0</v>
      </c>
      <c r="E144" s="86">
        <v>142343.06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517</v>
      </c>
      <c r="B145" s="86">
        <v>27.55</v>
      </c>
      <c r="C145" s="86">
        <v>6.5</v>
      </c>
      <c r="D145" s="86">
        <v>0</v>
      </c>
      <c r="E145" s="86">
        <v>34.049999999999997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518</v>
      </c>
      <c r="B146" s="86">
        <v>27.55</v>
      </c>
      <c r="C146" s="86">
        <v>6.5</v>
      </c>
      <c r="D146" s="86">
        <v>0</v>
      </c>
      <c r="E146" s="86">
        <v>34.049999999999997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</row>
    <row r="148" spans="1:19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</row>
    <row r="149" spans="1:1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</row>
    <row r="150" spans="1:19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</row>
    <row r="151" spans="1:19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46"/>
  <sheetViews>
    <sheetView workbookViewId="0"/>
  </sheetViews>
  <sheetFormatPr defaultRowHeight="10.5"/>
  <cols>
    <col min="1" max="1" width="38.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86" t="s">
        <v>344</v>
      </c>
      <c r="C1" s="86" t="s">
        <v>345</v>
      </c>
      <c r="D1" s="86" t="s">
        <v>346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347</v>
      </c>
      <c r="B2" s="86">
        <v>7988.87</v>
      </c>
      <c r="C2" s="86">
        <v>1910.85</v>
      </c>
      <c r="D2" s="86">
        <v>1910.85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348</v>
      </c>
      <c r="B3" s="86">
        <v>7988.87</v>
      </c>
      <c r="C3" s="86">
        <v>1910.85</v>
      </c>
      <c r="D3" s="86">
        <v>1910.85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349</v>
      </c>
      <c r="B4" s="86">
        <v>21243.599999999999</v>
      </c>
      <c r="C4" s="86">
        <v>5081.24</v>
      </c>
      <c r="D4" s="86">
        <v>5081.24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350</v>
      </c>
      <c r="B5" s="86">
        <v>21243.599999999999</v>
      </c>
      <c r="C5" s="86">
        <v>5081.24</v>
      </c>
      <c r="D5" s="86">
        <v>5081.24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86" t="s">
        <v>351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352</v>
      </c>
      <c r="B8" s="86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353</v>
      </c>
      <c r="B9" s="86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354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86" t="s">
        <v>355</v>
      </c>
      <c r="C12" s="86" t="s">
        <v>356</v>
      </c>
      <c r="D12" s="86" t="s">
        <v>357</v>
      </c>
      <c r="E12" s="86" t="s">
        <v>358</v>
      </c>
      <c r="F12" s="86" t="s">
        <v>359</v>
      </c>
      <c r="G12" s="86" t="s">
        <v>360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72</v>
      </c>
      <c r="B13" s="86">
        <v>0</v>
      </c>
      <c r="C13" s="86">
        <v>2144.4899999999998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73</v>
      </c>
      <c r="B14" s="86">
        <v>91.24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81</v>
      </c>
      <c r="B15" s="86">
        <v>933.76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82</v>
      </c>
      <c r="B16" s="86">
        <v>62.93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83</v>
      </c>
      <c r="B17" s="86">
        <v>785.69</v>
      </c>
      <c r="C17" s="86">
        <v>199.13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84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85</v>
      </c>
      <c r="B19" s="86">
        <v>597.08000000000004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86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87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88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67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89</v>
      </c>
      <c r="B24" s="86">
        <v>0</v>
      </c>
      <c r="C24" s="86">
        <v>20.93</v>
      </c>
      <c r="D24" s="86">
        <v>0</v>
      </c>
      <c r="E24" s="86">
        <v>0</v>
      </c>
      <c r="F24" s="86">
        <v>0</v>
      </c>
      <c r="G24" s="86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90</v>
      </c>
      <c r="B25" s="86">
        <v>3153.63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91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92</v>
      </c>
      <c r="B28" s="86">
        <v>5624.33</v>
      </c>
      <c r="C28" s="86">
        <v>2364.5500000000002</v>
      </c>
      <c r="D28" s="86">
        <v>0</v>
      </c>
      <c r="E28" s="86">
        <v>0</v>
      </c>
      <c r="F28" s="86">
        <v>0</v>
      </c>
      <c r="G28" s="86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86" t="s">
        <v>351</v>
      </c>
      <c r="C30" s="86" t="s">
        <v>3</v>
      </c>
      <c r="D30" s="86" t="s">
        <v>361</v>
      </c>
      <c r="E30" s="86" t="s">
        <v>362</v>
      </c>
      <c r="F30" s="86" t="s">
        <v>363</v>
      </c>
      <c r="G30" s="86" t="s">
        <v>364</v>
      </c>
      <c r="H30" s="86" t="s">
        <v>365</v>
      </c>
      <c r="I30" s="86" t="s">
        <v>366</v>
      </c>
      <c r="J30" s="86" t="s">
        <v>367</v>
      </c>
      <c r="K30"/>
      <c r="L30"/>
      <c r="M30"/>
      <c r="N30"/>
      <c r="O30"/>
      <c r="P30"/>
      <c r="Q30"/>
      <c r="R30"/>
      <c r="S30"/>
    </row>
    <row r="31" spans="1:19">
      <c r="A31" s="86" t="s">
        <v>373</v>
      </c>
      <c r="B31" s="86">
        <v>209.04</v>
      </c>
      <c r="C31" s="86" t="s">
        <v>4</v>
      </c>
      <c r="D31" s="86">
        <v>1274.6500000000001</v>
      </c>
      <c r="E31" s="86">
        <v>1</v>
      </c>
      <c r="F31" s="86">
        <v>189.08</v>
      </c>
      <c r="G31" s="86">
        <v>0</v>
      </c>
      <c r="H31" s="86">
        <v>18.29</v>
      </c>
      <c r="I31" s="86">
        <v>11.61</v>
      </c>
      <c r="J31" s="86">
        <v>80.6828</v>
      </c>
      <c r="K31"/>
      <c r="L31"/>
      <c r="M31"/>
      <c r="N31"/>
      <c r="O31"/>
      <c r="P31"/>
      <c r="Q31"/>
      <c r="R31"/>
      <c r="S31"/>
    </row>
    <row r="32" spans="1:19">
      <c r="A32" s="86" t="s">
        <v>370</v>
      </c>
      <c r="B32" s="86">
        <v>224.72</v>
      </c>
      <c r="C32" s="86" t="s">
        <v>4</v>
      </c>
      <c r="D32" s="86">
        <v>1370.24</v>
      </c>
      <c r="E32" s="86">
        <v>1</v>
      </c>
      <c r="F32" s="86">
        <v>138.38999999999999</v>
      </c>
      <c r="G32" s="86">
        <v>0</v>
      </c>
      <c r="H32" s="86">
        <v>18.29</v>
      </c>
      <c r="I32" s="86">
        <v>11.61</v>
      </c>
      <c r="J32" s="86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86" t="s">
        <v>369</v>
      </c>
      <c r="B33" s="86">
        <v>621.89</v>
      </c>
      <c r="C33" s="86" t="s">
        <v>4</v>
      </c>
      <c r="D33" s="86">
        <v>3792.03</v>
      </c>
      <c r="E33" s="86">
        <v>1</v>
      </c>
      <c r="F33" s="86">
        <v>477.11</v>
      </c>
      <c r="G33" s="86">
        <v>0</v>
      </c>
      <c r="H33" s="86">
        <v>8.61</v>
      </c>
      <c r="I33" s="86">
        <v>27.87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88.84</v>
      </c>
      <c r="C34" s="86" t="s">
        <v>4</v>
      </c>
      <c r="D34" s="86">
        <v>541.72</v>
      </c>
      <c r="E34" s="86">
        <v>1</v>
      </c>
      <c r="F34" s="86">
        <v>115.05</v>
      </c>
      <c r="G34" s="86">
        <v>0</v>
      </c>
      <c r="H34" s="86">
        <v>11.84</v>
      </c>
      <c r="I34" s="86">
        <v>18.579999999999998</v>
      </c>
      <c r="J34" s="86">
        <v>8.07</v>
      </c>
      <c r="K34"/>
      <c r="L34"/>
      <c r="M34"/>
      <c r="N34"/>
      <c r="O34"/>
      <c r="P34"/>
      <c r="Q34"/>
      <c r="R34"/>
      <c r="S34"/>
    </row>
    <row r="35" spans="1:19">
      <c r="A35" s="86" t="s">
        <v>372</v>
      </c>
      <c r="B35" s="86">
        <v>711.36</v>
      </c>
      <c r="C35" s="86" t="s">
        <v>4</v>
      </c>
      <c r="D35" s="86">
        <v>4337.6099999999997</v>
      </c>
      <c r="E35" s="86">
        <v>1</v>
      </c>
      <c r="F35" s="86">
        <v>366.09</v>
      </c>
      <c r="G35" s="86">
        <v>0</v>
      </c>
      <c r="H35" s="86">
        <v>18.29</v>
      </c>
      <c r="I35" s="86">
        <v>11.61</v>
      </c>
      <c r="J35" s="86">
        <v>5.38</v>
      </c>
      <c r="K35"/>
      <c r="L35"/>
      <c r="M35"/>
      <c r="N35"/>
      <c r="O35"/>
      <c r="P35"/>
      <c r="Q35"/>
      <c r="R35"/>
      <c r="S35"/>
    </row>
    <row r="36" spans="1:19">
      <c r="A36" s="86" t="s">
        <v>371</v>
      </c>
      <c r="B36" s="86">
        <v>2324.94</v>
      </c>
      <c r="C36" s="86" t="s">
        <v>4</v>
      </c>
      <c r="D36" s="86">
        <v>14176.6</v>
      </c>
      <c r="E36" s="86">
        <v>1</v>
      </c>
      <c r="F36" s="86">
        <v>323.44</v>
      </c>
      <c r="G36" s="86">
        <v>174.7</v>
      </c>
      <c r="H36" s="86">
        <v>18.29</v>
      </c>
      <c r="I36" s="86">
        <v>11.61</v>
      </c>
      <c r="J36" s="86">
        <v>5.38</v>
      </c>
      <c r="K36"/>
      <c r="L36"/>
      <c r="M36"/>
      <c r="N36"/>
      <c r="O36"/>
      <c r="P36"/>
      <c r="Q36"/>
      <c r="R36"/>
      <c r="S36"/>
    </row>
    <row r="37" spans="1:19">
      <c r="A37" s="86" t="s">
        <v>374</v>
      </c>
      <c r="B37" s="86">
        <v>4180.79</v>
      </c>
      <c r="C37" s="86"/>
      <c r="D37" s="86">
        <v>25492.85</v>
      </c>
      <c r="E37" s="86"/>
      <c r="F37" s="86">
        <v>1609.16</v>
      </c>
      <c r="G37" s="86">
        <v>174.7</v>
      </c>
      <c r="H37" s="86">
        <v>16.713000000000001</v>
      </c>
      <c r="I37" s="86">
        <v>12.83</v>
      </c>
      <c r="J37" s="86">
        <v>13.7818</v>
      </c>
      <c r="K37"/>
      <c r="L37"/>
      <c r="M37"/>
      <c r="N37"/>
      <c r="O37"/>
      <c r="P37"/>
      <c r="Q37"/>
      <c r="R37"/>
      <c r="S37"/>
    </row>
    <row r="38" spans="1:19">
      <c r="A38" s="86" t="s">
        <v>375</v>
      </c>
      <c r="B38" s="86">
        <v>4180.79</v>
      </c>
      <c r="C38" s="86"/>
      <c r="D38" s="86">
        <v>25492.85</v>
      </c>
      <c r="E38" s="86"/>
      <c r="F38" s="86">
        <v>1609.16</v>
      </c>
      <c r="G38" s="86">
        <v>174.7</v>
      </c>
      <c r="H38" s="86">
        <v>16.713000000000001</v>
      </c>
      <c r="I38" s="86">
        <v>12.83</v>
      </c>
      <c r="J38" s="86">
        <v>13.7818</v>
      </c>
      <c r="K38"/>
      <c r="L38"/>
      <c r="M38"/>
      <c r="N38"/>
      <c r="O38"/>
      <c r="P38"/>
      <c r="Q38"/>
      <c r="R38"/>
      <c r="S38"/>
    </row>
    <row r="39" spans="1:19">
      <c r="A39" s="86" t="s">
        <v>376</v>
      </c>
      <c r="B39" s="86">
        <v>0</v>
      </c>
      <c r="C39" s="86"/>
      <c r="D39" s="86">
        <v>0</v>
      </c>
      <c r="E39" s="86"/>
      <c r="F39" s="86">
        <v>0</v>
      </c>
      <c r="G39" s="86">
        <v>0</v>
      </c>
      <c r="H39" s="86"/>
      <c r="I39" s="86"/>
      <c r="J39" s="86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86" t="s">
        <v>51</v>
      </c>
      <c r="C41" s="86" t="s">
        <v>377</v>
      </c>
      <c r="D41" s="86" t="s">
        <v>378</v>
      </c>
      <c r="E41" s="86" t="s">
        <v>379</v>
      </c>
      <c r="F41" s="86" t="s">
        <v>380</v>
      </c>
      <c r="G41" s="86" t="s">
        <v>381</v>
      </c>
      <c r="H41" s="86" t="s">
        <v>382</v>
      </c>
      <c r="I41" s="86" t="s">
        <v>383</v>
      </c>
      <c r="J41"/>
      <c r="K41"/>
      <c r="L41"/>
      <c r="M41"/>
      <c r="N41"/>
      <c r="O41"/>
      <c r="P41"/>
      <c r="Q41"/>
      <c r="R41"/>
      <c r="S41"/>
    </row>
    <row r="42" spans="1:19">
      <c r="A42" s="86" t="s">
        <v>407</v>
      </c>
      <c r="B42" s="86" t="s">
        <v>533</v>
      </c>
      <c r="C42" s="86">
        <v>0.08</v>
      </c>
      <c r="D42" s="86">
        <v>0.85699999999999998</v>
      </c>
      <c r="E42" s="86">
        <v>0.98399999999999999</v>
      </c>
      <c r="F42" s="86">
        <v>60.34</v>
      </c>
      <c r="G42" s="86">
        <v>180</v>
      </c>
      <c r="H42" s="86">
        <v>90</v>
      </c>
      <c r="I42" s="86" t="s">
        <v>400</v>
      </c>
      <c r="J42"/>
      <c r="K42"/>
      <c r="L42"/>
      <c r="M42"/>
      <c r="N42"/>
      <c r="O42"/>
      <c r="P42"/>
      <c r="Q42"/>
      <c r="R42"/>
      <c r="S42"/>
    </row>
    <row r="43" spans="1:19">
      <c r="A43" s="86" t="s">
        <v>408</v>
      </c>
      <c r="B43" s="86" t="s">
        <v>533</v>
      </c>
      <c r="C43" s="86">
        <v>0.08</v>
      </c>
      <c r="D43" s="86">
        <v>0.85699999999999998</v>
      </c>
      <c r="E43" s="86">
        <v>0.98399999999999999</v>
      </c>
      <c r="F43" s="86">
        <v>128.72999999999999</v>
      </c>
      <c r="G43" s="86">
        <v>90</v>
      </c>
      <c r="H43" s="86">
        <v>90</v>
      </c>
      <c r="I43" s="86" t="s">
        <v>387</v>
      </c>
      <c r="J43"/>
      <c r="K43"/>
      <c r="L43"/>
      <c r="M43"/>
      <c r="N43"/>
      <c r="O43"/>
      <c r="P43"/>
      <c r="Q43"/>
      <c r="R43"/>
      <c r="S43"/>
    </row>
    <row r="44" spans="1:19">
      <c r="A44" s="86" t="s">
        <v>409</v>
      </c>
      <c r="B44" s="86" t="s">
        <v>389</v>
      </c>
      <c r="C44" s="86">
        <v>0.3</v>
      </c>
      <c r="D44" s="86">
        <v>3.12</v>
      </c>
      <c r="E44" s="86">
        <v>12.904</v>
      </c>
      <c r="F44" s="86">
        <v>209.04</v>
      </c>
      <c r="G44" s="86">
        <v>0</v>
      </c>
      <c r="H44" s="86">
        <v>180</v>
      </c>
      <c r="I44" s="86"/>
      <c r="J44"/>
      <c r="K44"/>
      <c r="L44"/>
      <c r="M44"/>
      <c r="N44"/>
      <c r="O44"/>
      <c r="P44"/>
      <c r="Q44"/>
      <c r="R44"/>
      <c r="S44"/>
    </row>
    <row r="45" spans="1:19">
      <c r="A45" s="86" t="s">
        <v>410</v>
      </c>
      <c r="B45" s="86" t="s">
        <v>534</v>
      </c>
      <c r="C45" s="86">
        <v>0.3</v>
      </c>
      <c r="D45" s="86">
        <v>0.35799999999999998</v>
      </c>
      <c r="E45" s="86">
        <v>0.38400000000000001</v>
      </c>
      <c r="F45" s="86">
        <v>209.04</v>
      </c>
      <c r="G45" s="86">
        <v>180</v>
      </c>
      <c r="H45" s="86">
        <v>0</v>
      </c>
      <c r="I45" s="86"/>
      <c r="J45"/>
      <c r="K45"/>
      <c r="L45"/>
      <c r="M45"/>
      <c r="N45"/>
      <c r="O45"/>
      <c r="P45"/>
      <c r="Q45"/>
      <c r="R45"/>
      <c r="S45"/>
    </row>
    <row r="46" spans="1:19">
      <c r="A46" s="86" t="s">
        <v>396</v>
      </c>
      <c r="B46" s="86" t="s">
        <v>533</v>
      </c>
      <c r="C46" s="86">
        <v>0.08</v>
      </c>
      <c r="D46" s="86">
        <v>0.85699999999999998</v>
      </c>
      <c r="E46" s="86">
        <v>0.98399999999999999</v>
      </c>
      <c r="F46" s="86">
        <v>138.38999999999999</v>
      </c>
      <c r="G46" s="86">
        <v>90</v>
      </c>
      <c r="H46" s="86">
        <v>90</v>
      </c>
      <c r="I46" s="86" t="s">
        <v>387</v>
      </c>
      <c r="J46"/>
      <c r="K46"/>
      <c r="L46"/>
      <c r="M46"/>
      <c r="N46"/>
      <c r="O46"/>
      <c r="P46"/>
      <c r="Q46"/>
      <c r="R46"/>
      <c r="S46"/>
    </row>
    <row r="47" spans="1:19">
      <c r="A47" s="86" t="s">
        <v>397</v>
      </c>
      <c r="B47" s="86" t="s">
        <v>389</v>
      </c>
      <c r="C47" s="86">
        <v>0.3</v>
      </c>
      <c r="D47" s="86">
        <v>3.12</v>
      </c>
      <c r="E47" s="86">
        <v>12.904</v>
      </c>
      <c r="F47" s="86">
        <v>224.72</v>
      </c>
      <c r="G47" s="86">
        <v>0</v>
      </c>
      <c r="H47" s="86">
        <v>180</v>
      </c>
      <c r="I47" s="86"/>
      <c r="J47"/>
      <c r="K47"/>
      <c r="L47"/>
      <c r="M47"/>
      <c r="N47"/>
      <c r="O47"/>
      <c r="P47"/>
      <c r="Q47"/>
      <c r="R47"/>
      <c r="S47"/>
    </row>
    <row r="48" spans="1:19">
      <c r="A48" s="86" t="s">
        <v>398</v>
      </c>
      <c r="B48" s="86" t="s">
        <v>534</v>
      </c>
      <c r="C48" s="86">
        <v>0.3</v>
      </c>
      <c r="D48" s="86">
        <v>0.35799999999999998</v>
      </c>
      <c r="E48" s="86">
        <v>0.38400000000000001</v>
      </c>
      <c r="F48" s="86">
        <v>224.72</v>
      </c>
      <c r="G48" s="86">
        <v>180</v>
      </c>
      <c r="H48" s="86">
        <v>0</v>
      </c>
      <c r="I48" s="86"/>
      <c r="J48"/>
      <c r="K48"/>
      <c r="L48"/>
      <c r="M48"/>
      <c r="N48"/>
      <c r="O48"/>
      <c r="P48"/>
      <c r="Q48"/>
      <c r="R48"/>
      <c r="S48"/>
    </row>
    <row r="49" spans="1:19">
      <c r="A49" s="86" t="s">
        <v>391</v>
      </c>
      <c r="B49" s="86" t="s">
        <v>533</v>
      </c>
      <c r="C49" s="86">
        <v>0.08</v>
      </c>
      <c r="D49" s="86">
        <v>0.85699999999999998</v>
      </c>
      <c r="E49" s="86">
        <v>0.98399999999999999</v>
      </c>
      <c r="F49" s="86">
        <v>422.4</v>
      </c>
      <c r="G49" s="86">
        <v>0</v>
      </c>
      <c r="H49" s="86">
        <v>90</v>
      </c>
      <c r="I49" s="86" t="s">
        <v>385</v>
      </c>
      <c r="J49"/>
      <c r="K49"/>
      <c r="L49"/>
      <c r="M49"/>
      <c r="N49"/>
      <c r="O49"/>
      <c r="P49"/>
      <c r="Q49"/>
      <c r="R49"/>
      <c r="S49"/>
    </row>
    <row r="50" spans="1:19">
      <c r="A50" s="86" t="s">
        <v>392</v>
      </c>
      <c r="B50" s="86" t="s">
        <v>533</v>
      </c>
      <c r="C50" s="86">
        <v>0.08</v>
      </c>
      <c r="D50" s="86">
        <v>0.85699999999999998</v>
      </c>
      <c r="E50" s="86">
        <v>0.98399999999999999</v>
      </c>
      <c r="F50" s="86">
        <v>54.71</v>
      </c>
      <c r="G50" s="86">
        <v>270</v>
      </c>
      <c r="H50" s="86">
        <v>90</v>
      </c>
      <c r="I50" s="86" t="s">
        <v>393</v>
      </c>
      <c r="J50"/>
      <c r="K50"/>
      <c r="L50"/>
      <c r="M50"/>
      <c r="N50"/>
      <c r="O50"/>
      <c r="P50"/>
      <c r="Q50"/>
      <c r="R50"/>
      <c r="S50"/>
    </row>
    <row r="51" spans="1:19">
      <c r="A51" s="86" t="s">
        <v>394</v>
      </c>
      <c r="B51" s="86" t="s">
        <v>389</v>
      </c>
      <c r="C51" s="86">
        <v>0.3</v>
      </c>
      <c r="D51" s="86">
        <v>3.12</v>
      </c>
      <c r="E51" s="86">
        <v>12.904</v>
      </c>
      <c r="F51" s="86">
        <v>621.89</v>
      </c>
      <c r="G51" s="86">
        <v>0</v>
      </c>
      <c r="H51" s="86">
        <v>180</v>
      </c>
      <c r="I51" s="86"/>
      <c r="J51"/>
      <c r="K51"/>
      <c r="L51"/>
      <c r="M51"/>
      <c r="N51"/>
      <c r="O51"/>
      <c r="P51"/>
      <c r="Q51"/>
      <c r="R51"/>
      <c r="S51"/>
    </row>
    <row r="52" spans="1:19">
      <c r="A52" s="86" t="s">
        <v>395</v>
      </c>
      <c r="B52" s="86" t="s">
        <v>534</v>
      </c>
      <c r="C52" s="86">
        <v>0.3</v>
      </c>
      <c r="D52" s="86">
        <v>0.35799999999999998</v>
      </c>
      <c r="E52" s="86">
        <v>0.38400000000000001</v>
      </c>
      <c r="F52" s="86">
        <v>621.89</v>
      </c>
      <c r="G52" s="86">
        <v>180</v>
      </c>
      <c r="H52" s="86">
        <v>0</v>
      </c>
      <c r="I52" s="86"/>
      <c r="J52"/>
      <c r="K52"/>
      <c r="L52"/>
      <c r="M52"/>
      <c r="N52"/>
      <c r="O52"/>
      <c r="P52"/>
      <c r="Q52"/>
      <c r="R52"/>
      <c r="S52"/>
    </row>
    <row r="53" spans="1:19">
      <c r="A53" s="86" t="s">
        <v>386</v>
      </c>
      <c r="B53" s="86" t="s">
        <v>533</v>
      </c>
      <c r="C53" s="86">
        <v>0.08</v>
      </c>
      <c r="D53" s="86">
        <v>0.85699999999999998</v>
      </c>
      <c r="E53" s="86">
        <v>0.98399999999999999</v>
      </c>
      <c r="F53" s="86">
        <v>54.71</v>
      </c>
      <c r="G53" s="86">
        <v>90</v>
      </c>
      <c r="H53" s="86">
        <v>90</v>
      </c>
      <c r="I53" s="86" t="s">
        <v>387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384</v>
      </c>
      <c r="B54" s="86" t="s">
        <v>533</v>
      </c>
      <c r="C54" s="86">
        <v>0.08</v>
      </c>
      <c r="D54" s="86">
        <v>0.85699999999999998</v>
      </c>
      <c r="E54" s="86">
        <v>0.98399999999999999</v>
      </c>
      <c r="F54" s="86">
        <v>60.34</v>
      </c>
      <c r="G54" s="86">
        <v>0</v>
      </c>
      <c r="H54" s="86">
        <v>90</v>
      </c>
      <c r="I54" s="86" t="s">
        <v>385</v>
      </c>
      <c r="J54"/>
      <c r="K54"/>
      <c r="L54"/>
      <c r="M54"/>
      <c r="N54"/>
      <c r="O54"/>
      <c r="P54"/>
      <c r="Q54"/>
      <c r="R54"/>
      <c r="S54"/>
    </row>
    <row r="55" spans="1:19">
      <c r="A55" s="86" t="s">
        <v>388</v>
      </c>
      <c r="B55" s="86" t="s">
        <v>389</v>
      </c>
      <c r="C55" s="86">
        <v>0.3</v>
      </c>
      <c r="D55" s="86">
        <v>3.12</v>
      </c>
      <c r="E55" s="86">
        <v>12.904</v>
      </c>
      <c r="F55" s="86">
        <v>88.84</v>
      </c>
      <c r="G55" s="86">
        <v>0</v>
      </c>
      <c r="H55" s="86">
        <v>180</v>
      </c>
      <c r="I55" s="86"/>
      <c r="J55"/>
      <c r="K55"/>
      <c r="L55"/>
      <c r="M55"/>
      <c r="N55"/>
      <c r="O55"/>
      <c r="P55"/>
      <c r="Q55"/>
      <c r="R55"/>
      <c r="S55"/>
    </row>
    <row r="56" spans="1:19">
      <c r="A56" s="86" t="s">
        <v>390</v>
      </c>
      <c r="B56" s="86" t="s">
        <v>534</v>
      </c>
      <c r="C56" s="86">
        <v>0.3</v>
      </c>
      <c r="D56" s="86">
        <v>0.35799999999999998</v>
      </c>
      <c r="E56" s="86">
        <v>0.38400000000000001</v>
      </c>
      <c r="F56" s="86">
        <v>88.84</v>
      </c>
      <c r="G56" s="86">
        <v>180</v>
      </c>
      <c r="H56" s="86">
        <v>0</v>
      </c>
      <c r="I56" s="86"/>
      <c r="J56"/>
      <c r="K56"/>
      <c r="L56"/>
      <c r="M56"/>
      <c r="N56"/>
      <c r="O56"/>
      <c r="P56"/>
      <c r="Q56"/>
      <c r="R56"/>
      <c r="S56"/>
    </row>
    <row r="57" spans="1:19">
      <c r="A57" s="86" t="s">
        <v>404</v>
      </c>
      <c r="B57" s="86" t="s">
        <v>533</v>
      </c>
      <c r="C57" s="86">
        <v>0.08</v>
      </c>
      <c r="D57" s="86">
        <v>0.85699999999999998</v>
      </c>
      <c r="E57" s="86">
        <v>0.98399999999999999</v>
      </c>
      <c r="F57" s="86">
        <v>98.96</v>
      </c>
      <c r="G57" s="86">
        <v>180</v>
      </c>
      <c r="H57" s="86">
        <v>90</v>
      </c>
      <c r="I57" s="86" t="s">
        <v>400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533</v>
      </c>
      <c r="C58" s="86">
        <v>0.08</v>
      </c>
      <c r="D58" s="86">
        <v>0.85699999999999998</v>
      </c>
      <c r="E58" s="86">
        <v>0.98399999999999999</v>
      </c>
      <c r="F58" s="86">
        <v>267.12</v>
      </c>
      <c r="G58" s="86">
        <v>270</v>
      </c>
      <c r="H58" s="86">
        <v>90</v>
      </c>
      <c r="I58" s="86" t="s">
        <v>393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405</v>
      </c>
      <c r="B59" s="86" t="s">
        <v>389</v>
      </c>
      <c r="C59" s="86">
        <v>0.3</v>
      </c>
      <c r="D59" s="86">
        <v>3.12</v>
      </c>
      <c r="E59" s="86">
        <v>12.904</v>
      </c>
      <c r="F59" s="86">
        <v>711.36</v>
      </c>
      <c r="G59" s="86">
        <v>0</v>
      </c>
      <c r="H59" s="86">
        <v>180</v>
      </c>
      <c r="I59" s="86"/>
      <c r="J59"/>
      <c r="K59"/>
      <c r="L59"/>
      <c r="M59"/>
      <c r="N59"/>
      <c r="O59"/>
      <c r="P59"/>
      <c r="Q59"/>
      <c r="R59"/>
      <c r="S59"/>
    </row>
    <row r="60" spans="1:19">
      <c r="A60" s="86" t="s">
        <v>406</v>
      </c>
      <c r="B60" s="86" t="s">
        <v>534</v>
      </c>
      <c r="C60" s="86">
        <v>0.3</v>
      </c>
      <c r="D60" s="86">
        <v>0.35799999999999998</v>
      </c>
      <c r="E60" s="86">
        <v>0.38400000000000001</v>
      </c>
      <c r="F60" s="86">
        <v>711.36</v>
      </c>
      <c r="G60" s="86">
        <v>180</v>
      </c>
      <c r="H60" s="86">
        <v>0</v>
      </c>
      <c r="I60" s="86"/>
      <c r="J60"/>
      <c r="K60"/>
      <c r="L60"/>
      <c r="M60"/>
      <c r="N60"/>
      <c r="O60"/>
      <c r="P60"/>
      <c r="Q60"/>
      <c r="R60"/>
      <c r="S60"/>
    </row>
    <row r="61" spans="1:19">
      <c r="A61" s="86" t="s">
        <v>399</v>
      </c>
      <c r="B61" s="86" t="s">
        <v>533</v>
      </c>
      <c r="C61" s="86">
        <v>0.08</v>
      </c>
      <c r="D61" s="86">
        <v>0.85699999999999998</v>
      </c>
      <c r="E61" s="86">
        <v>0.98399999999999999</v>
      </c>
      <c r="F61" s="86">
        <v>323.44</v>
      </c>
      <c r="G61" s="86">
        <v>180</v>
      </c>
      <c r="H61" s="86">
        <v>90</v>
      </c>
      <c r="I61" s="86" t="s">
        <v>400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401</v>
      </c>
      <c r="B62" s="86" t="s">
        <v>389</v>
      </c>
      <c r="C62" s="86">
        <v>0.3</v>
      </c>
      <c r="D62" s="86">
        <v>3.12</v>
      </c>
      <c r="E62" s="86">
        <v>12.904</v>
      </c>
      <c r="F62" s="86">
        <v>2324.94</v>
      </c>
      <c r="G62" s="86">
        <v>0</v>
      </c>
      <c r="H62" s="86">
        <v>180</v>
      </c>
      <c r="I62" s="86"/>
      <c r="J62"/>
      <c r="K62"/>
      <c r="L62"/>
      <c r="M62"/>
      <c r="N62"/>
      <c r="O62"/>
      <c r="P62"/>
      <c r="Q62"/>
      <c r="R62"/>
      <c r="S62"/>
    </row>
    <row r="63" spans="1:19">
      <c r="A63" s="86" t="s">
        <v>402</v>
      </c>
      <c r="B63" s="86" t="s">
        <v>534</v>
      </c>
      <c r="C63" s="86">
        <v>0.3</v>
      </c>
      <c r="D63" s="86">
        <v>0.35799999999999998</v>
      </c>
      <c r="E63" s="86">
        <v>0.38400000000000001</v>
      </c>
      <c r="F63" s="86">
        <v>2324.94</v>
      </c>
      <c r="G63" s="86">
        <v>180</v>
      </c>
      <c r="H63" s="86">
        <v>0</v>
      </c>
      <c r="I63" s="86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86" t="s">
        <v>51</v>
      </c>
      <c r="C65" s="86" t="s">
        <v>411</v>
      </c>
      <c r="D65" s="86" t="s">
        <v>412</v>
      </c>
      <c r="E65" s="86" t="s">
        <v>413</v>
      </c>
      <c r="F65" s="86" t="s">
        <v>45</v>
      </c>
      <c r="G65" s="86" t="s">
        <v>414</v>
      </c>
      <c r="H65" s="86" t="s">
        <v>415</v>
      </c>
      <c r="I65" s="86" t="s">
        <v>416</v>
      </c>
      <c r="J65" s="86" t="s">
        <v>381</v>
      </c>
      <c r="K65" s="86" t="s">
        <v>383</v>
      </c>
      <c r="L65"/>
      <c r="M65"/>
      <c r="N65"/>
      <c r="O65"/>
      <c r="P65"/>
      <c r="Q65"/>
      <c r="R65"/>
      <c r="S65"/>
    </row>
    <row r="66" spans="1:19">
      <c r="A66" s="86" t="s">
        <v>417</v>
      </c>
      <c r="B66" s="86" t="s">
        <v>535</v>
      </c>
      <c r="C66" s="86">
        <v>174.7</v>
      </c>
      <c r="D66" s="86">
        <v>174.7</v>
      </c>
      <c r="E66" s="86">
        <v>3.2410000000000001</v>
      </c>
      <c r="F66" s="86">
        <v>0.38500000000000001</v>
      </c>
      <c r="G66" s="86">
        <v>0.30499999999999999</v>
      </c>
      <c r="H66" s="86" t="s">
        <v>418</v>
      </c>
      <c r="I66" s="86" t="s">
        <v>399</v>
      </c>
      <c r="J66" s="86">
        <v>180</v>
      </c>
      <c r="K66" s="86" t="s">
        <v>400</v>
      </c>
      <c r="L66"/>
      <c r="M66"/>
      <c r="N66"/>
      <c r="O66"/>
      <c r="P66"/>
      <c r="Q66"/>
      <c r="R66"/>
      <c r="S66"/>
    </row>
    <row r="67" spans="1:19">
      <c r="A67" s="86" t="s">
        <v>419</v>
      </c>
      <c r="B67" s="86"/>
      <c r="C67" s="86"/>
      <c r="D67" s="86">
        <v>174.7</v>
      </c>
      <c r="E67" s="86">
        <v>3.24</v>
      </c>
      <c r="F67" s="86">
        <v>0.38500000000000001</v>
      </c>
      <c r="G67" s="86">
        <v>0.30499999999999999</v>
      </c>
      <c r="H67" s="86"/>
      <c r="I67" s="86"/>
      <c r="J67" s="86"/>
      <c r="K67" s="86"/>
      <c r="L67"/>
      <c r="M67"/>
      <c r="N67"/>
      <c r="O67"/>
      <c r="P67"/>
      <c r="Q67"/>
      <c r="R67"/>
      <c r="S67"/>
    </row>
    <row r="68" spans="1:19">
      <c r="A68" s="86" t="s">
        <v>420</v>
      </c>
      <c r="B68" s="86"/>
      <c r="C68" s="86"/>
      <c r="D68" s="86">
        <v>0</v>
      </c>
      <c r="E68" s="86" t="s">
        <v>421</v>
      </c>
      <c r="F68" s="86" t="s">
        <v>421</v>
      </c>
      <c r="G68" s="86" t="s">
        <v>421</v>
      </c>
      <c r="H68" s="86"/>
      <c r="I68" s="86"/>
      <c r="J68" s="86"/>
      <c r="K68" s="86"/>
      <c r="L68"/>
      <c r="M68"/>
      <c r="N68"/>
      <c r="O68"/>
      <c r="P68"/>
      <c r="Q68"/>
      <c r="R68"/>
      <c r="S68"/>
    </row>
    <row r="69" spans="1:19">
      <c r="A69" s="86" t="s">
        <v>422</v>
      </c>
      <c r="B69" s="86"/>
      <c r="C69" s="86"/>
      <c r="D69" s="86">
        <v>174.7</v>
      </c>
      <c r="E69" s="86">
        <v>3.24</v>
      </c>
      <c r="F69" s="86">
        <v>0.38500000000000001</v>
      </c>
      <c r="G69" s="86">
        <v>0.30499999999999999</v>
      </c>
      <c r="H69" s="86"/>
      <c r="I69" s="86"/>
      <c r="J69" s="86"/>
      <c r="K69" s="86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86" t="s">
        <v>117</v>
      </c>
      <c r="C71" s="86" t="s">
        <v>423</v>
      </c>
      <c r="D71" s="86" t="s">
        <v>424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86" t="s">
        <v>35</v>
      </c>
      <c r="B72" s="86"/>
      <c r="C72" s="86"/>
      <c r="D72" s="86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86" t="s">
        <v>117</v>
      </c>
      <c r="C74" s="86" t="s">
        <v>425</v>
      </c>
      <c r="D74" s="86" t="s">
        <v>426</v>
      </c>
      <c r="E74" s="86" t="s">
        <v>427</v>
      </c>
      <c r="F74" s="86" t="s">
        <v>428</v>
      </c>
      <c r="G74" s="86" t="s">
        <v>424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86" t="s">
        <v>429</v>
      </c>
      <c r="B75" s="86" t="s">
        <v>430</v>
      </c>
      <c r="C75" s="86">
        <v>8518.2900000000009</v>
      </c>
      <c r="D75" s="86">
        <v>6803.18</v>
      </c>
      <c r="E75" s="86">
        <v>1715.11</v>
      </c>
      <c r="F75" s="86">
        <v>0.8</v>
      </c>
      <c r="G75" s="86">
        <v>4.04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86" t="s">
        <v>431</v>
      </c>
      <c r="B76" s="86" t="s">
        <v>430</v>
      </c>
      <c r="C76" s="86">
        <v>44792.42</v>
      </c>
      <c r="D76" s="86">
        <v>35447.42</v>
      </c>
      <c r="E76" s="86">
        <v>9344.99</v>
      </c>
      <c r="F76" s="86">
        <v>0.79</v>
      </c>
      <c r="G76" s="86">
        <v>3.44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6" t="s">
        <v>432</v>
      </c>
      <c r="B77" s="86" t="s">
        <v>430</v>
      </c>
      <c r="C77" s="86">
        <v>32809.06</v>
      </c>
      <c r="D77" s="86">
        <v>26203.13</v>
      </c>
      <c r="E77" s="86">
        <v>6605.93</v>
      </c>
      <c r="F77" s="86">
        <v>0.8</v>
      </c>
      <c r="G77" s="86">
        <v>3.73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86" t="s">
        <v>433</v>
      </c>
      <c r="B78" s="86" t="s">
        <v>430</v>
      </c>
      <c r="C78" s="86">
        <v>224939.38</v>
      </c>
      <c r="D78" s="86">
        <v>155185.76999999999</v>
      </c>
      <c r="E78" s="86">
        <v>69753.600000000006</v>
      </c>
      <c r="F78" s="86">
        <v>0.69</v>
      </c>
      <c r="G78" s="86">
        <v>3.32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6" t="s">
        <v>434</v>
      </c>
      <c r="B79" s="86" t="s">
        <v>430</v>
      </c>
      <c r="C79" s="86">
        <v>49874.58</v>
      </c>
      <c r="D79" s="86">
        <v>39832.589999999997</v>
      </c>
      <c r="E79" s="86">
        <v>10041.98</v>
      </c>
      <c r="F79" s="86">
        <v>0.8</v>
      </c>
      <c r="G79" s="86">
        <v>3.45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6" t="s">
        <v>435</v>
      </c>
      <c r="B80" s="86" t="s">
        <v>430</v>
      </c>
      <c r="C80" s="86">
        <v>33613.11</v>
      </c>
      <c r="D80" s="86">
        <v>26845.29</v>
      </c>
      <c r="E80" s="86">
        <v>6767.82</v>
      </c>
      <c r="F80" s="86">
        <v>0.8</v>
      </c>
      <c r="G80" s="86">
        <v>3.73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86" t="s">
        <v>117</v>
      </c>
      <c r="C82" s="86" t="s">
        <v>425</v>
      </c>
      <c r="D82" s="86" t="s">
        <v>424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6" t="s">
        <v>436</v>
      </c>
      <c r="B83" s="86" t="s">
        <v>437</v>
      </c>
      <c r="C83" s="86">
        <v>11428.14</v>
      </c>
      <c r="D83" s="86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6" t="s">
        <v>438</v>
      </c>
      <c r="B84" s="86" t="s">
        <v>437</v>
      </c>
      <c r="C84" s="86">
        <v>65286.82</v>
      </c>
      <c r="D84" s="86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6" t="s">
        <v>439</v>
      </c>
      <c r="B85" s="86" t="s">
        <v>437</v>
      </c>
      <c r="C85" s="86">
        <v>96653.64</v>
      </c>
      <c r="D85" s="86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6" t="s">
        <v>440</v>
      </c>
      <c r="B86" s="86" t="s">
        <v>437</v>
      </c>
      <c r="C86" s="86">
        <v>285100.23</v>
      </c>
      <c r="D86" s="86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6" t="s">
        <v>441</v>
      </c>
      <c r="B87" s="86" t="s">
        <v>437</v>
      </c>
      <c r="C87" s="86">
        <v>88841.8</v>
      </c>
      <c r="D87" s="86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6" t="s">
        <v>442</v>
      </c>
      <c r="B88" s="86" t="s">
        <v>437</v>
      </c>
      <c r="C88" s="86">
        <v>48706.84</v>
      </c>
      <c r="D88" s="86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86" t="s">
        <v>117</v>
      </c>
      <c r="C90" s="86" t="s">
        <v>443</v>
      </c>
      <c r="D90" s="86" t="s">
        <v>444</v>
      </c>
      <c r="E90" s="86" t="s">
        <v>445</v>
      </c>
      <c r="F90" s="86" t="s">
        <v>446</v>
      </c>
      <c r="G90" s="86" t="s">
        <v>447</v>
      </c>
      <c r="H90" s="86" t="s">
        <v>448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86" t="s">
        <v>449</v>
      </c>
      <c r="B91" s="86" t="s">
        <v>450</v>
      </c>
      <c r="C91" s="86">
        <v>0.34</v>
      </c>
      <c r="D91" s="86">
        <v>125</v>
      </c>
      <c r="E91" s="86">
        <v>0.35</v>
      </c>
      <c r="F91" s="86">
        <v>130.91999999999999</v>
      </c>
      <c r="G91" s="86">
        <v>1</v>
      </c>
      <c r="H91" s="86" t="s">
        <v>451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86" t="s">
        <v>675</v>
      </c>
      <c r="B92" s="86" t="s">
        <v>450</v>
      </c>
      <c r="C92" s="86">
        <v>1</v>
      </c>
      <c r="D92" s="86">
        <v>0</v>
      </c>
      <c r="E92" s="86">
        <v>0.34</v>
      </c>
      <c r="F92" s="86">
        <v>0</v>
      </c>
      <c r="G92" s="86">
        <v>1</v>
      </c>
      <c r="H92" s="86" t="s">
        <v>451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86" t="s">
        <v>676</v>
      </c>
      <c r="B93" s="86" t="s">
        <v>450</v>
      </c>
      <c r="C93" s="86">
        <v>1</v>
      </c>
      <c r="D93" s="86">
        <v>0</v>
      </c>
      <c r="E93" s="86">
        <v>1.08</v>
      </c>
      <c r="F93" s="86">
        <v>0</v>
      </c>
      <c r="G93" s="86">
        <v>1</v>
      </c>
      <c r="H93" s="86" t="s">
        <v>451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86" t="s">
        <v>452</v>
      </c>
      <c r="B94" s="86" t="s">
        <v>453</v>
      </c>
      <c r="C94" s="86">
        <v>0.54</v>
      </c>
      <c r="D94" s="86">
        <v>622</v>
      </c>
      <c r="E94" s="86">
        <v>0.51</v>
      </c>
      <c r="F94" s="86">
        <v>596.88</v>
      </c>
      <c r="G94" s="86">
        <v>1</v>
      </c>
      <c r="H94" s="86" t="s">
        <v>454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86" t="s">
        <v>455</v>
      </c>
      <c r="B95" s="86" t="s">
        <v>453</v>
      </c>
      <c r="C95" s="86">
        <v>0.56999999999999995</v>
      </c>
      <c r="D95" s="86">
        <v>622</v>
      </c>
      <c r="E95" s="86">
        <v>2.65</v>
      </c>
      <c r="F95" s="86">
        <v>2900.62</v>
      </c>
      <c r="G95" s="86">
        <v>1</v>
      </c>
      <c r="H95" s="86" t="s">
        <v>454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86" t="s">
        <v>456</v>
      </c>
      <c r="B96" s="86" t="s">
        <v>453</v>
      </c>
      <c r="C96" s="86">
        <v>0.56999999999999995</v>
      </c>
      <c r="D96" s="86">
        <v>622</v>
      </c>
      <c r="E96" s="86">
        <v>1.98</v>
      </c>
      <c r="F96" s="86">
        <v>2167.56</v>
      </c>
      <c r="G96" s="86">
        <v>1</v>
      </c>
      <c r="H96" s="86" t="s">
        <v>454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86" t="s">
        <v>457</v>
      </c>
      <c r="B97" s="86" t="s">
        <v>453</v>
      </c>
      <c r="C97" s="86">
        <v>0.59</v>
      </c>
      <c r="D97" s="86">
        <v>1017.59</v>
      </c>
      <c r="E97" s="86">
        <v>9.57</v>
      </c>
      <c r="F97" s="86">
        <v>16462.099999999999</v>
      </c>
      <c r="G97" s="86">
        <v>1</v>
      </c>
      <c r="H97" s="86" t="s">
        <v>454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86" t="s">
        <v>458</v>
      </c>
      <c r="B98" s="86" t="s">
        <v>453</v>
      </c>
      <c r="C98" s="86">
        <v>0.56999999999999995</v>
      </c>
      <c r="D98" s="86">
        <v>622</v>
      </c>
      <c r="E98" s="86">
        <v>3.01</v>
      </c>
      <c r="F98" s="86">
        <v>3295.01</v>
      </c>
      <c r="G98" s="86">
        <v>1</v>
      </c>
      <c r="H98" s="86" t="s">
        <v>454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86" t="s">
        <v>459</v>
      </c>
      <c r="B99" s="86" t="s">
        <v>453</v>
      </c>
      <c r="C99" s="86">
        <v>0.56999999999999995</v>
      </c>
      <c r="D99" s="86">
        <v>622</v>
      </c>
      <c r="E99" s="86">
        <v>2.0299999999999998</v>
      </c>
      <c r="F99" s="86">
        <v>2220.6799999999998</v>
      </c>
      <c r="G99" s="86">
        <v>1</v>
      </c>
      <c r="H99" s="86" t="s">
        <v>454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86" t="s">
        <v>117</v>
      </c>
      <c r="C101" s="86" t="s">
        <v>460</v>
      </c>
      <c r="D101" s="86" t="s">
        <v>461</v>
      </c>
      <c r="E101" s="86" t="s">
        <v>462</v>
      </c>
      <c r="F101" s="86" t="s">
        <v>463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6" t="s">
        <v>464</v>
      </c>
      <c r="B102" s="86" t="s">
        <v>465</v>
      </c>
      <c r="C102" s="86" t="s">
        <v>466</v>
      </c>
      <c r="D102" s="86">
        <v>0.1</v>
      </c>
      <c r="E102" s="86">
        <v>0</v>
      </c>
      <c r="F102" s="86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86" t="s">
        <v>117</v>
      </c>
      <c r="C104" s="86" t="s">
        <v>467</v>
      </c>
      <c r="D104" s="86" t="s">
        <v>468</v>
      </c>
      <c r="E104" s="86" t="s">
        <v>469</v>
      </c>
      <c r="F104" s="86" t="s">
        <v>470</v>
      </c>
      <c r="G104" s="86" t="s">
        <v>471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6" t="s">
        <v>472</v>
      </c>
      <c r="B105" s="86" t="s">
        <v>473</v>
      </c>
      <c r="C105" s="86">
        <v>0.4</v>
      </c>
      <c r="D105" s="86">
        <v>845000</v>
      </c>
      <c r="E105" s="86">
        <v>0.8</v>
      </c>
      <c r="F105" s="86">
        <v>1.72</v>
      </c>
      <c r="G105" s="86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86" t="s">
        <v>474</v>
      </c>
      <c r="C107" s="86" t="s">
        <v>475</v>
      </c>
      <c r="D107" s="86" t="s">
        <v>476</v>
      </c>
      <c r="E107" s="86" t="s">
        <v>477</v>
      </c>
      <c r="F107" s="86" t="s">
        <v>478</v>
      </c>
      <c r="G107" s="86" t="s">
        <v>479</v>
      </c>
      <c r="H107" s="86" t="s">
        <v>480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481</v>
      </c>
      <c r="B108" s="86">
        <v>134312.2665</v>
      </c>
      <c r="C108" s="86">
        <v>217.4333</v>
      </c>
      <c r="D108" s="86">
        <v>517.55960000000005</v>
      </c>
      <c r="E108" s="86">
        <v>0</v>
      </c>
      <c r="F108" s="86">
        <v>2.0999999999999999E-3</v>
      </c>
      <c r="G108" s="86">
        <v>538067.07330000005</v>
      </c>
      <c r="H108" s="86">
        <v>55854.8848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482</v>
      </c>
      <c r="B109" s="86">
        <v>119126.52159999999</v>
      </c>
      <c r="C109" s="86">
        <v>194.82730000000001</v>
      </c>
      <c r="D109" s="86">
        <v>469.74689999999998</v>
      </c>
      <c r="E109" s="86">
        <v>0</v>
      </c>
      <c r="F109" s="86">
        <v>1.9E-3</v>
      </c>
      <c r="G109" s="86">
        <v>488374.69420000003</v>
      </c>
      <c r="H109" s="86">
        <v>49733.7523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483</v>
      </c>
      <c r="B110" s="86">
        <v>131203.96470000001</v>
      </c>
      <c r="C110" s="86">
        <v>216.85499999999999</v>
      </c>
      <c r="D110" s="86">
        <v>529.68759999999997</v>
      </c>
      <c r="E110" s="86">
        <v>0</v>
      </c>
      <c r="F110" s="86">
        <v>2.0999999999999999E-3</v>
      </c>
      <c r="G110" s="86">
        <v>550709.14419999998</v>
      </c>
      <c r="H110" s="86">
        <v>54999.130100000002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484</v>
      </c>
      <c r="B111" s="86">
        <v>124257.73239999999</v>
      </c>
      <c r="C111" s="86">
        <v>209.4974</v>
      </c>
      <c r="D111" s="86">
        <v>523.96119999999996</v>
      </c>
      <c r="E111" s="86">
        <v>0</v>
      </c>
      <c r="F111" s="86">
        <v>2.0999999999999999E-3</v>
      </c>
      <c r="G111" s="86">
        <v>544785.02130000002</v>
      </c>
      <c r="H111" s="86">
        <v>52491.786800000002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295</v>
      </c>
      <c r="B112" s="86">
        <v>131636.68859999999</v>
      </c>
      <c r="C112" s="86">
        <v>226.96610000000001</v>
      </c>
      <c r="D112" s="86">
        <v>582.28989999999999</v>
      </c>
      <c r="E112" s="86">
        <v>0</v>
      </c>
      <c r="F112" s="86">
        <v>2.3E-3</v>
      </c>
      <c r="G112" s="86">
        <v>605466.48840000003</v>
      </c>
      <c r="H112" s="86">
        <v>56102.160199999998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485</v>
      </c>
      <c r="B113" s="86">
        <v>137608.04689999999</v>
      </c>
      <c r="C113" s="86">
        <v>239.71700000000001</v>
      </c>
      <c r="D113" s="86">
        <v>621.99220000000003</v>
      </c>
      <c r="E113" s="86">
        <v>0</v>
      </c>
      <c r="F113" s="86">
        <v>2.3999999999999998E-3</v>
      </c>
      <c r="G113" s="86">
        <v>646765.08059999999</v>
      </c>
      <c r="H113" s="86">
        <v>58887.908000000003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486</v>
      </c>
      <c r="B114" s="86">
        <v>151891.2622</v>
      </c>
      <c r="C114" s="86">
        <v>265.3544</v>
      </c>
      <c r="D114" s="86">
        <v>690.64290000000005</v>
      </c>
      <c r="E114" s="86">
        <v>0</v>
      </c>
      <c r="F114" s="86">
        <v>2.7000000000000001E-3</v>
      </c>
      <c r="G114" s="86">
        <v>718154.88260000001</v>
      </c>
      <c r="H114" s="86">
        <v>65074.3842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487</v>
      </c>
      <c r="B115" s="86">
        <v>151858.14170000001</v>
      </c>
      <c r="C115" s="86">
        <v>265.1386</v>
      </c>
      <c r="D115" s="86">
        <v>689.63760000000002</v>
      </c>
      <c r="E115" s="86">
        <v>0</v>
      </c>
      <c r="F115" s="86">
        <v>2.7000000000000001E-3</v>
      </c>
      <c r="G115" s="86">
        <v>717108.57940000005</v>
      </c>
      <c r="H115" s="86">
        <v>65044.705800000003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488</v>
      </c>
      <c r="B116" s="86">
        <v>136637.9374</v>
      </c>
      <c r="C116" s="86">
        <v>237.7627</v>
      </c>
      <c r="D116" s="86">
        <v>616.17679999999996</v>
      </c>
      <c r="E116" s="86">
        <v>0</v>
      </c>
      <c r="F116" s="86">
        <v>2.3999999999999998E-3</v>
      </c>
      <c r="G116" s="86">
        <v>640716.41689999995</v>
      </c>
      <c r="H116" s="86">
        <v>58446.836600000002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489</v>
      </c>
      <c r="B117" s="86">
        <v>130824.5393</v>
      </c>
      <c r="C117" s="86">
        <v>221.86080000000001</v>
      </c>
      <c r="D117" s="86">
        <v>558.64390000000003</v>
      </c>
      <c r="E117" s="86">
        <v>0</v>
      </c>
      <c r="F117" s="86">
        <v>2.2000000000000001E-3</v>
      </c>
      <c r="G117" s="86">
        <v>580855.00269999995</v>
      </c>
      <c r="H117" s="86">
        <v>55392.606099999997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490</v>
      </c>
      <c r="B118" s="86">
        <v>126441.8556</v>
      </c>
      <c r="C118" s="86">
        <v>208.19130000000001</v>
      </c>
      <c r="D118" s="86">
        <v>506.17099999999999</v>
      </c>
      <c r="E118" s="86">
        <v>0</v>
      </c>
      <c r="F118" s="86">
        <v>2E-3</v>
      </c>
      <c r="G118" s="86">
        <v>526253.58700000006</v>
      </c>
      <c r="H118" s="86">
        <v>52925.140700000004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491</v>
      </c>
      <c r="B119" s="86">
        <v>134465.73319999999</v>
      </c>
      <c r="C119" s="86">
        <v>217.36410000000001</v>
      </c>
      <c r="D119" s="86">
        <v>516.43200000000002</v>
      </c>
      <c r="E119" s="86">
        <v>0</v>
      </c>
      <c r="F119" s="86">
        <v>2.0999999999999999E-3</v>
      </c>
      <c r="G119" s="86">
        <v>536892.43149999995</v>
      </c>
      <c r="H119" s="86">
        <v>55887.553200000002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  <c r="F120" s="86"/>
      <c r="G120" s="86"/>
      <c r="H120" s="86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492</v>
      </c>
      <c r="B121" s="87">
        <v>1610260</v>
      </c>
      <c r="C121" s="86">
        <v>2720.9679999999998</v>
      </c>
      <c r="D121" s="86">
        <v>6822.9414999999999</v>
      </c>
      <c r="E121" s="86">
        <v>0</v>
      </c>
      <c r="F121" s="86">
        <v>2.6800000000000001E-2</v>
      </c>
      <c r="G121" s="87">
        <v>7094150</v>
      </c>
      <c r="H121" s="86">
        <v>680840.84889999998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493</v>
      </c>
      <c r="B122" s="86">
        <v>119126.52159999999</v>
      </c>
      <c r="C122" s="86">
        <v>194.82730000000001</v>
      </c>
      <c r="D122" s="86">
        <v>469.74689999999998</v>
      </c>
      <c r="E122" s="86">
        <v>0</v>
      </c>
      <c r="F122" s="86">
        <v>1.9E-3</v>
      </c>
      <c r="G122" s="86">
        <v>488374.69420000003</v>
      </c>
      <c r="H122" s="86">
        <v>49733.7523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494</v>
      </c>
      <c r="B123" s="86">
        <v>151891.2622</v>
      </c>
      <c r="C123" s="86">
        <v>265.3544</v>
      </c>
      <c r="D123" s="86">
        <v>690.64290000000005</v>
      </c>
      <c r="E123" s="86">
        <v>0</v>
      </c>
      <c r="F123" s="86">
        <v>2.7000000000000001E-3</v>
      </c>
      <c r="G123" s="86">
        <v>718154.88260000001</v>
      </c>
      <c r="H123" s="86">
        <v>65074.3842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86" t="s">
        <v>495</v>
      </c>
      <c r="C125" s="86" t="s">
        <v>496</v>
      </c>
      <c r="D125" s="86" t="s">
        <v>497</v>
      </c>
      <c r="E125" s="86" t="s">
        <v>498</v>
      </c>
      <c r="F125" s="86" t="s">
        <v>499</v>
      </c>
      <c r="G125" s="86" t="s">
        <v>500</v>
      </c>
      <c r="H125" s="86" t="s">
        <v>501</v>
      </c>
      <c r="I125" s="86" t="s">
        <v>502</v>
      </c>
      <c r="J125" s="86" t="s">
        <v>503</v>
      </c>
      <c r="K125" s="86" t="s">
        <v>504</v>
      </c>
      <c r="L125" s="86" t="s">
        <v>505</v>
      </c>
      <c r="M125" s="86" t="s">
        <v>506</v>
      </c>
      <c r="N125" s="86" t="s">
        <v>507</v>
      </c>
      <c r="O125" s="86" t="s">
        <v>508</v>
      </c>
      <c r="P125" s="86" t="s">
        <v>509</v>
      </c>
      <c r="Q125" s="86" t="s">
        <v>510</v>
      </c>
      <c r="R125" s="86" t="s">
        <v>511</v>
      </c>
      <c r="S125" s="86" t="s">
        <v>512</v>
      </c>
    </row>
    <row r="126" spans="1:19">
      <c r="A126" s="86" t="s">
        <v>481</v>
      </c>
      <c r="B126" s="87">
        <v>426586000000</v>
      </c>
      <c r="C126" s="86">
        <v>292411.95500000002</v>
      </c>
      <c r="D126" s="86" t="s">
        <v>608</v>
      </c>
      <c r="E126" s="86">
        <v>62886.42</v>
      </c>
      <c r="F126" s="86">
        <v>41401.919999999998</v>
      </c>
      <c r="G126" s="86">
        <v>27773.776000000002</v>
      </c>
      <c r="H126" s="86">
        <v>0</v>
      </c>
      <c r="I126" s="86">
        <v>0</v>
      </c>
      <c r="J126" s="86">
        <v>0</v>
      </c>
      <c r="K126" s="86">
        <v>0</v>
      </c>
      <c r="L126" s="86">
        <v>0</v>
      </c>
      <c r="M126" s="86">
        <v>0</v>
      </c>
      <c r="N126" s="86">
        <v>0</v>
      </c>
      <c r="O126" s="86">
        <v>0</v>
      </c>
      <c r="P126" s="86">
        <v>0</v>
      </c>
      <c r="Q126" s="86">
        <v>160349.83900000001</v>
      </c>
      <c r="R126" s="86">
        <v>0</v>
      </c>
      <c r="S126" s="86">
        <v>0</v>
      </c>
    </row>
    <row r="127" spans="1:19">
      <c r="A127" s="86" t="s">
        <v>482</v>
      </c>
      <c r="B127" s="87">
        <v>387189000000</v>
      </c>
      <c r="C127" s="86">
        <v>294053.239</v>
      </c>
      <c r="D127" s="86" t="s">
        <v>680</v>
      </c>
      <c r="E127" s="86">
        <v>41924.28</v>
      </c>
      <c r="F127" s="86">
        <v>36859.928999999996</v>
      </c>
      <c r="G127" s="86">
        <v>27773.776000000002</v>
      </c>
      <c r="H127" s="86">
        <v>0</v>
      </c>
      <c r="I127" s="86">
        <v>0</v>
      </c>
      <c r="J127" s="86">
        <v>4005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183490.25399999999</v>
      </c>
      <c r="R127" s="86">
        <v>0</v>
      </c>
      <c r="S127" s="86">
        <v>0</v>
      </c>
    </row>
    <row r="128" spans="1:19">
      <c r="A128" s="86" t="s">
        <v>483</v>
      </c>
      <c r="B128" s="87">
        <v>436609000000</v>
      </c>
      <c r="C128" s="86">
        <v>298559.49099999998</v>
      </c>
      <c r="D128" s="86" t="s">
        <v>609</v>
      </c>
      <c r="E128" s="86">
        <v>41924.28</v>
      </c>
      <c r="F128" s="86">
        <v>36859.928999999996</v>
      </c>
      <c r="G128" s="86">
        <v>27773.776000000002</v>
      </c>
      <c r="H128" s="86">
        <v>0</v>
      </c>
      <c r="I128" s="86">
        <v>0</v>
      </c>
      <c r="J128" s="86">
        <v>4005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187996.505</v>
      </c>
      <c r="R128" s="86">
        <v>0</v>
      </c>
      <c r="S128" s="86">
        <v>0</v>
      </c>
    </row>
    <row r="129" spans="1:19">
      <c r="A129" s="86" t="s">
        <v>484</v>
      </c>
      <c r="B129" s="87">
        <v>431912000000</v>
      </c>
      <c r="C129" s="86">
        <v>315354.60800000001</v>
      </c>
      <c r="D129" s="86" t="s">
        <v>583</v>
      </c>
      <c r="E129" s="86">
        <v>41924.28</v>
      </c>
      <c r="F129" s="86">
        <v>36859.928999999996</v>
      </c>
      <c r="G129" s="86">
        <v>27773.776000000002</v>
      </c>
      <c r="H129" s="86">
        <v>0</v>
      </c>
      <c r="I129" s="86">
        <v>9891.8150000000005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198904.807</v>
      </c>
      <c r="R129" s="86">
        <v>0</v>
      </c>
      <c r="S129" s="86">
        <v>0</v>
      </c>
    </row>
    <row r="130" spans="1:19">
      <c r="A130" s="86" t="s">
        <v>295</v>
      </c>
      <c r="B130" s="87">
        <v>480021000000</v>
      </c>
      <c r="C130" s="86">
        <v>334573.96100000001</v>
      </c>
      <c r="D130" s="86" t="s">
        <v>576</v>
      </c>
      <c r="E130" s="86">
        <v>62886.42</v>
      </c>
      <c r="F130" s="86">
        <v>41401.919999999998</v>
      </c>
      <c r="G130" s="86">
        <v>27773.776000000002</v>
      </c>
      <c r="H130" s="86">
        <v>0</v>
      </c>
      <c r="I130" s="86">
        <v>10112.075999999999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192399.76800000001</v>
      </c>
      <c r="R130" s="86">
        <v>0</v>
      </c>
      <c r="S130" s="86">
        <v>0</v>
      </c>
    </row>
    <row r="131" spans="1:19">
      <c r="A131" s="86" t="s">
        <v>485</v>
      </c>
      <c r="B131" s="87">
        <v>512763000000</v>
      </c>
      <c r="C131" s="86">
        <v>352902.47</v>
      </c>
      <c r="D131" s="86" t="s">
        <v>610</v>
      </c>
      <c r="E131" s="86">
        <v>41924.28</v>
      </c>
      <c r="F131" s="86">
        <v>36859.928999999996</v>
      </c>
      <c r="G131" s="86">
        <v>27773.776000000002</v>
      </c>
      <c r="H131" s="86">
        <v>0</v>
      </c>
      <c r="I131" s="86">
        <v>29938.41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216406.07500000001</v>
      </c>
      <c r="R131" s="86">
        <v>0</v>
      </c>
      <c r="S131" s="86">
        <v>0</v>
      </c>
    </row>
    <row r="132" spans="1:19">
      <c r="A132" s="86" t="s">
        <v>486</v>
      </c>
      <c r="B132" s="87">
        <v>569362000000</v>
      </c>
      <c r="C132" s="86">
        <v>366064.326</v>
      </c>
      <c r="D132" s="86" t="s">
        <v>611</v>
      </c>
      <c r="E132" s="86">
        <v>41924.28</v>
      </c>
      <c r="F132" s="86">
        <v>36859.928999999996</v>
      </c>
      <c r="G132" s="86">
        <v>27773.776000000002</v>
      </c>
      <c r="H132" s="86">
        <v>0</v>
      </c>
      <c r="I132" s="86">
        <v>36349.705999999998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223156.63500000001</v>
      </c>
      <c r="R132" s="86">
        <v>0</v>
      </c>
      <c r="S132" s="86">
        <v>0</v>
      </c>
    </row>
    <row r="133" spans="1:19">
      <c r="A133" s="86" t="s">
        <v>487</v>
      </c>
      <c r="B133" s="87">
        <v>568532000000</v>
      </c>
      <c r="C133" s="86">
        <v>376482.09899999999</v>
      </c>
      <c r="D133" s="86" t="s">
        <v>557</v>
      </c>
      <c r="E133" s="86">
        <v>41924.28</v>
      </c>
      <c r="F133" s="86">
        <v>36859.928999999996</v>
      </c>
      <c r="G133" s="86">
        <v>27773.776000000002</v>
      </c>
      <c r="H133" s="86">
        <v>0</v>
      </c>
      <c r="I133" s="86">
        <v>40324.394999999997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229599.71799999999</v>
      </c>
      <c r="R133" s="86">
        <v>0</v>
      </c>
      <c r="S133" s="86">
        <v>0</v>
      </c>
    </row>
    <row r="134" spans="1:19">
      <c r="A134" s="86" t="s">
        <v>488</v>
      </c>
      <c r="B134" s="87">
        <v>507968000000</v>
      </c>
      <c r="C134" s="86">
        <v>340933.04200000002</v>
      </c>
      <c r="D134" s="86" t="s">
        <v>585</v>
      </c>
      <c r="E134" s="86">
        <v>41924.28</v>
      </c>
      <c r="F134" s="86">
        <v>36859.928999999996</v>
      </c>
      <c r="G134" s="86">
        <v>27773.776000000002</v>
      </c>
      <c r="H134" s="86">
        <v>0</v>
      </c>
      <c r="I134" s="86">
        <v>14872.22</v>
      </c>
      <c r="J134" s="86">
        <v>0</v>
      </c>
      <c r="K134" s="86">
        <v>0</v>
      </c>
      <c r="L134" s="86">
        <v>0</v>
      </c>
      <c r="M134" s="86">
        <v>0</v>
      </c>
      <c r="N134" s="86">
        <v>0</v>
      </c>
      <c r="O134" s="86">
        <v>0</v>
      </c>
      <c r="P134" s="86">
        <v>0</v>
      </c>
      <c r="Q134" s="86">
        <v>219502.837</v>
      </c>
      <c r="R134" s="86">
        <v>0</v>
      </c>
      <c r="S134" s="86">
        <v>0</v>
      </c>
    </row>
    <row r="135" spans="1:19">
      <c r="A135" s="86" t="s">
        <v>489</v>
      </c>
      <c r="B135" s="87">
        <v>460509000000</v>
      </c>
      <c r="C135" s="86">
        <v>327049.70199999999</v>
      </c>
      <c r="D135" s="86" t="s">
        <v>612</v>
      </c>
      <c r="E135" s="86">
        <v>41924.28</v>
      </c>
      <c r="F135" s="86">
        <v>36859.928999999996</v>
      </c>
      <c r="G135" s="86">
        <v>27773.776000000002</v>
      </c>
      <c r="H135" s="86">
        <v>0</v>
      </c>
      <c r="I135" s="86">
        <v>8822.5190000000002</v>
      </c>
      <c r="J135" s="86">
        <v>0</v>
      </c>
      <c r="K135" s="86">
        <v>0</v>
      </c>
      <c r="L135" s="86">
        <v>0</v>
      </c>
      <c r="M135" s="86">
        <v>0</v>
      </c>
      <c r="N135" s="86">
        <v>0</v>
      </c>
      <c r="O135" s="86">
        <v>0</v>
      </c>
      <c r="P135" s="86">
        <v>0</v>
      </c>
      <c r="Q135" s="86">
        <v>211669.198</v>
      </c>
      <c r="R135" s="86">
        <v>0</v>
      </c>
      <c r="S135" s="86">
        <v>0</v>
      </c>
    </row>
    <row r="136" spans="1:19">
      <c r="A136" s="86" t="s">
        <v>490</v>
      </c>
      <c r="B136" s="87">
        <v>417220000000</v>
      </c>
      <c r="C136" s="86">
        <v>299888.83</v>
      </c>
      <c r="D136" s="86" t="s">
        <v>613</v>
      </c>
      <c r="E136" s="86">
        <v>62886.42</v>
      </c>
      <c r="F136" s="86">
        <v>41401.919999999998</v>
      </c>
      <c r="G136" s="86">
        <v>27773.776000000002</v>
      </c>
      <c r="H136" s="86">
        <v>0</v>
      </c>
      <c r="I136" s="86">
        <v>0</v>
      </c>
      <c r="J136" s="86">
        <v>0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167826.71400000001</v>
      </c>
      <c r="R136" s="86">
        <v>0</v>
      </c>
      <c r="S136" s="86">
        <v>0</v>
      </c>
    </row>
    <row r="137" spans="1:19">
      <c r="A137" s="86" t="s">
        <v>491</v>
      </c>
      <c r="B137" s="87">
        <v>425655000000</v>
      </c>
      <c r="C137" s="86">
        <v>291341.72899999999</v>
      </c>
      <c r="D137" s="86" t="s">
        <v>614</v>
      </c>
      <c r="E137" s="86">
        <v>62886.42</v>
      </c>
      <c r="F137" s="86">
        <v>41401.919999999998</v>
      </c>
      <c r="G137" s="86">
        <v>27773.776000000002</v>
      </c>
      <c r="H137" s="86">
        <v>0</v>
      </c>
      <c r="I137" s="86">
        <v>0</v>
      </c>
      <c r="J137" s="86">
        <v>0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159279.61300000001</v>
      </c>
      <c r="R137" s="86">
        <v>0</v>
      </c>
      <c r="S137" s="86">
        <v>0</v>
      </c>
    </row>
    <row r="138" spans="1:19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</row>
    <row r="139" spans="1:19">
      <c r="A139" s="86" t="s">
        <v>492</v>
      </c>
      <c r="B139" s="87">
        <v>5624330000000</v>
      </c>
      <c r="C139" s="86"/>
      <c r="D139" s="86"/>
      <c r="E139" s="86"/>
      <c r="F139" s="86"/>
      <c r="G139" s="86"/>
      <c r="H139" s="86"/>
      <c r="I139" s="86"/>
      <c r="J139" s="86"/>
      <c r="K139" s="86"/>
      <c r="L139" s="86">
        <v>0</v>
      </c>
      <c r="M139" s="86">
        <v>0</v>
      </c>
      <c r="N139" s="86">
        <v>0</v>
      </c>
      <c r="O139" s="86">
        <v>0</v>
      </c>
      <c r="P139" s="86">
        <v>0</v>
      </c>
      <c r="Q139" s="86"/>
      <c r="R139" s="86">
        <v>0</v>
      </c>
      <c r="S139" s="86">
        <v>0</v>
      </c>
    </row>
    <row r="140" spans="1:19">
      <c r="A140" s="86" t="s">
        <v>493</v>
      </c>
      <c r="B140" s="87">
        <v>387189000000</v>
      </c>
      <c r="C140" s="86">
        <v>291341.72899999999</v>
      </c>
      <c r="D140" s="86"/>
      <c r="E140" s="86">
        <v>41924.28</v>
      </c>
      <c r="F140" s="86">
        <v>36859.928999999996</v>
      </c>
      <c r="G140" s="86">
        <v>27773.776000000002</v>
      </c>
      <c r="H140" s="86">
        <v>0</v>
      </c>
      <c r="I140" s="86">
        <v>0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159279.61300000001</v>
      </c>
      <c r="R140" s="86">
        <v>0</v>
      </c>
      <c r="S140" s="86">
        <v>0</v>
      </c>
    </row>
    <row r="141" spans="1:19">
      <c r="A141" s="86" t="s">
        <v>494</v>
      </c>
      <c r="B141" s="87">
        <v>569362000000</v>
      </c>
      <c r="C141" s="86">
        <v>376482.09899999999</v>
      </c>
      <c r="D141" s="86"/>
      <c r="E141" s="86">
        <v>62886.42</v>
      </c>
      <c r="F141" s="86">
        <v>41401.919999999998</v>
      </c>
      <c r="G141" s="86">
        <v>27773.776000000002</v>
      </c>
      <c r="H141" s="86">
        <v>0</v>
      </c>
      <c r="I141" s="86">
        <v>40324.394999999997</v>
      </c>
      <c r="J141" s="86">
        <v>4005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229599.71799999999</v>
      </c>
      <c r="R141" s="86">
        <v>0</v>
      </c>
      <c r="S141" s="86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86" t="s">
        <v>514</v>
      </c>
      <c r="C143" s="86" t="s">
        <v>515</v>
      </c>
      <c r="D143" s="86" t="s">
        <v>241</v>
      </c>
      <c r="E143" s="86" t="s">
        <v>374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516</v>
      </c>
      <c r="B144" s="86">
        <v>57885.3</v>
      </c>
      <c r="C144" s="86">
        <v>16460.580000000002</v>
      </c>
      <c r="D144" s="86">
        <v>0</v>
      </c>
      <c r="E144" s="86">
        <v>74345.88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517</v>
      </c>
      <c r="B145" s="86">
        <v>13.85</v>
      </c>
      <c r="C145" s="86">
        <v>3.94</v>
      </c>
      <c r="D145" s="86">
        <v>0</v>
      </c>
      <c r="E145" s="86">
        <v>17.78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518</v>
      </c>
      <c r="B146" s="86">
        <v>13.85</v>
      </c>
      <c r="C146" s="86">
        <v>3.94</v>
      </c>
      <c r="D146" s="86">
        <v>0</v>
      </c>
      <c r="E146" s="86">
        <v>17.78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49"/>
  <sheetViews>
    <sheetView workbookViewId="0"/>
  </sheetViews>
  <sheetFormatPr defaultRowHeight="10.5"/>
  <cols>
    <col min="1" max="1" width="38.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86" t="s">
        <v>344</v>
      </c>
      <c r="C1" s="86" t="s">
        <v>345</v>
      </c>
      <c r="D1" s="86" t="s">
        <v>346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347</v>
      </c>
      <c r="B2" s="86">
        <v>8571.7800000000007</v>
      </c>
      <c r="C2" s="86">
        <v>2050.27</v>
      </c>
      <c r="D2" s="86">
        <v>2050.27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348</v>
      </c>
      <c r="B3" s="86">
        <v>8571.7800000000007</v>
      </c>
      <c r="C3" s="86">
        <v>2050.27</v>
      </c>
      <c r="D3" s="86">
        <v>2050.27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349</v>
      </c>
      <c r="B4" s="86">
        <v>12926.82</v>
      </c>
      <c r="C4" s="86">
        <v>3091.95</v>
      </c>
      <c r="D4" s="86">
        <v>3091.95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350</v>
      </c>
      <c r="B5" s="86">
        <v>12926.82</v>
      </c>
      <c r="C5" s="86">
        <v>3091.95</v>
      </c>
      <c r="D5" s="86">
        <v>3091.95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86" t="s">
        <v>351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352</v>
      </c>
      <c r="B8" s="86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353</v>
      </c>
      <c r="B9" s="86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354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86" t="s">
        <v>355</v>
      </c>
      <c r="C12" s="86" t="s">
        <v>356</v>
      </c>
      <c r="D12" s="86" t="s">
        <v>357</v>
      </c>
      <c r="E12" s="86" t="s">
        <v>358</v>
      </c>
      <c r="F12" s="86" t="s">
        <v>359</v>
      </c>
      <c r="G12" s="86" t="s">
        <v>360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72</v>
      </c>
      <c r="B13" s="86">
        <v>0</v>
      </c>
      <c r="C13" s="86">
        <v>2863.83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73</v>
      </c>
      <c r="B14" s="86">
        <v>15.33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81</v>
      </c>
      <c r="B15" s="86">
        <v>933.76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82</v>
      </c>
      <c r="B16" s="86">
        <v>62.84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83</v>
      </c>
      <c r="B17" s="86">
        <v>785.69</v>
      </c>
      <c r="C17" s="86">
        <v>199.13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84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85</v>
      </c>
      <c r="B19" s="86">
        <v>485.33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86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87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88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67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89</v>
      </c>
      <c r="B24" s="86">
        <v>0</v>
      </c>
      <c r="C24" s="86">
        <v>21.99</v>
      </c>
      <c r="D24" s="86">
        <v>0</v>
      </c>
      <c r="E24" s="86">
        <v>0</v>
      </c>
      <c r="F24" s="86">
        <v>0</v>
      </c>
      <c r="G24" s="86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90</v>
      </c>
      <c r="B25" s="86">
        <v>3203.89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91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92</v>
      </c>
      <c r="B28" s="86">
        <v>5486.83</v>
      </c>
      <c r="C28" s="86">
        <v>3084.94</v>
      </c>
      <c r="D28" s="86">
        <v>0</v>
      </c>
      <c r="E28" s="86">
        <v>0</v>
      </c>
      <c r="F28" s="86">
        <v>0</v>
      </c>
      <c r="G28" s="86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86" t="s">
        <v>351</v>
      </c>
      <c r="C30" s="86" t="s">
        <v>3</v>
      </c>
      <c r="D30" s="86" t="s">
        <v>361</v>
      </c>
      <c r="E30" s="86" t="s">
        <v>362</v>
      </c>
      <c r="F30" s="86" t="s">
        <v>363</v>
      </c>
      <c r="G30" s="86" t="s">
        <v>364</v>
      </c>
      <c r="H30" s="86" t="s">
        <v>365</v>
      </c>
      <c r="I30" s="86" t="s">
        <v>366</v>
      </c>
      <c r="J30" s="86" t="s">
        <v>367</v>
      </c>
      <c r="K30"/>
      <c r="L30"/>
      <c r="M30"/>
      <c r="N30"/>
      <c r="O30"/>
      <c r="P30"/>
      <c r="Q30"/>
      <c r="R30"/>
      <c r="S30"/>
    </row>
    <row r="31" spans="1:19">
      <c r="A31" s="86" t="s">
        <v>373</v>
      </c>
      <c r="B31" s="86">
        <v>209.04</v>
      </c>
      <c r="C31" s="86" t="s">
        <v>4</v>
      </c>
      <c r="D31" s="86">
        <v>1274.6500000000001</v>
      </c>
      <c r="E31" s="86">
        <v>1</v>
      </c>
      <c r="F31" s="86">
        <v>189.08</v>
      </c>
      <c r="G31" s="86">
        <v>0</v>
      </c>
      <c r="H31" s="86">
        <v>18.29</v>
      </c>
      <c r="I31" s="86">
        <v>11.61</v>
      </c>
      <c r="J31" s="86">
        <v>80.6828</v>
      </c>
      <c r="K31"/>
      <c r="L31"/>
      <c r="M31"/>
      <c r="N31"/>
      <c r="O31"/>
      <c r="P31"/>
      <c r="Q31"/>
      <c r="R31"/>
      <c r="S31"/>
    </row>
    <row r="32" spans="1:19">
      <c r="A32" s="86" t="s">
        <v>370</v>
      </c>
      <c r="B32" s="86">
        <v>224.72</v>
      </c>
      <c r="C32" s="86" t="s">
        <v>4</v>
      </c>
      <c r="D32" s="86">
        <v>1370.24</v>
      </c>
      <c r="E32" s="86">
        <v>1</v>
      </c>
      <c r="F32" s="86">
        <v>138.38999999999999</v>
      </c>
      <c r="G32" s="86">
        <v>0</v>
      </c>
      <c r="H32" s="86">
        <v>18.29</v>
      </c>
      <c r="I32" s="86">
        <v>11.61</v>
      </c>
      <c r="J32" s="86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86" t="s">
        <v>369</v>
      </c>
      <c r="B33" s="86">
        <v>621.89</v>
      </c>
      <c r="C33" s="86" t="s">
        <v>4</v>
      </c>
      <c r="D33" s="86">
        <v>3792.03</v>
      </c>
      <c r="E33" s="86">
        <v>1</v>
      </c>
      <c r="F33" s="86">
        <v>477.11</v>
      </c>
      <c r="G33" s="86">
        <v>0</v>
      </c>
      <c r="H33" s="86">
        <v>8.61</v>
      </c>
      <c r="I33" s="86">
        <v>27.87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88.84</v>
      </c>
      <c r="C34" s="86" t="s">
        <v>4</v>
      </c>
      <c r="D34" s="86">
        <v>541.72</v>
      </c>
      <c r="E34" s="86">
        <v>1</v>
      </c>
      <c r="F34" s="86">
        <v>115.05</v>
      </c>
      <c r="G34" s="86">
        <v>0</v>
      </c>
      <c r="H34" s="86">
        <v>11.84</v>
      </c>
      <c r="I34" s="86">
        <v>18.579999999999998</v>
      </c>
      <c r="J34" s="86">
        <v>8.07</v>
      </c>
      <c r="K34"/>
      <c r="L34"/>
      <c r="M34"/>
      <c r="N34"/>
      <c r="O34"/>
      <c r="P34"/>
      <c r="Q34"/>
      <c r="R34"/>
      <c r="S34"/>
    </row>
    <row r="35" spans="1:19">
      <c r="A35" s="86" t="s">
        <v>372</v>
      </c>
      <c r="B35" s="86">
        <v>711.36</v>
      </c>
      <c r="C35" s="86" t="s">
        <v>4</v>
      </c>
      <c r="D35" s="86">
        <v>4337.6099999999997</v>
      </c>
      <c r="E35" s="86">
        <v>1</v>
      </c>
      <c r="F35" s="86">
        <v>366.09</v>
      </c>
      <c r="G35" s="86">
        <v>0</v>
      </c>
      <c r="H35" s="86">
        <v>18.29</v>
      </c>
      <c r="I35" s="86">
        <v>11.61</v>
      </c>
      <c r="J35" s="86">
        <v>5.38</v>
      </c>
      <c r="K35"/>
      <c r="L35"/>
      <c r="M35"/>
      <c r="N35"/>
      <c r="O35"/>
      <c r="P35"/>
      <c r="Q35"/>
      <c r="R35"/>
      <c r="S35"/>
    </row>
    <row r="36" spans="1:19">
      <c r="A36" s="86" t="s">
        <v>371</v>
      </c>
      <c r="B36" s="86">
        <v>2324.94</v>
      </c>
      <c r="C36" s="86" t="s">
        <v>4</v>
      </c>
      <c r="D36" s="86">
        <v>14176.6</v>
      </c>
      <c r="E36" s="86">
        <v>1</v>
      </c>
      <c r="F36" s="86">
        <v>323.44</v>
      </c>
      <c r="G36" s="86">
        <v>174.7</v>
      </c>
      <c r="H36" s="86">
        <v>18.29</v>
      </c>
      <c r="I36" s="86">
        <v>11.61</v>
      </c>
      <c r="J36" s="86">
        <v>5.38</v>
      </c>
      <c r="K36"/>
      <c r="L36"/>
      <c r="M36"/>
      <c r="N36"/>
      <c r="O36"/>
      <c r="P36"/>
      <c r="Q36"/>
      <c r="R36"/>
      <c r="S36"/>
    </row>
    <row r="37" spans="1:19">
      <c r="A37" s="86" t="s">
        <v>374</v>
      </c>
      <c r="B37" s="86">
        <v>4180.79</v>
      </c>
      <c r="C37" s="86"/>
      <c r="D37" s="86">
        <v>25492.85</v>
      </c>
      <c r="E37" s="86"/>
      <c r="F37" s="86">
        <v>1609.16</v>
      </c>
      <c r="G37" s="86">
        <v>174.7</v>
      </c>
      <c r="H37" s="86">
        <v>16.713000000000001</v>
      </c>
      <c r="I37" s="86">
        <v>12.83</v>
      </c>
      <c r="J37" s="86">
        <v>13.7818</v>
      </c>
      <c r="K37"/>
      <c r="L37"/>
      <c r="M37"/>
      <c r="N37"/>
      <c r="O37"/>
      <c r="P37"/>
      <c r="Q37"/>
      <c r="R37"/>
      <c r="S37"/>
    </row>
    <row r="38" spans="1:19">
      <c r="A38" s="86" t="s">
        <v>375</v>
      </c>
      <c r="B38" s="86">
        <v>4180.79</v>
      </c>
      <c r="C38" s="86"/>
      <c r="D38" s="86">
        <v>25492.85</v>
      </c>
      <c r="E38" s="86"/>
      <c r="F38" s="86">
        <v>1609.16</v>
      </c>
      <c r="G38" s="86">
        <v>174.7</v>
      </c>
      <c r="H38" s="86">
        <v>16.713000000000001</v>
      </c>
      <c r="I38" s="86">
        <v>12.83</v>
      </c>
      <c r="J38" s="86">
        <v>13.7818</v>
      </c>
      <c r="K38"/>
      <c r="L38"/>
      <c r="M38"/>
      <c r="N38"/>
      <c r="O38"/>
      <c r="P38"/>
      <c r="Q38"/>
      <c r="R38"/>
      <c r="S38"/>
    </row>
    <row r="39" spans="1:19">
      <c r="A39" s="86" t="s">
        <v>376</v>
      </c>
      <c r="B39" s="86">
        <v>0</v>
      </c>
      <c r="C39" s="86"/>
      <c r="D39" s="86">
        <v>0</v>
      </c>
      <c r="E39" s="86"/>
      <c r="F39" s="86">
        <v>0</v>
      </c>
      <c r="G39" s="86">
        <v>0</v>
      </c>
      <c r="H39" s="86"/>
      <c r="I39" s="86"/>
      <c r="J39" s="86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86" t="s">
        <v>51</v>
      </c>
      <c r="C41" s="86" t="s">
        <v>377</v>
      </c>
      <c r="D41" s="86" t="s">
        <v>378</v>
      </c>
      <c r="E41" s="86" t="s">
        <v>379</v>
      </c>
      <c r="F41" s="86" t="s">
        <v>380</v>
      </c>
      <c r="G41" s="86" t="s">
        <v>381</v>
      </c>
      <c r="H41" s="86" t="s">
        <v>382</v>
      </c>
      <c r="I41" s="86" t="s">
        <v>383</v>
      </c>
      <c r="J41"/>
      <c r="K41"/>
      <c r="L41"/>
      <c r="M41"/>
      <c r="N41"/>
      <c r="O41"/>
      <c r="P41"/>
      <c r="Q41"/>
      <c r="R41"/>
      <c r="S41"/>
    </row>
    <row r="42" spans="1:19">
      <c r="A42" s="86" t="s">
        <v>407</v>
      </c>
      <c r="B42" s="86" t="s">
        <v>533</v>
      </c>
      <c r="C42" s="86">
        <v>0.08</v>
      </c>
      <c r="D42" s="86">
        <v>0.85699999999999998</v>
      </c>
      <c r="E42" s="86">
        <v>0.98399999999999999</v>
      </c>
      <c r="F42" s="86">
        <v>60.34</v>
      </c>
      <c r="G42" s="86">
        <v>180</v>
      </c>
      <c r="H42" s="86">
        <v>90</v>
      </c>
      <c r="I42" s="86" t="s">
        <v>400</v>
      </c>
      <c r="J42"/>
      <c r="K42"/>
      <c r="L42"/>
      <c r="M42"/>
      <c r="N42"/>
      <c r="O42"/>
      <c r="P42"/>
      <c r="Q42"/>
      <c r="R42"/>
      <c r="S42"/>
    </row>
    <row r="43" spans="1:19">
      <c r="A43" s="86" t="s">
        <v>408</v>
      </c>
      <c r="B43" s="86" t="s">
        <v>533</v>
      </c>
      <c r="C43" s="86">
        <v>0.08</v>
      </c>
      <c r="D43" s="86">
        <v>0.85699999999999998</v>
      </c>
      <c r="E43" s="86">
        <v>0.98399999999999999</v>
      </c>
      <c r="F43" s="86">
        <v>128.72999999999999</v>
      </c>
      <c r="G43" s="86">
        <v>90</v>
      </c>
      <c r="H43" s="86">
        <v>90</v>
      </c>
      <c r="I43" s="86" t="s">
        <v>387</v>
      </c>
      <c r="J43"/>
      <c r="K43"/>
      <c r="L43"/>
      <c r="M43"/>
      <c r="N43"/>
      <c r="O43"/>
      <c r="P43"/>
      <c r="Q43"/>
      <c r="R43"/>
      <c r="S43"/>
    </row>
    <row r="44" spans="1:19">
      <c r="A44" s="86" t="s">
        <v>409</v>
      </c>
      <c r="B44" s="86" t="s">
        <v>389</v>
      </c>
      <c r="C44" s="86">
        <v>0.3</v>
      </c>
      <c r="D44" s="86">
        <v>3.12</v>
      </c>
      <c r="E44" s="86">
        <v>12.904</v>
      </c>
      <c r="F44" s="86">
        <v>209.04</v>
      </c>
      <c r="G44" s="86">
        <v>0</v>
      </c>
      <c r="H44" s="86">
        <v>180</v>
      </c>
      <c r="I44" s="86"/>
      <c r="J44"/>
      <c r="K44"/>
      <c r="L44"/>
      <c r="M44"/>
      <c r="N44"/>
      <c r="O44"/>
      <c r="P44"/>
      <c r="Q44"/>
      <c r="R44"/>
      <c r="S44"/>
    </row>
    <row r="45" spans="1:19">
      <c r="A45" s="86" t="s">
        <v>410</v>
      </c>
      <c r="B45" s="86" t="s">
        <v>534</v>
      </c>
      <c r="C45" s="86">
        <v>0.3</v>
      </c>
      <c r="D45" s="86">
        <v>0.35799999999999998</v>
      </c>
      <c r="E45" s="86">
        <v>0.38400000000000001</v>
      </c>
      <c r="F45" s="86">
        <v>209.04</v>
      </c>
      <c r="G45" s="86">
        <v>180</v>
      </c>
      <c r="H45" s="86">
        <v>0</v>
      </c>
      <c r="I45" s="86"/>
      <c r="J45"/>
      <c r="K45"/>
      <c r="L45"/>
      <c r="M45"/>
      <c r="N45"/>
      <c r="O45"/>
      <c r="P45"/>
      <c r="Q45"/>
      <c r="R45"/>
      <c r="S45"/>
    </row>
    <row r="46" spans="1:19">
      <c r="A46" s="86" t="s">
        <v>396</v>
      </c>
      <c r="B46" s="86" t="s">
        <v>533</v>
      </c>
      <c r="C46" s="86">
        <v>0.08</v>
      </c>
      <c r="D46" s="86">
        <v>0.85699999999999998</v>
      </c>
      <c r="E46" s="86">
        <v>0.98399999999999999</v>
      </c>
      <c r="F46" s="86">
        <v>138.38999999999999</v>
      </c>
      <c r="G46" s="86">
        <v>90</v>
      </c>
      <c r="H46" s="86">
        <v>90</v>
      </c>
      <c r="I46" s="86" t="s">
        <v>387</v>
      </c>
      <c r="J46"/>
      <c r="K46"/>
      <c r="L46"/>
      <c r="M46"/>
      <c r="N46"/>
      <c r="O46"/>
      <c r="P46"/>
      <c r="Q46"/>
      <c r="R46"/>
      <c r="S46"/>
    </row>
    <row r="47" spans="1:19">
      <c r="A47" s="86" t="s">
        <v>397</v>
      </c>
      <c r="B47" s="86" t="s">
        <v>389</v>
      </c>
      <c r="C47" s="86">
        <v>0.3</v>
      </c>
      <c r="D47" s="86">
        <v>3.12</v>
      </c>
      <c r="E47" s="86">
        <v>12.904</v>
      </c>
      <c r="F47" s="86">
        <v>224.72</v>
      </c>
      <c r="G47" s="86">
        <v>0</v>
      </c>
      <c r="H47" s="86">
        <v>180</v>
      </c>
      <c r="I47" s="86"/>
      <c r="J47"/>
      <c r="K47"/>
      <c r="L47"/>
      <c r="M47"/>
      <c r="N47"/>
      <c r="O47"/>
      <c r="P47"/>
      <c r="Q47"/>
      <c r="R47"/>
      <c r="S47"/>
    </row>
    <row r="48" spans="1:19">
      <c r="A48" s="86" t="s">
        <v>398</v>
      </c>
      <c r="B48" s="86" t="s">
        <v>534</v>
      </c>
      <c r="C48" s="86">
        <v>0.3</v>
      </c>
      <c r="D48" s="86">
        <v>0.35799999999999998</v>
      </c>
      <c r="E48" s="86">
        <v>0.38400000000000001</v>
      </c>
      <c r="F48" s="86">
        <v>224.72</v>
      </c>
      <c r="G48" s="86">
        <v>180</v>
      </c>
      <c r="H48" s="86">
        <v>0</v>
      </c>
      <c r="I48" s="86"/>
      <c r="J48"/>
      <c r="K48"/>
      <c r="L48"/>
      <c r="M48"/>
      <c r="N48"/>
      <c r="O48"/>
      <c r="P48"/>
      <c r="Q48"/>
      <c r="R48"/>
      <c r="S48"/>
    </row>
    <row r="49" spans="1:19">
      <c r="A49" s="86" t="s">
        <v>391</v>
      </c>
      <c r="B49" s="86" t="s">
        <v>533</v>
      </c>
      <c r="C49" s="86">
        <v>0.08</v>
      </c>
      <c r="D49" s="86">
        <v>0.85699999999999998</v>
      </c>
      <c r="E49" s="86">
        <v>0.98399999999999999</v>
      </c>
      <c r="F49" s="86">
        <v>422.4</v>
      </c>
      <c r="G49" s="86">
        <v>0</v>
      </c>
      <c r="H49" s="86">
        <v>90</v>
      </c>
      <c r="I49" s="86" t="s">
        <v>385</v>
      </c>
      <c r="J49"/>
      <c r="K49"/>
      <c r="L49"/>
      <c r="M49"/>
      <c r="N49"/>
      <c r="O49"/>
      <c r="P49"/>
      <c r="Q49"/>
      <c r="R49"/>
      <c r="S49"/>
    </row>
    <row r="50" spans="1:19">
      <c r="A50" s="86" t="s">
        <v>392</v>
      </c>
      <c r="B50" s="86" t="s">
        <v>533</v>
      </c>
      <c r="C50" s="86">
        <v>0.08</v>
      </c>
      <c r="D50" s="86">
        <v>0.85699999999999998</v>
      </c>
      <c r="E50" s="86">
        <v>0.98399999999999999</v>
      </c>
      <c r="F50" s="86">
        <v>54.71</v>
      </c>
      <c r="G50" s="86">
        <v>270</v>
      </c>
      <c r="H50" s="86">
        <v>90</v>
      </c>
      <c r="I50" s="86" t="s">
        <v>393</v>
      </c>
      <c r="J50"/>
      <c r="K50"/>
      <c r="L50"/>
      <c r="M50"/>
      <c r="N50"/>
      <c r="O50"/>
      <c r="P50"/>
      <c r="Q50"/>
      <c r="R50"/>
      <c r="S50"/>
    </row>
    <row r="51" spans="1:19">
      <c r="A51" s="86" t="s">
        <v>394</v>
      </c>
      <c r="B51" s="86" t="s">
        <v>389</v>
      </c>
      <c r="C51" s="86">
        <v>0.3</v>
      </c>
      <c r="D51" s="86">
        <v>3.12</v>
      </c>
      <c r="E51" s="86">
        <v>12.904</v>
      </c>
      <c r="F51" s="86">
        <v>621.89</v>
      </c>
      <c r="G51" s="86">
        <v>0</v>
      </c>
      <c r="H51" s="86">
        <v>180</v>
      </c>
      <c r="I51" s="86"/>
      <c r="J51"/>
      <c r="K51"/>
      <c r="L51"/>
      <c r="M51"/>
      <c r="N51"/>
      <c r="O51"/>
      <c r="P51"/>
      <c r="Q51"/>
      <c r="R51"/>
      <c r="S51"/>
    </row>
    <row r="52" spans="1:19">
      <c r="A52" s="86" t="s">
        <v>395</v>
      </c>
      <c r="B52" s="86" t="s">
        <v>534</v>
      </c>
      <c r="C52" s="86">
        <v>0.3</v>
      </c>
      <c r="D52" s="86">
        <v>0.35799999999999998</v>
      </c>
      <c r="E52" s="86">
        <v>0.38400000000000001</v>
      </c>
      <c r="F52" s="86">
        <v>621.89</v>
      </c>
      <c r="G52" s="86">
        <v>180</v>
      </c>
      <c r="H52" s="86">
        <v>0</v>
      </c>
      <c r="I52" s="86"/>
      <c r="J52"/>
      <c r="K52"/>
      <c r="L52"/>
      <c r="M52"/>
      <c r="N52"/>
      <c r="O52"/>
      <c r="P52"/>
      <c r="Q52"/>
      <c r="R52"/>
      <c r="S52"/>
    </row>
    <row r="53" spans="1:19">
      <c r="A53" s="86" t="s">
        <v>386</v>
      </c>
      <c r="B53" s="86" t="s">
        <v>533</v>
      </c>
      <c r="C53" s="86">
        <v>0.08</v>
      </c>
      <c r="D53" s="86">
        <v>0.85699999999999998</v>
      </c>
      <c r="E53" s="86">
        <v>0.98399999999999999</v>
      </c>
      <c r="F53" s="86">
        <v>54.71</v>
      </c>
      <c r="G53" s="86">
        <v>90</v>
      </c>
      <c r="H53" s="86">
        <v>90</v>
      </c>
      <c r="I53" s="86" t="s">
        <v>387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384</v>
      </c>
      <c r="B54" s="86" t="s">
        <v>533</v>
      </c>
      <c r="C54" s="86">
        <v>0.08</v>
      </c>
      <c r="D54" s="86">
        <v>0.85699999999999998</v>
      </c>
      <c r="E54" s="86">
        <v>0.98399999999999999</v>
      </c>
      <c r="F54" s="86">
        <v>60.34</v>
      </c>
      <c r="G54" s="86">
        <v>0</v>
      </c>
      <c r="H54" s="86">
        <v>90</v>
      </c>
      <c r="I54" s="86" t="s">
        <v>385</v>
      </c>
      <c r="J54"/>
      <c r="K54"/>
      <c r="L54"/>
      <c r="M54"/>
      <c r="N54"/>
      <c r="O54"/>
      <c r="P54"/>
      <c r="Q54"/>
      <c r="R54"/>
      <c r="S54"/>
    </row>
    <row r="55" spans="1:19">
      <c r="A55" s="86" t="s">
        <v>388</v>
      </c>
      <c r="B55" s="86" t="s">
        <v>389</v>
      </c>
      <c r="C55" s="86">
        <v>0.3</v>
      </c>
      <c r="D55" s="86">
        <v>3.12</v>
      </c>
      <c r="E55" s="86">
        <v>12.904</v>
      </c>
      <c r="F55" s="86">
        <v>88.84</v>
      </c>
      <c r="G55" s="86">
        <v>0</v>
      </c>
      <c r="H55" s="86">
        <v>180</v>
      </c>
      <c r="I55" s="86"/>
      <c r="J55"/>
      <c r="K55"/>
      <c r="L55"/>
      <c r="M55"/>
      <c r="N55"/>
      <c r="O55"/>
      <c r="P55"/>
      <c r="Q55"/>
      <c r="R55"/>
      <c r="S55"/>
    </row>
    <row r="56" spans="1:19">
      <c r="A56" s="86" t="s">
        <v>390</v>
      </c>
      <c r="B56" s="86" t="s">
        <v>534</v>
      </c>
      <c r="C56" s="86">
        <v>0.3</v>
      </c>
      <c r="D56" s="86">
        <v>0.35799999999999998</v>
      </c>
      <c r="E56" s="86">
        <v>0.38400000000000001</v>
      </c>
      <c r="F56" s="86">
        <v>88.84</v>
      </c>
      <c r="G56" s="86">
        <v>180</v>
      </c>
      <c r="H56" s="86">
        <v>0</v>
      </c>
      <c r="I56" s="86"/>
      <c r="J56"/>
      <c r="K56"/>
      <c r="L56"/>
      <c r="M56"/>
      <c r="N56"/>
      <c r="O56"/>
      <c r="P56"/>
      <c r="Q56"/>
      <c r="R56"/>
      <c r="S56"/>
    </row>
    <row r="57" spans="1:19">
      <c r="A57" s="86" t="s">
        <v>404</v>
      </c>
      <c r="B57" s="86" t="s">
        <v>533</v>
      </c>
      <c r="C57" s="86">
        <v>0.08</v>
      </c>
      <c r="D57" s="86">
        <v>0.85699999999999998</v>
      </c>
      <c r="E57" s="86">
        <v>0.98399999999999999</v>
      </c>
      <c r="F57" s="86">
        <v>98.96</v>
      </c>
      <c r="G57" s="86">
        <v>180</v>
      </c>
      <c r="H57" s="86">
        <v>90</v>
      </c>
      <c r="I57" s="86" t="s">
        <v>400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533</v>
      </c>
      <c r="C58" s="86">
        <v>0.08</v>
      </c>
      <c r="D58" s="86">
        <v>0.85699999999999998</v>
      </c>
      <c r="E58" s="86">
        <v>0.98399999999999999</v>
      </c>
      <c r="F58" s="86">
        <v>267.12</v>
      </c>
      <c r="G58" s="86">
        <v>270</v>
      </c>
      <c r="H58" s="86">
        <v>90</v>
      </c>
      <c r="I58" s="86" t="s">
        <v>393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405</v>
      </c>
      <c r="B59" s="86" t="s">
        <v>389</v>
      </c>
      <c r="C59" s="86">
        <v>0.3</v>
      </c>
      <c r="D59" s="86">
        <v>3.12</v>
      </c>
      <c r="E59" s="86">
        <v>12.904</v>
      </c>
      <c r="F59" s="86">
        <v>711.36</v>
      </c>
      <c r="G59" s="86">
        <v>0</v>
      </c>
      <c r="H59" s="86">
        <v>180</v>
      </c>
      <c r="I59" s="86"/>
      <c r="J59"/>
      <c r="K59"/>
      <c r="L59"/>
      <c r="M59"/>
      <c r="N59"/>
      <c r="O59"/>
      <c r="P59"/>
      <c r="Q59"/>
      <c r="R59"/>
      <c r="S59"/>
    </row>
    <row r="60" spans="1:19">
      <c r="A60" s="86" t="s">
        <v>406</v>
      </c>
      <c r="B60" s="86" t="s">
        <v>534</v>
      </c>
      <c r="C60" s="86">
        <v>0.3</v>
      </c>
      <c r="D60" s="86">
        <v>0.35799999999999998</v>
      </c>
      <c r="E60" s="86">
        <v>0.38400000000000001</v>
      </c>
      <c r="F60" s="86">
        <v>711.36</v>
      </c>
      <c r="G60" s="86">
        <v>180</v>
      </c>
      <c r="H60" s="86">
        <v>0</v>
      </c>
      <c r="I60" s="86"/>
      <c r="J60"/>
      <c r="K60"/>
      <c r="L60"/>
      <c r="M60"/>
      <c r="N60"/>
      <c r="O60"/>
      <c r="P60"/>
      <c r="Q60"/>
      <c r="R60"/>
      <c r="S60"/>
    </row>
    <row r="61" spans="1:19">
      <c r="A61" s="86" t="s">
        <v>399</v>
      </c>
      <c r="B61" s="86" t="s">
        <v>533</v>
      </c>
      <c r="C61" s="86">
        <v>0.08</v>
      </c>
      <c r="D61" s="86">
        <v>0.85699999999999998</v>
      </c>
      <c r="E61" s="86">
        <v>0.98399999999999999</v>
      </c>
      <c r="F61" s="86">
        <v>323.44</v>
      </c>
      <c r="G61" s="86">
        <v>180</v>
      </c>
      <c r="H61" s="86">
        <v>90</v>
      </c>
      <c r="I61" s="86" t="s">
        <v>400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401</v>
      </c>
      <c r="B62" s="86" t="s">
        <v>389</v>
      </c>
      <c r="C62" s="86">
        <v>0.3</v>
      </c>
      <c r="D62" s="86">
        <v>3.12</v>
      </c>
      <c r="E62" s="86">
        <v>12.904</v>
      </c>
      <c r="F62" s="86">
        <v>2324.94</v>
      </c>
      <c r="G62" s="86">
        <v>0</v>
      </c>
      <c r="H62" s="86">
        <v>180</v>
      </c>
      <c r="I62" s="86"/>
      <c r="J62"/>
      <c r="K62"/>
      <c r="L62"/>
      <c r="M62"/>
      <c r="N62"/>
      <c r="O62"/>
      <c r="P62"/>
      <c r="Q62"/>
      <c r="R62"/>
      <c r="S62"/>
    </row>
    <row r="63" spans="1:19">
      <c r="A63" s="86" t="s">
        <v>402</v>
      </c>
      <c r="B63" s="86" t="s">
        <v>534</v>
      </c>
      <c r="C63" s="86">
        <v>0.3</v>
      </c>
      <c r="D63" s="86">
        <v>0.35799999999999998</v>
      </c>
      <c r="E63" s="86">
        <v>0.38400000000000001</v>
      </c>
      <c r="F63" s="86">
        <v>2324.94</v>
      </c>
      <c r="G63" s="86">
        <v>180</v>
      </c>
      <c r="H63" s="86">
        <v>0</v>
      </c>
      <c r="I63" s="86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86" t="s">
        <v>51</v>
      </c>
      <c r="C65" s="86" t="s">
        <v>411</v>
      </c>
      <c r="D65" s="86" t="s">
        <v>412</v>
      </c>
      <c r="E65" s="86" t="s">
        <v>413</v>
      </c>
      <c r="F65" s="86" t="s">
        <v>45</v>
      </c>
      <c r="G65" s="86" t="s">
        <v>414</v>
      </c>
      <c r="H65" s="86" t="s">
        <v>415</v>
      </c>
      <c r="I65" s="86" t="s">
        <v>416</v>
      </c>
      <c r="J65" s="86" t="s">
        <v>381</v>
      </c>
      <c r="K65" s="86" t="s">
        <v>383</v>
      </c>
      <c r="L65"/>
      <c r="M65"/>
      <c r="N65"/>
      <c r="O65"/>
      <c r="P65"/>
      <c r="Q65"/>
      <c r="R65"/>
      <c r="S65"/>
    </row>
    <row r="66" spans="1:19">
      <c r="A66" s="86" t="s">
        <v>417</v>
      </c>
      <c r="B66" s="86" t="s">
        <v>535</v>
      </c>
      <c r="C66" s="86">
        <v>174.7</v>
      </c>
      <c r="D66" s="86">
        <v>174.7</v>
      </c>
      <c r="E66" s="86">
        <v>3.2410000000000001</v>
      </c>
      <c r="F66" s="86">
        <v>0.38500000000000001</v>
      </c>
      <c r="G66" s="86">
        <v>0.30499999999999999</v>
      </c>
      <c r="H66" s="86" t="s">
        <v>418</v>
      </c>
      <c r="I66" s="86" t="s">
        <v>399</v>
      </c>
      <c r="J66" s="86">
        <v>180</v>
      </c>
      <c r="K66" s="86" t="s">
        <v>400</v>
      </c>
      <c r="L66"/>
      <c r="M66"/>
      <c r="N66"/>
      <c r="O66"/>
      <c r="P66"/>
      <c r="Q66"/>
      <c r="R66"/>
      <c r="S66"/>
    </row>
    <row r="67" spans="1:19">
      <c r="A67" s="86" t="s">
        <v>419</v>
      </c>
      <c r="B67" s="86"/>
      <c r="C67" s="86"/>
      <c r="D67" s="86">
        <v>174.7</v>
      </c>
      <c r="E67" s="86">
        <v>3.24</v>
      </c>
      <c r="F67" s="86">
        <v>0.38500000000000001</v>
      </c>
      <c r="G67" s="86">
        <v>0.30499999999999999</v>
      </c>
      <c r="H67" s="86"/>
      <c r="I67" s="86"/>
      <c r="J67" s="86"/>
      <c r="K67" s="86"/>
      <c r="L67"/>
      <c r="M67"/>
      <c r="N67"/>
      <c r="O67"/>
      <c r="P67"/>
      <c r="Q67"/>
      <c r="R67"/>
      <c r="S67"/>
    </row>
    <row r="68" spans="1:19">
      <c r="A68" s="86" t="s">
        <v>420</v>
      </c>
      <c r="B68" s="86"/>
      <c r="C68" s="86"/>
      <c r="D68" s="86">
        <v>0</v>
      </c>
      <c r="E68" s="86" t="s">
        <v>421</v>
      </c>
      <c r="F68" s="86" t="s">
        <v>421</v>
      </c>
      <c r="G68" s="86" t="s">
        <v>421</v>
      </c>
      <c r="H68" s="86"/>
      <c r="I68" s="86"/>
      <c r="J68" s="86"/>
      <c r="K68" s="86"/>
      <c r="L68"/>
      <c r="M68"/>
      <c r="N68"/>
      <c r="O68"/>
      <c r="P68"/>
      <c r="Q68"/>
      <c r="R68"/>
      <c r="S68"/>
    </row>
    <row r="69" spans="1:19">
      <c r="A69" s="86" t="s">
        <v>422</v>
      </c>
      <c r="B69" s="86"/>
      <c r="C69" s="86"/>
      <c r="D69" s="86">
        <v>174.7</v>
      </c>
      <c r="E69" s="86">
        <v>3.24</v>
      </c>
      <c r="F69" s="86">
        <v>0.38500000000000001</v>
      </c>
      <c r="G69" s="86">
        <v>0.30499999999999999</v>
      </c>
      <c r="H69" s="86"/>
      <c r="I69" s="86"/>
      <c r="J69" s="86"/>
      <c r="K69" s="86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86" t="s">
        <v>117</v>
      </c>
      <c r="C71" s="86" t="s">
        <v>423</v>
      </c>
      <c r="D71" s="86" t="s">
        <v>424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86" t="s">
        <v>35</v>
      </c>
      <c r="B72" s="86"/>
      <c r="C72" s="86"/>
      <c r="D72" s="86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86" t="s">
        <v>117</v>
      </c>
      <c r="C74" s="86" t="s">
        <v>425</v>
      </c>
      <c r="D74" s="86" t="s">
        <v>426</v>
      </c>
      <c r="E74" s="86" t="s">
        <v>427</v>
      </c>
      <c r="F74" s="86" t="s">
        <v>428</v>
      </c>
      <c r="G74" s="86" t="s">
        <v>424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86" t="s">
        <v>429</v>
      </c>
      <c r="B75" s="86" t="s">
        <v>430</v>
      </c>
      <c r="C75" s="86">
        <v>6399.33</v>
      </c>
      <c r="D75" s="86">
        <v>5088.51</v>
      </c>
      <c r="E75" s="86">
        <v>1310.82</v>
      </c>
      <c r="F75" s="86">
        <v>0.8</v>
      </c>
      <c r="G75" s="86">
        <v>4.0199999999999996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86" t="s">
        <v>431</v>
      </c>
      <c r="B76" s="86" t="s">
        <v>430</v>
      </c>
      <c r="C76" s="86">
        <v>38334.019999999997</v>
      </c>
      <c r="D76" s="86">
        <v>28981.84</v>
      </c>
      <c r="E76" s="86">
        <v>9352.18</v>
      </c>
      <c r="F76" s="86">
        <v>0.76</v>
      </c>
      <c r="G76" s="86">
        <v>3.61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6" t="s">
        <v>432</v>
      </c>
      <c r="B77" s="86" t="s">
        <v>430</v>
      </c>
      <c r="C77" s="86">
        <v>27455.53</v>
      </c>
      <c r="D77" s="86">
        <v>21927.5</v>
      </c>
      <c r="E77" s="86">
        <v>5528.03</v>
      </c>
      <c r="F77" s="86">
        <v>0.8</v>
      </c>
      <c r="G77" s="86">
        <v>3.77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86" t="s">
        <v>433</v>
      </c>
      <c r="B78" s="86" t="s">
        <v>430</v>
      </c>
      <c r="C78" s="86">
        <v>168232.53</v>
      </c>
      <c r="D78" s="86">
        <v>117682.76</v>
      </c>
      <c r="E78" s="86">
        <v>50549.77</v>
      </c>
      <c r="F78" s="86">
        <v>0.7</v>
      </c>
      <c r="G78" s="86">
        <v>3.59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6" t="s">
        <v>434</v>
      </c>
      <c r="B79" s="86" t="s">
        <v>430</v>
      </c>
      <c r="C79" s="86">
        <v>36044.730000000003</v>
      </c>
      <c r="D79" s="86">
        <v>28787.31</v>
      </c>
      <c r="E79" s="86">
        <v>7257.42</v>
      </c>
      <c r="F79" s="86">
        <v>0.8</v>
      </c>
      <c r="G79" s="86">
        <v>3.73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6" t="s">
        <v>435</v>
      </c>
      <c r="B80" s="86" t="s">
        <v>430</v>
      </c>
      <c r="C80" s="86">
        <v>28659.69</v>
      </c>
      <c r="D80" s="86">
        <v>22889.21</v>
      </c>
      <c r="E80" s="86">
        <v>5770.48</v>
      </c>
      <c r="F80" s="86">
        <v>0.8</v>
      </c>
      <c r="G80" s="86">
        <v>3.77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86" t="s">
        <v>117</v>
      </c>
      <c r="C82" s="86" t="s">
        <v>425</v>
      </c>
      <c r="D82" s="86" t="s">
        <v>424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6" t="s">
        <v>436</v>
      </c>
      <c r="B83" s="86" t="s">
        <v>437</v>
      </c>
      <c r="C83" s="86">
        <v>10353.65</v>
      </c>
      <c r="D83" s="86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6" t="s">
        <v>438</v>
      </c>
      <c r="B84" s="86" t="s">
        <v>437</v>
      </c>
      <c r="C84" s="86">
        <v>62041.17</v>
      </c>
      <c r="D84" s="86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6" t="s">
        <v>439</v>
      </c>
      <c r="B85" s="86" t="s">
        <v>437</v>
      </c>
      <c r="C85" s="86">
        <v>88034.11</v>
      </c>
      <c r="D85" s="86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6" t="s">
        <v>440</v>
      </c>
      <c r="B86" s="86" t="s">
        <v>437</v>
      </c>
      <c r="C86" s="86">
        <v>274313.68</v>
      </c>
      <c r="D86" s="86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6" t="s">
        <v>441</v>
      </c>
      <c r="B87" s="86" t="s">
        <v>437</v>
      </c>
      <c r="C87" s="86">
        <v>82817.509999999995</v>
      </c>
      <c r="D87" s="86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6" t="s">
        <v>442</v>
      </c>
      <c r="B88" s="86" t="s">
        <v>437</v>
      </c>
      <c r="C88" s="86">
        <v>49699.27</v>
      </c>
      <c r="D88" s="86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86" t="s">
        <v>117</v>
      </c>
      <c r="C90" s="86" t="s">
        <v>443</v>
      </c>
      <c r="D90" s="86" t="s">
        <v>444</v>
      </c>
      <c r="E90" s="86" t="s">
        <v>445</v>
      </c>
      <c r="F90" s="86" t="s">
        <v>446</v>
      </c>
      <c r="G90" s="86" t="s">
        <v>447</v>
      </c>
      <c r="H90" s="86" t="s">
        <v>448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86" t="s">
        <v>449</v>
      </c>
      <c r="B91" s="86" t="s">
        <v>450</v>
      </c>
      <c r="C91" s="86">
        <v>0.34</v>
      </c>
      <c r="D91" s="86">
        <v>125</v>
      </c>
      <c r="E91" s="86">
        <v>0.35</v>
      </c>
      <c r="F91" s="86">
        <v>130.91999999999999</v>
      </c>
      <c r="G91" s="86">
        <v>1</v>
      </c>
      <c r="H91" s="86" t="s">
        <v>451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86" t="s">
        <v>675</v>
      </c>
      <c r="B92" s="86" t="s">
        <v>450</v>
      </c>
      <c r="C92" s="86">
        <v>1</v>
      </c>
      <c r="D92" s="86">
        <v>0</v>
      </c>
      <c r="E92" s="86">
        <v>0.34</v>
      </c>
      <c r="F92" s="86">
        <v>0</v>
      </c>
      <c r="G92" s="86">
        <v>1</v>
      </c>
      <c r="H92" s="86" t="s">
        <v>451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86" t="s">
        <v>676</v>
      </c>
      <c r="B93" s="86" t="s">
        <v>450</v>
      </c>
      <c r="C93" s="86">
        <v>1</v>
      </c>
      <c r="D93" s="86">
        <v>0</v>
      </c>
      <c r="E93" s="86">
        <v>1.08</v>
      </c>
      <c r="F93" s="86">
        <v>0</v>
      </c>
      <c r="G93" s="86">
        <v>1</v>
      </c>
      <c r="H93" s="86" t="s">
        <v>451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86" t="s">
        <v>452</v>
      </c>
      <c r="B94" s="86" t="s">
        <v>453</v>
      </c>
      <c r="C94" s="86">
        <v>0.54</v>
      </c>
      <c r="D94" s="86">
        <v>622</v>
      </c>
      <c r="E94" s="86">
        <v>0.38</v>
      </c>
      <c r="F94" s="86">
        <v>444.14</v>
      </c>
      <c r="G94" s="86">
        <v>1</v>
      </c>
      <c r="H94" s="86" t="s">
        <v>454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86" t="s">
        <v>455</v>
      </c>
      <c r="B95" s="86" t="s">
        <v>453</v>
      </c>
      <c r="C95" s="86">
        <v>0.56999999999999995</v>
      </c>
      <c r="D95" s="86">
        <v>622</v>
      </c>
      <c r="E95" s="86">
        <v>2.0499999999999998</v>
      </c>
      <c r="F95" s="86">
        <v>2238.98</v>
      </c>
      <c r="G95" s="86">
        <v>1</v>
      </c>
      <c r="H95" s="86" t="s">
        <v>454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86" t="s">
        <v>456</v>
      </c>
      <c r="B96" s="86" t="s">
        <v>453</v>
      </c>
      <c r="C96" s="86">
        <v>0.55000000000000004</v>
      </c>
      <c r="D96" s="86">
        <v>622</v>
      </c>
      <c r="E96" s="86">
        <v>1.66</v>
      </c>
      <c r="F96" s="86">
        <v>1889.45</v>
      </c>
      <c r="G96" s="86">
        <v>1</v>
      </c>
      <c r="H96" s="86" t="s">
        <v>454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86" t="s">
        <v>457</v>
      </c>
      <c r="B97" s="86" t="s">
        <v>453</v>
      </c>
      <c r="C97" s="86">
        <v>0.59</v>
      </c>
      <c r="D97" s="86">
        <v>1109.6500000000001</v>
      </c>
      <c r="E97" s="86">
        <v>7.42</v>
      </c>
      <c r="F97" s="86">
        <v>13924.91</v>
      </c>
      <c r="G97" s="86">
        <v>1</v>
      </c>
      <c r="H97" s="86" t="s">
        <v>454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86" t="s">
        <v>458</v>
      </c>
      <c r="B98" s="86" t="s">
        <v>453</v>
      </c>
      <c r="C98" s="86">
        <v>0.56999999999999995</v>
      </c>
      <c r="D98" s="86">
        <v>622</v>
      </c>
      <c r="E98" s="86">
        <v>2.1800000000000002</v>
      </c>
      <c r="F98" s="86">
        <v>2381.33</v>
      </c>
      <c r="G98" s="86">
        <v>1</v>
      </c>
      <c r="H98" s="86" t="s">
        <v>454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86" t="s">
        <v>459</v>
      </c>
      <c r="B99" s="86" t="s">
        <v>453</v>
      </c>
      <c r="C99" s="86">
        <v>0.55000000000000004</v>
      </c>
      <c r="D99" s="86">
        <v>622</v>
      </c>
      <c r="E99" s="86">
        <v>1.73</v>
      </c>
      <c r="F99" s="86">
        <v>1972.32</v>
      </c>
      <c r="G99" s="86">
        <v>1</v>
      </c>
      <c r="H99" s="86" t="s">
        <v>454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86" t="s">
        <v>117</v>
      </c>
      <c r="C101" s="86" t="s">
        <v>460</v>
      </c>
      <c r="D101" s="86" t="s">
        <v>461</v>
      </c>
      <c r="E101" s="86" t="s">
        <v>462</v>
      </c>
      <c r="F101" s="86" t="s">
        <v>463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6" t="s">
        <v>464</v>
      </c>
      <c r="B102" s="86" t="s">
        <v>465</v>
      </c>
      <c r="C102" s="86" t="s">
        <v>466</v>
      </c>
      <c r="D102" s="86">
        <v>0.1</v>
      </c>
      <c r="E102" s="86">
        <v>0</v>
      </c>
      <c r="F102" s="86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86" t="s">
        <v>117</v>
      </c>
      <c r="C104" s="86" t="s">
        <v>467</v>
      </c>
      <c r="D104" s="86" t="s">
        <v>468</v>
      </c>
      <c r="E104" s="86" t="s">
        <v>469</v>
      </c>
      <c r="F104" s="86" t="s">
        <v>470</v>
      </c>
      <c r="G104" s="86" t="s">
        <v>471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6" t="s">
        <v>472</v>
      </c>
      <c r="B105" s="86" t="s">
        <v>473</v>
      </c>
      <c r="C105" s="86">
        <v>0.4</v>
      </c>
      <c r="D105" s="86">
        <v>845000</v>
      </c>
      <c r="E105" s="86">
        <v>0.8</v>
      </c>
      <c r="F105" s="86">
        <v>1.72</v>
      </c>
      <c r="G105" s="86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86" t="s">
        <v>474</v>
      </c>
      <c r="C107" s="86" t="s">
        <v>475</v>
      </c>
      <c r="D107" s="86" t="s">
        <v>476</v>
      </c>
      <c r="E107" s="86" t="s">
        <v>477</v>
      </c>
      <c r="F107" s="86" t="s">
        <v>478</v>
      </c>
      <c r="G107" s="86" t="s">
        <v>479</v>
      </c>
      <c r="H107" s="86" t="s">
        <v>480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481</v>
      </c>
      <c r="B108" s="86">
        <v>43389.718399999998</v>
      </c>
      <c r="C108" s="86">
        <v>53.8065</v>
      </c>
      <c r="D108" s="86">
        <v>92.256</v>
      </c>
      <c r="E108" s="86">
        <v>0</v>
      </c>
      <c r="F108" s="86">
        <v>4.0000000000000002E-4</v>
      </c>
      <c r="G108" s="87">
        <v>1217930</v>
      </c>
      <c r="H108" s="86">
        <v>16561.721300000001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482</v>
      </c>
      <c r="B109" s="86">
        <v>36642.6175</v>
      </c>
      <c r="C109" s="86">
        <v>46.377600000000001</v>
      </c>
      <c r="D109" s="86">
        <v>83.899600000000007</v>
      </c>
      <c r="E109" s="86">
        <v>0</v>
      </c>
      <c r="F109" s="86">
        <v>4.0000000000000002E-4</v>
      </c>
      <c r="G109" s="87">
        <v>1107810</v>
      </c>
      <c r="H109" s="86">
        <v>14086.8416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483</v>
      </c>
      <c r="B110" s="86">
        <v>39681.65</v>
      </c>
      <c r="C110" s="86">
        <v>50.837400000000002</v>
      </c>
      <c r="D110" s="86">
        <v>94.773899999999998</v>
      </c>
      <c r="E110" s="86">
        <v>0</v>
      </c>
      <c r="F110" s="86">
        <v>4.0000000000000002E-4</v>
      </c>
      <c r="G110" s="87">
        <v>1251510</v>
      </c>
      <c r="H110" s="86">
        <v>15320.849399999999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484</v>
      </c>
      <c r="B111" s="86">
        <v>35516.15</v>
      </c>
      <c r="C111" s="86">
        <v>46.802</v>
      </c>
      <c r="D111" s="86">
        <v>93.133200000000002</v>
      </c>
      <c r="E111" s="86">
        <v>0</v>
      </c>
      <c r="F111" s="86">
        <v>4.0000000000000002E-4</v>
      </c>
      <c r="G111" s="87">
        <v>1230080</v>
      </c>
      <c r="H111" s="86">
        <v>13851.9349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295</v>
      </c>
      <c r="B112" s="86">
        <v>32930.388299999999</v>
      </c>
      <c r="C112" s="86">
        <v>45.810600000000001</v>
      </c>
      <c r="D112" s="86">
        <v>101.7787</v>
      </c>
      <c r="E112" s="86">
        <v>0</v>
      </c>
      <c r="F112" s="86">
        <v>4.0000000000000002E-4</v>
      </c>
      <c r="G112" s="87">
        <v>1344670</v>
      </c>
      <c r="H112" s="86">
        <v>13102.204400000001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485</v>
      </c>
      <c r="B113" s="86">
        <v>29973.276000000002</v>
      </c>
      <c r="C113" s="86">
        <v>43.139299999999999</v>
      </c>
      <c r="D113" s="86">
        <v>101.8485</v>
      </c>
      <c r="E113" s="86">
        <v>0</v>
      </c>
      <c r="F113" s="86">
        <v>4.0000000000000002E-4</v>
      </c>
      <c r="G113" s="87">
        <v>1345790</v>
      </c>
      <c r="H113" s="86">
        <v>12080.121300000001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486</v>
      </c>
      <c r="B114" s="86">
        <v>29087.829900000001</v>
      </c>
      <c r="C114" s="86">
        <v>43.462400000000002</v>
      </c>
      <c r="D114" s="86">
        <v>109.0397</v>
      </c>
      <c r="E114" s="86">
        <v>0</v>
      </c>
      <c r="F114" s="86">
        <v>4.0000000000000002E-4</v>
      </c>
      <c r="G114" s="87">
        <v>1441020</v>
      </c>
      <c r="H114" s="86">
        <v>11894.3565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487</v>
      </c>
      <c r="B115" s="86">
        <v>28946.681</v>
      </c>
      <c r="C115" s="86">
        <v>43.914400000000001</v>
      </c>
      <c r="D115" s="86">
        <v>112.7432</v>
      </c>
      <c r="E115" s="86">
        <v>0</v>
      </c>
      <c r="F115" s="86">
        <v>4.0000000000000002E-4</v>
      </c>
      <c r="G115" s="87">
        <v>1490040</v>
      </c>
      <c r="H115" s="86">
        <v>11907.639300000001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488</v>
      </c>
      <c r="B116" s="86">
        <v>30401.201499999999</v>
      </c>
      <c r="C116" s="86">
        <v>43.757300000000001</v>
      </c>
      <c r="D116" s="86">
        <v>103.3164</v>
      </c>
      <c r="E116" s="86">
        <v>0</v>
      </c>
      <c r="F116" s="86">
        <v>4.0000000000000002E-4</v>
      </c>
      <c r="G116" s="87">
        <v>1365190</v>
      </c>
      <c r="H116" s="86">
        <v>12252.8207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489</v>
      </c>
      <c r="B117" s="86">
        <v>35353.5049</v>
      </c>
      <c r="C117" s="86">
        <v>47.836500000000001</v>
      </c>
      <c r="D117" s="86">
        <v>100.6799</v>
      </c>
      <c r="E117" s="86">
        <v>0</v>
      </c>
      <c r="F117" s="86">
        <v>4.0000000000000002E-4</v>
      </c>
      <c r="G117" s="87">
        <v>1329960</v>
      </c>
      <c r="H117" s="86">
        <v>13922.245800000001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490</v>
      </c>
      <c r="B118" s="86">
        <v>39089.9882</v>
      </c>
      <c r="C118" s="86">
        <v>49.860999999999997</v>
      </c>
      <c r="D118" s="86">
        <v>91.966200000000001</v>
      </c>
      <c r="E118" s="86">
        <v>0</v>
      </c>
      <c r="F118" s="86">
        <v>4.0000000000000002E-4</v>
      </c>
      <c r="G118" s="87">
        <v>1214390</v>
      </c>
      <c r="H118" s="86">
        <v>15069.0196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491</v>
      </c>
      <c r="B119" s="86">
        <v>43409.730799999998</v>
      </c>
      <c r="C119" s="86">
        <v>54.006100000000004</v>
      </c>
      <c r="D119" s="86">
        <v>93.414599999999993</v>
      </c>
      <c r="E119" s="86">
        <v>0</v>
      </c>
      <c r="F119" s="86">
        <v>4.0000000000000002E-4</v>
      </c>
      <c r="G119" s="87">
        <v>1233260</v>
      </c>
      <c r="H119" s="86">
        <v>16588.079900000001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  <c r="F120" s="86"/>
      <c r="G120" s="86"/>
      <c r="H120" s="86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492</v>
      </c>
      <c r="B121" s="86">
        <v>424422.7366</v>
      </c>
      <c r="C121" s="86">
        <v>569.61109999999996</v>
      </c>
      <c r="D121" s="86">
        <v>1178.8499999999999</v>
      </c>
      <c r="E121" s="86">
        <v>0</v>
      </c>
      <c r="F121" s="86">
        <v>4.8999999999999998E-3</v>
      </c>
      <c r="G121" s="87">
        <v>15571600</v>
      </c>
      <c r="H121" s="86">
        <v>166637.8346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493</v>
      </c>
      <c r="B122" s="86">
        <v>28946.681</v>
      </c>
      <c r="C122" s="86">
        <v>43.139299999999999</v>
      </c>
      <c r="D122" s="86">
        <v>83.899600000000007</v>
      </c>
      <c r="E122" s="86">
        <v>0</v>
      </c>
      <c r="F122" s="86">
        <v>4.0000000000000002E-4</v>
      </c>
      <c r="G122" s="87">
        <v>1107810</v>
      </c>
      <c r="H122" s="86">
        <v>11894.3565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494</v>
      </c>
      <c r="B123" s="86">
        <v>43409.730799999998</v>
      </c>
      <c r="C123" s="86">
        <v>54.006100000000004</v>
      </c>
      <c r="D123" s="86">
        <v>112.7432</v>
      </c>
      <c r="E123" s="86">
        <v>0</v>
      </c>
      <c r="F123" s="86">
        <v>4.0000000000000002E-4</v>
      </c>
      <c r="G123" s="87">
        <v>1490040</v>
      </c>
      <c r="H123" s="86">
        <v>16588.079900000001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86" t="s">
        <v>495</v>
      </c>
      <c r="C125" s="86" t="s">
        <v>496</v>
      </c>
      <c r="D125" s="86" t="s">
        <v>497</v>
      </c>
      <c r="E125" s="86" t="s">
        <v>498</v>
      </c>
      <c r="F125" s="86" t="s">
        <v>499</v>
      </c>
      <c r="G125" s="86" t="s">
        <v>500</v>
      </c>
      <c r="H125" s="86" t="s">
        <v>501</v>
      </c>
      <c r="I125" s="86" t="s">
        <v>502</v>
      </c>
      <c r="J125" s="86" t="s">
        <v>503</v>
      </c>
      <c r="K125" s="86" t="s">
        <v>504</v>
      </c>
      <c r="L125" s="86" t="s">
        <v>505</v>
      </c>
      <c r="M125" s="86" t="s">
        <v>506</v>
      </c>
      <c r="N125" s="86" t="s">
        <v>507</v>
      </c>
      <c r="O125" s="86" t="s">
        <v>508</v>
      </c>
      <c r="P125" s="86" t="s">
        <v>509</v>
      </c>
      <c r="Q125" s="86" t="s">
        <v>510</v>
      </c>
      <c r="R125" s="86" t="s">
        <v>511</v>
      </c>
      <c r="S125" s="86" t="s">
        <v>512</v>
      </c>
    </row>
    <row r="126" spans="1:19">
      <c r="A126" s="86" t="s">
        <v>481</v>
      </c>
      <c r="B126" s="87">
        <v>429152000000</v>
      </c>
      <c r="C126" s="86">
        <v>302416.592</v>
      </c>
      <c r="D126" s="86" t="s">
        <v>615</v>
      </c>
      <c r="E126" s="86">
        <v>62886.42</v>
      </c>
      <c r="F126" s="86">
        <v>41401.919999999998</v>
      </c>
      <c r="G126" s="86">
        <v>22982.056</v>
      </c>
      <c r="H126" s="86">
        <v>0</v>
      </c>
      <c r="I126" s="86">
        <v>0</v>
      </c>
      <c r="J126" s="86">
        <v>0</v>
      </c>
      <c r="K126" s="86">
        <v>0</v>
      </c>
      <c r="L126" s="86">
        <v>0</v>
      </c>
      <c r="M126" s="86">
        <v>0</v>
      </c>
      <c r="N126" s="86">
        <v>0</v>
      </c>
      <c r="O126" s="86">
        <v>0</v>
      </c>
      <c r="P126" s="86">
        <v>0</v>
      </c>
      <c r="Q126" s="86">
        <v>175146.196</v>
      </c>
      <c r="R126" s="86">
        <v>0</v>
      </c>
      <c r="S126" s="86">
        <v>0</v>
      </c>
    </row>
    <row r="127" spans="1:19">
      <c r="A127" s="86" t="s">
        <v>482</v>
      </c>
      <c r="B127" s="87">
        <v>390348000000</v>
      </c>
      <c r="C127" s="86">
        <v>293732.77100000001</v>
      </c>
      <c r="D127" s="86" t="s">
        <v>616</v>
      </c>
      <c r="E127" s="86">
        <v>62886.42</v>
      </c>
      <c r="F127" s="86">
        <v>41401.919999999998</v>
      </c>
      <c r="G127" s="86">
        <v>22982.056</v>
      </c>
      <c r="H127" s="86">
        <v>0</v>
      </c>
      <c r="I127" s="86">
        <v>0</v>
      </c>
      <c r="J127" s="86">
        <v>0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166462.37400000001</v>
      </c>
      <c r="R127" s="86">
        <v>0</v>
      </c>
      <c r="S127" s="86">
        <v>0</v>
      </c>
    </row>
    <row r="128" spans="1:19">
      <c r="A128" s="86" t="s">
        <v>483</v>
      </c>
      <c r="B128" s="87">
        <v>440982000000</v>
      </c>
      <c r="C128" s="86">
        <v>302957.81099999999</v>
      </c>
      <c r="D128" s="86" t="s">
        <v>617</v>
      </c>
      <c r="E128" s="86">
        <v>62886.42</v>
      </c>
      <c r="F128" s="86">
        <v>41401.919999999998</v>
      </c>
      <c r="G128" s="86">
        <v>22982.056</v>
      </c>
      <c r="H128" s="86">
        <v>0</v>
      </c>
      <c r="I128" s="86">
        <v>0</v>
      </c>
      <c r="J128" s="86">
        <v>0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175687.41500000001</v>
      </c>
      <c r="R128" s="86">
        <v>0</v>
      </c>
      <c r="S128" s="86">
        <v>0</v>
      </c>
    </row>
    <row r="129" spans="1:19">
      <c r="A129" s="86" t="s">
        <v>484</v>
      </c>
      <c r="B129" s="87">
        <v>433431000000</v>
      </c>
      <c r="C129" s="86">
        <v>308095.33899999998</v>
      </c>
      <c r="D129" s="86" t="s">
        <v>618</v>
      </c>
      <c r="E129" s="86">
        <v>62886.42</v>
      </c>
      <c r="F129" s="86">
        <v>41401.919999999998</v>
      </c>
      <c r="G129" s="86">
        <v>22982.056</v>
      </c>
      <c r="H129" s="86">
        <v>0</v>
      </c>
      <c r="I129" s="86">
        <v>0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180824.943</v>
      </c>
      <c r="R129" s="86">
        <v>0</v>
      </c>
      <c r="S129" s="86">
        <v>0</v>
      </c>
    </row>
    <row r="130" spans="1:19">
      <c r="A130" s="86" t="s">
        <v>295</v>
      </c>
      <c r="B130" s="87">
        <v>473808000000</v>
      </c>
      <c r="C130" s="86">
        <v>329721.11099999998</v>
      </c>
      <c r="D130" s="86" t="s">
        <v>619</v>
      </c>
      <c r="E130" s="86">
        <v>41924.28</v>
      </c>
      <c r="F130" s="86">
        <v>36859.928999999996</v>
      </c>
      <c r="G130" s="86">
        <v>22982.056</v>
      </c>
      <c r="H130" s="86">
        <v>0</v>
      </c>
      <c r="I130" s="86">
        <v>6047.0950000000003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221907.75099999999</v>
      </c>
      <c r="R130" s="86">
        <v>0</v>
      </c>
      <c r="S130" s="86">
        <v>0</v>
      </c>
    </row>
    <row r="131" spans="1:19">
      <c r="A131" s="86" t="s">
        <v>485</v>
      </c>
      <c r="B131" s="87">
        <v>474204000000</v>
      </c>
      <c r="C131" s="86">
        <v>328646.47399999999</v>
      </c>
      <c r="D131" s="86" t="s">
        <v>620</v>
      </c>
      <c r="E131" s="86">
        <v>62886.42</v>
      </c>
      <c r="F131" s="86">
        <v>41401.919999999998</v>
      </c>
      <c r="G131" s="86">
        <v>22982.056</v>
      </c>
      <c r="H131" s="86">
        <v>0</v>
      </c>
      <c r="I131" s="86">
        <v>6771.6310000000003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194604.44699999999</v>
      </c>
      <c r="R131" s="86">
        <v>0</v>
      </c>
      <c r="S131" s="86">
        <v>0</v>
      </c>
    </row>
    <row r="132" spans="1:19">
      <c r="A132" s="86" t="s">
        <v>486</v>
      </c>
      <c r="B132" s="87">
        <v>507758000000</v>
      </c>
      <c r="C132" s="86">
        <v>345875.75099999999</v>
      </c>
      <c r="D132" s="86" t="s">
        <v>621</v>
      </c>
      <c r="E132" s="86">
        <v>41924.28</v>
      </c>
      <c r="F132" s="86">
        <v>36859.928999999996</v>
      </c>
      <c r="G132" s="86">
        <v>22982.056</v>
      </c>
      <c r="H132" s="86">
        <v>0</v>
      </c>
      <c r="I132" s="86">
        <v>14382.063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229727.42300000001</v>
      </c>
      <c r="R132" s="86">
        <v>0</v>
      </c>
      <c r="S132" s="86">
        <v>0</v>
      </c>
    </row>
    <row r="133" spans="1:19">
      <c r="A133" s="86" t="s">
        <v>487</v>
      </c>
      <c r="B133" s="87">
        <v>525031000000</v>
      </c>
      <c r="C133" s="86">
        <v>342834.72399999999</v>
      </c>
      <c r="D133" s="86" t="s">
        <v>622</v>
      </c>
      <c r="E133" s="86">
        <v>41924.28</v>
      </c>
      <c r="F133" s="86">
        <v>36859.928999999996</v>
      </c>
      <c r="G133" s="86">
        <v>22982.056</v>
      </c>
      <c r="H133" s="86">
        <v>0</v>
      </c>
      <c r="I133" s="86">
        <v>12673.198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228395.26</v>
      </c>
      <c r="R133" s="86">
        <v>0</v>
      </c>
      <c r="S133" s="86">
        <v>0</v>
      </c>
    </row>
    <row r="134" spans="1:19">
      <c r="A134" s="86" t="s">
        <v>488</v>
      </c>
      <c r="B134" s="87">
        <v>481038000000</v>
      </c>
      <c r="C134" s="86">
        <v>345131.69900000002</v>
      </c>
      <c r="D134" s="86" t="s">
        <v>686</v>
      </c>
      <c r="E134" s="86">
        <v>62886.42</v>
      </c>
      <c r="F134" s="86">
        <v>41401.919999999998</v>
      </c>
      <c r="G134" s="86">
        <v>22982.056</v>
      </c>
      <c r="H134" s="86">
        <v>0</v>
      </c>
      <c r="I134" s="86">
        <v>10151.299000000001</v>
      </c>
      <c r="J134" s="86">
        <v>0</v>
      </c>
      <c r="K134" s="86">
        <v>0</v>
      </c>
      <c r="L134" s="86">
        <v>0</v>
      </c>
      <c r="M134" s="86">
        <v>0</v>
      </c>
      <c r="N134" s="86">
        <v>0</v>
      </c>
      <c r="O134" s="86">
        <v>0</v>
      </c>
      <c r="P134" s="86">
        <v>0</v>
      </c>
      <c r="Q134" s="86">
        <v>207710.00399999999</v>
      </c>
      <c r="R134" s="86">
        <v>0</v>
      </c>
      <c r="S134" s="86">
        <v>0</v>
      </c>
    </row>
    <row r="135" spans="1:19">
      <c r="A135" s="86" t="s">
        <v>489</v>
      </c>
      <c r="B135" s="87">
        <v>468626000000</v>
      </c>
      <c r="C135" s="86">
        <v>313741.70400000003</v>
      </c>
      <c r="D135" s="86" t="s">
        <v>623</v>
      </c>
      <c r="E135" s="86">
        <v>41924.28</v>
      </c>
      <c r="F135" s="86">
        <v>36859.928999999996</v>
      </c>
      <c r="G135" s="86">
        <v>22982.056</v>
      </c>
      <c r="H135" s="86">
        <v>0</v>
      </c>
      <c r="I135" s="86">
        <v>0</v>
      </c>
      <c r="J135" s="86">
        <v>4005</v>
      </c>
      <c r="K135" s="86">
        <v>0</v>
      </c>
      <c r="L135" s="86">
        <v>0</v>
      </c>
      <c r="M135" s="86">
        <v>0</v>
      </c>
      <c r="N135" s="86">
        <v>0</v>
      </c>
      <c r="O135" s="86">
        <v>0</v>
      </c>
      <c r="P135" s="86">
        <v>0</v>
      </c>
      <c r="Q135" s="86">
        <v>207970.43900000001</v>
      </c>
      <c r="R135" s="86">
        <v>0</v>
      </c>
      <c r="S135" s="86">
        <v>0</v>
      </c>
    </row>
    <row r="136" spans="1:19">
      <c r="A136" s="86" t="s">
        <v>490</v>
      </c>
      <c r="B136" s="87">
        <v>427904000000</v>
      </c>
      <c r="C136" s="86">
        <v>316168.05900000001</v>
      </c>
      <c r="D136" s="86" t="s">
        <v>606</v>
      </c>
      <c r="E136" s="86">
        <v>41924.28</v>
      </c>
      <c r="F136" s="86">
        <v>36859.928999999996</v>
      </c>
      <c r="G136" s="86">
        <v>22982.056</v>
      </c>
      <c r="H136" s="86">
        <v>0</v>
      </c>
      <c r="I136" s="86">
        <v>0</v>
      </c>
      <c r="J136" s="86">
        <v>4005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210396.79399999999</v>
      </c>
      <c r="R136" s="86">
        <v>0</v>
      </c>
      <c r="S136" s="86">
        <v>0</v>
      </c>
    </row>
    <row r="137" spans="1:19">
      <c r="A137" s="86" t="s">
        <v>491</v>
      </c>
      <c r="B137" s="87">
        <v>434554000000</v>
      </c>
      <c r="C137" s="86">
        <v>296691.20899999997</v>
      </c>
      <c r="D137" s="86" t="s">
        <v>624</v>
      </c>
      <c r="E137" s="86">
        <v>62886.42</v>
      </c>
      <c r="F137" s="86">
        <v>41401.919999999998</v>
      </c>
      <c r="G137" s="86">
        <v>22982.056</v>
      </c>
      <c r="H137" s="86">
        <v>0</v>
      </c>
      <c r="I137" s="86">
        <v>0</v>
      </c>
      <c r="J137" s="86">
        <v>0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169420.81299999999</v>
      </c>
      <c r="R137" s="86">
        <v>0</v>
      </c>
      <c r="S137" s="86">
        <v>0</v>
      </c>
    </row>
    <row r="138" spans="1:19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</row>
    <row r="139" spans="1:19">
      <c r="A139" s="86" t="s">
        <v>492</v>
      </c>
      <c r="B139" s="87">
        <v>5486830000000</v>
      </c>
      <c r="C139" s="86"/>
      <c r="D139" s="86"/>
      <c r="E139" s="86"/>
      <c r="F139" s="86"/>
      <c r="G139" s="86"/>
      <c r="H139" s="86"/>
      <c r="I139" s="86"/>
      <c r="J139" s="86"/>
      <c r="K139" s="86"/>
      <c r="L139" s="86">
        <v>0</v>
      </c>
      <c r="M139" s="86">
        <v>0</v>
      </c>
      <c r="N139" s="86">
        <v>0</v>
      </c>
      <c r="O139" s="86">
        <v>0</v>
      </c>
      <c r="P139" s="86">
        <v>0</v>
      </c>
      <c r="Q139" s="86"/>
      <c r="R139" s="86">
        <v>0</v>
      </c>
      <c r="S139" s="86">
        <v>0</v>
      </c>
    </row>
    <row r="140" spans="1:19">
      <c r="A140" s="86" t="s">
        <v>493</v>
      </c>
      <c r="B140" s="87">
        <v>390348000000</v>
      </c>
      <c r="C140" s="86">
        <v>293732.77100000001</v>
      </c>
      <c r="D140" s="86"/>
      <c r="E140" s="86">
        <v>41924.28</v>
      </c>
      <c r="F140" s="86">
        <v>36859.928999999996</v>
      </c>
      <c r="G140" s="86">
        <v>22982.056</v>
      </c>
      <c r="H140" s="86">
        <v>0</v>
      </c>
      <c r="I140" s="86">
        <v>0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166462.37400000001</v>
      </c>
      <c r="R140" s="86">
        <v>0</v>
      </c>
      <c r="S140" s="86">
        <v>0</v>
      </c>
    </row>
    <row r="141" spans="1:19">
      <c r="A141" s="86" t="s">
        <v>494</v>
      </c>
      <c r="B141" s="87">
        <v>525031000000</v>
      </c>
      <c r="C141" s="86">
        <v>345875.75099999999</v>
      </c>
      <c r="D141" s="86"/>
      <c r="E141" s="86">
        <v>62886.42</v>
      </c>
      <c r="F141" s="86">
        <v>41401.919999999998</v>
      </c>
      <c r="G141" s="86">
        <v>22982.056</v>
      </c>
      <c r="H141" s="86">
        <v>0</v>
      </c>
      <c r="I141" s="86">
        <v>14382.063</v>
      </c>
      <c r="J141" s="86">
        <v>4005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229727.42300000001</v>
      </c>
      <c r="R141" s="86">
        <v>0</v>
      </c>
      <c r="S141" s="86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86" t="s">
        <v>514</v>
      </c>
      <c r="C143" s="86" t="s">
        <v>515</v>
      </c>
      <c r="D143" s="86" t="s">
        <v>241</v>
      </c>
      <c r="E143" s="86" t="s">
        <v>374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516</v>
      </c>
      <c r="B144" s="86">
        <v>108478.39</v>
      </c>
      <c r="C144" s="86">
        <v>25790.92</v>
      </c>
      <c r="D144" s="86">
        <v>0</v>
      </c>
      <c r="E144" s="86">
        <v>134269.31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517</v>
      </c>
      <c r="B145" s="86">
        <v>25.95</v>
      </c>
      <c r="C145" s="86">
        <v>6.17</v>
      </c>
      <c r="D145" s="86">
        <v>0</v>
      </c>
      <c r="E145" s="86">
        <v>32.119999999999997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518</v>
      </c>
      <c r="B146" s="86">
        <v>25.95</v>
      </c>
      <c r="C146" s="86">
        <v>6.17</v>
      </c>
      <c r="D146" s="86">
        <v>0</v>
      </c>
      <c r="E146" s="86">
        <v>32.119999999999997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</row>
    <row r="148" spans="1:19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</row>
    <row r="149" spans="1:1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46"/>
  <sheetViews>
    <sheetView workbookViewId="0"/>
  </sheetViews>
  <sheetFormatPr defaultRowHeight="10.5"/>
  <cols>
    <col min="1" max="1" width="38.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86" t="s">
        <v>344</v>
      </c>
      <c r="C1" s="86" t="s">
        <v>345</v>
      </c>
      <c r="D1" s="86" t="s">
        <v>346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347</v>
      </c>
      <c r="B2" s="86">
        <v>9241.7000000000007</v>
      </c>
      <c r="C2" s="86">
        <v>2210.5100000000002</v>
      </c>
      <c r="D2" s="86">
        <v>2210.5100000000002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348</v>
      </c>
      <c r="B3" s="86">
        <v>9241.7000000000007</v>
      </c>
      <c r="C3" s="86">
        <v>2210.5100000000002</v>
      </c>
      <c r="D3" s="86">
        <v>2210.5100000000002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349</v>
      </c>
      <c r="B4" s="86">
        <v>24290.98</v>
      </c>
      <c r="C4" s="86">
        <v>5810.14</v>
      </c>
      <c r="D4" s="86">
        <v>5810.14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350</v>
      </c>
      <c r="B5" s="86">
        <v>24290.98</v>
      </c>
      <c r="C5" s="86">
        <v>5810.14</v>
      </c>
      <c r="D5" s="86">
        <v>5810.14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86" t="s">
        <v>351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352</v>
      </c>
      <c r="B8" s="86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353</v>
      </c>
      <c r="B9" s="86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354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86" t="s">
        <v>355</v>
      </c>
      <c r="C12" s="86" t="s">
        <v>356</v>
      </c>
      <c r="D12" s="86" t="s">
        <v>357</v>
      </c>
      <c r="E12" s="86" t="s">
        <v>358</v>
      </c>
      <c r="F12" s="86" t="s">
        <v>359</v>
      </c>
      <c r="G12" s="86" t="s">
        <v>360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72</v>
      </c>
      <c r="B13" s="86">
        <v>0</v>
      </c>
      <c r="C13" s="86">
        <v>3233.97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73</v>
      </c>
      <c r="B14" s="86">
        <v>101.06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81</v>
      </c>
      <c r="B15" s="86">
        <v>933.76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82</v>
      </c>
      <c r="B16" s="86">
        <v>62.86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83</v>
      </c>
      <c r="B17" s="86">
        <v>785.69</v>
      </c>
      <c r="C17" s="86">
        <v>199.13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84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85</v>
      </c>
      <c r="B19" s="86">
        <v>608.66999999999996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86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87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88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67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89</v>
      </c>
      <c r="B24" s="86">
        <v>0</v>
      </c>
      <c r="C24" s="86">
        <v>22.52</v>
      </c>
      <c r="D24" s="86">
        <v>0</v>
      </c>
      <c r="E24" s="86">
        <v>0</v>
      </c>
      <c r="F24" s="86">
        <v>0</v>
      </c>
      <c r="G24" s="86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90</v>
      </c>
      <c r="B25" s="86">
        <v>3294.04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91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92</v>
      </c>
      <c r="B28" s="86">
        <v>5786.08</v>
      </c>
      <c r="C28" s="86">
        <v>3455.62</v>
      </c>
      <c r="D28" s="86">
        <v>0</v>
      </c>
      <c r="E28" s="86">
        <v>0</v>
      </c>
      <c r="F28" s="86">
        <v>0</v>
      </c>
      <c r="G28" s="86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86" t="s">
        <v>351</v>
      </c>
      <c r="C30" s="86" t="s">
        <v>3</v>
      </c>
      <c r="D30" s="86" t="s">
        <v>361</v>
      </c>
      <c r="E30" s="86" t="s">
        <v>362</v>
      </c>
      <c r="F30" s="86" t="s">
        <v>363</v>
      </c>
      <c r="G30" s="86" t="s">
        <v>364</v>
      </c>
      <c r="H30" s="86" t="s">
        <v>365</v>
      </c>
      <c r="I30" s="86" t="s">
        <v>366</v>
      </c>
      <c r="J30" s="86" t="s">
        <v>367</v>
      </c>
      <c r="K30"/>
      <c r="L30"/>
      <c r="M30"/>
      <c r="N30"/>
      <c r="O30"/>
      <c r="P30"/>
      <c r="Q30"/>
      <c r="R30"/>
      <c r="S30"/>
    </row>
    <row r="31" spans="1:19">
      <c r="A31" s="86" t="s">
        <v>373</v>
      </c>
      <c r="B31" s="86">
        <v>209.04</v>
      </c>
      <c r="C31" s="86" t="s">
        <v>4</v>
      </c>
      <c r="D31" s="86">
        <v>1274.6500000000001</v>
      </c>
      <c r="E31" s="86">
        <v>1</v>
      </c>
      <c r="F31" s="86">
        <v>189.08</v>
      </c>
      <c r="G31" s="86">
        <v>0</v>
      </c>
      <c r="H31" s="86">
        <v>18.29</v>
      </c>
      <c r="I31" s="86">
        <v>11.61</v>
      </c>
      <c r="J31" s="86">
        <v>80.6828</v>
      </c>
      <c r="K31"/>
      <c r="L31"/>
      <c r="M31"/>
      <c r="N31"/>
      <c r="O31"/>
      <c r="P31"/>
      <c r="Q31"/>
      <c r="R31"/>
      <c r="S31"/>
    </row>
    <row r="32" spans="1:19">
      <c r="A32" s="86" t="s">
        <v>370</v>
      </c>
      <c r="B32" s="86">
        <v>224.72</v>
      </c>
      <c r="C32" s="86" t="s">
        <v>4</v>
      </c>
      <c r="D32" s="86">
        <v>1370.24</v>
      </c>
      <c r="E32" s="86">
        <v>1</v>
      </c>
      <c r="F32" s="86">
        <v>138.38999999999999</v>
      </c>
      <c r="G32" s="86">
        <v>0</v>
      </c>
      <c r="H32" s="86">
        <v>18.29</v>
      </c>
      <c r="I32" s="86">
        <v>11.61</v>
      </c>
      <c r="J32" s="86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86" t="s">
        <v>369</v>
      </c>
      <c r="B33" s="86">
        <v>621.89</v>
      </c>
      <c r="C33" s="86" t="s">
        <v>4</v>
      </c>
      <c r="D33" s="86">
        <v>3792.03</v>
      </c>
      <c r="E33" s="86">
        <v>1</v>
      </c>
      <c r="F33" s="86">
        <v>477.11</v>
      </c>
      <c r="G33" s="86">
        <v>0</v>
      </c>
      <c r="H33" s="86">
        <v>8.61</v>
      </c>
      <c r="I33" s="86">
        <v>27.87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88.84</v>
      </c>
      <c r="C34" s="86" t="s">
        <v>4</v>
      </c>
      <c r="D34" s="86">
        <v>541.72</v>
      </c>
      <c r="E34" s="86">
        <v>1</v>
      </c>
      <c r="F34" s="86">
        <v>115.05</v>
      </c>
      <c r="G34" s="86">
        <v>0</v>
      </c>
      <c r="H34" s="86">
        <v>11.84</v>
      </c>
      <c r="I34" s="86">
        <v>18.579999999999998</v>
      </c>
      <c r="J34" s="86">
        <v>8.07</v>
      </c>
      <c r="K34"/>
      <c r="L34"/>
      <c r="M34"/>
      <c r="N34"/>
      <c r="O34"/>
      <c r="P34"/>
      <c r="Q34"/>
      <c r="R34"/>
      <c r="S34"/>
    </row>
    <row r="35" spans="1:19">
      <c r="A35" s="86" t="s">
        <v>372</v>
      </c>
      <c r="B35" s="86">
        <v>711.36</v>
      </c>
      <c r="C35" s="86" t="s">
        <v>4</v>
      </c>
      <c r="D35" s="86">
        <v>4337.6099999999997</v>
      </c>
      <c r="E35" s="86">
        <v>1</v>
      </c>
      <c r="F35" s="86">
        <v>366.09</v>
      </c>
      <c r="G35" s="86">
        <v>0</v>
      </c>
      <c r="H35" s="86">
        <v>18.29</v>
      </c>
      <c r="I35" s="86">
        <v>11.61</v>
      </c>
      <c r="J35" s="86">
        <v>5.38</v>
      </c>
      <c r="K35"/>
      <c r="L35"/>
      <c r="M35"/>
      <c r="N35"/>
      <c r="O35"/>
      <c r="P35"/>
      <c r="Q35"/>
      <c r="R35"/>
      <c r="S35"/>
    </row>
    <row r="36" spans="1:19">
      <c r="A36" s="86" t="s">
        <v>371</v>
      </c>
      <c r="B36" s="86">
        <v>2324.94</v>
      </c>
      <c r="C36" s="86" t="s">
        <v>4</v>
      </c>
      <c r="D36" s="86">
        <v>14176.6</v>
      </c>
      <c r="E36" s="86">
        <v>1</v>
      </c>
      <c r="F36" s="86">
        <v>323.44</v>
      </c>
      <c r="G36" s="86">
        <v>174.7</v>
      </c>
      <c r="H36" s="86">
        <v>18.29</v>
      </c>
      <c r="I36" s="86">
        <v>11.61</v>
      </c>
      <c r="J36" s="86">
        <v>5.38</v>
      </c>
      <c r="K36"/>
      <c r="L36"/>
      <c r="M36"/>
      <c r="N36"/>
      <c r="O36"/>
      <c r="P36"/>
      <c r="Q36"/>
      <c r="R36"/>
      <c r="S36"/>
    </row>
    <row r="37" spans="1:19">
      <c r="A37" s="86" t="s">
        <v>374</v>
      </c>
      <c r="B37" s="86">
        <v>4180.79</v>
      </c>
      <c r="C37" s="86"/>
      <c r="D37" s="86">
        <v>25492.85</v>
      </c>
      <c r="E37" s="86"/>
      <c r="F37" s="86">
        <v>1609.16</v>
      </c>
      <c r="G37" s="86">
        <v>174.7</v>
      </c>
      <c r="H37" s="86">
        <v>16.713000000000001</v>
      </c>
      <c r="I37" s="86">
        <v>12.83</v>
      </c>
      <c r="J37" s="86">
        <v>13.7818</v>
      </c>
      <c r="K37"/>
      <c r="L37"/>
      <c r="M37"/>
      <c r="N37"/>
      <c r="O37"/>
      <c r="P37"/>
      <c r="Q37"/>
      <c r="R37"/>
      <c r="S37"/>
    </row>
    <row r="38" spans="1:19">
      <c r="A38" s="86" t="s">
        <v>375</v>
      </c>
      <c r="B38" s="86">
        <v>4180.79</v>
      </c>
      <c r="C38" s="86"/>
      <c r="D38" s="86">
        <v>25492.85</v>
      </c>
      <c r="E38" s="86"/>
      <c r="F38" s="86">
        <v>1609.16</v>
      </c>
      <c r="G38" s="86">
        <v>174.7</v>
      </c>
      <c r="H38" s="86">
        <v>16.713000000000001</v>
      </c>
      <c r="I38" s="86">
        <v>12.83</v>
      </c>
      <c r="J38" s="86">
        <v>13.7818</v>
      </c>
      <c r="K38"/>
      <c r="L38"/>
      <c r="M38"/>
      <c r="N38"/>
      <c r="O38"/>
      <c r="P38"/>
      <c r="Q38"/>
      <c r="R38"/>
      <c r="S38"/>
    </row>
    <row r="39" spans="1:19">
      <c r="A39" s="86" t="s">
        <v>376</v>
      </c>
      <c r="B39" s="86">
        <v>0</v>
      </c>
      <c r="C39" s="86"/>
      <c r="D39" s="86">
        <v>0</v>
      </c>
      <c r="E39" s="86"/>
      <c r="F39" s="86">
        <v>0</v>
      </c>
      <c r="G39" s="86">
        <v>0</v>
      </c>
      <c r="H39" s="86"/>
      <c r="I39" s="86"/>
      <c r="J39" s="86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86" t="s">
        <v>51</v>
      </c>
      <c r="C41" s="86" t="s">
        <v>377</v>
      </c>
      <c r="D41" s="86" t="s">
        <v>378</v>
      </c>
      <c r="E41" s="86" t="s">
        <v>379</v>
      </c>
      <c r="F41" s="86" t="s">
        <v>380</v>
      </c>
      <c r="G41" s="86" t="s">
        <v>381</v>
      </c>
      <c r="H41" s="86" t="s">
        <v>382</v>
      </c>
      <c r="I41" s="86" t="s">
        <v>383</v>
      </c>
      <c r="J41"/>
      <c r="K41"/>
      <c r="L41"/>
      <c r="M41"/>
      <c r="N41"/>
      <c r="O41"/>
      <c r="P41"/>
      <c r="Q41"/>
      <c r="R41"/>
      <c r="S41"/>
    </row>
    <row r="42" spans="1:19">
      <c r="A42" s="86" t="s">
        <v>407</v>
      </c>
      <c r="B42" s="86" t="s">
        <v>533</v>
      </c>
      <c r="C42" s="86">
        <v>0.08</v>
      </c>
      <c r="D42" s="86">
        <v>0.69799999999999995</v>
      </c>
      <c r="E42" s="86">
        <v>0.78</v>
      </c>
      <c r="F42" s="86">
        <v>60.34</v>
      </c>
      <c r="G42" s="86">
        <v>180</v>
      </c>
      <c r="H42" s="86">
        <v>90</v>
      </c>
      <c r="I42" s="86" t="s">
        <v>400</v>
      </c>
      <c r="J42"/>
      <c r="K42"/>
      <c r="L42"/>
      <c r="M42"/>
      <c r="N42"/>
      <c r="O42"/>
      <c r="P42"/>
      <c r="Q42"/>
      <c r="R42"/>
      <c r="S42"/>
    </row>
    <row r="43" spans="1:19">
      <c r="A43" s="86" t="s">
        <v>408</v>
      </c>
      <c r="B43" s="86" t="s">
        <v>533</v>
      </c>
      <c r="C43" s="86">
        <v>0.08</v>
      </c>
      <c r="D43" s="86">
        <v>0.69799999999999995</v>
      </c>
      <c r="E43" s="86">
        <v>0.78</v>
      </c>
      <c r="F43" s="86">
        <v>128.72999999999999</v>
      </c>
      <c r="G43" s="86">
        <v>90</v>
      </c>
      <c r="H43" s="86">
        <v>90</v>
      </c>
      <c r="I43" s="86" t="s">
        <v>387</v>
      </c>
      <c r="J43"/>
      <c r="K43"/>
      <c r="L43"/>
      <c r="M43"/>
      <c r="N43"/>
      <c r="O43"/>
      <c r="P43"/>
      <c r="Q43"/>
      <c r="R43"/>
      <c r="S43"/>
    </row>
    <row r="44" spans="1:19">
      <c r="A44" s="86" t="s">
        <v>409</v>
      </c>
      <c r="B44" s="86" t="s">
        <v>389</v>
      </c>
      <c r="C44" s="86">
        <v>0.3</v>
      </c>
      <c r="D44" s="86">
        <v>3.12</v>
      </c>
      <c r="E44" s="86">
        <v>12.904</v>
      </c>
      <c r="F44" s="86">
        <v>209.04</v>
      </c>
      <c r="G44" s="86">
        <v>0</v>
      </c>
      <c r="H44" s="86">
        <v>180</v>
      </c>
      <c r="I44" s="86"/>
      <c r="J44"/>
      <c r="K44"/>
      <c r="L44"/>
      <c r="M44"/>
      <c r="N44"/>
      <c r="O44"/>
      <c r="P44"/>
      <c r="Q44"/>
      <c r="R44"/>
      <c r="S44"/>
    </row>
    <row r="45" spans="1:19">
      <c r="A45" s="86" t="s">
        <v>410</v>
      </c>
      <c r="B45" s="86" t="s">
        <v>534</v>
      </c>
      <c r="C45" s="86">
        <v>0.3</v>
      </c>
      <c r="D45" s="86">
        <v>0.35099999999999998</v>
      </c>
      <c r="E45" s="86">
        <v>0.376</v>
      </c>
      <c r="F45" s="86">
        <v>209.04</v>
      </c>
      <c r="G45" s="86">
        <v>180</v>
      </c>
      <c r="H45" s="86">
        <v>0</v>
      </c>
      <c r="I45" s="86"/>
      <c r="J45"/>
      <c r="K45"/>
      <c r="L45"/>
      <c r="M45"/>
      <c r="N45"/>
      <c r="O45"/>
      <c r="P45"/>
      <c r="Q45"/>
      <c r="R45"/>
      <c r="S45"/>
    </row>
    <row r="46" spans="1:19">
      <c r="A46" s="86" t="s">
        <v>396</v>
      </c>
      <c r="B46" s="86" t="s">
        <v>533</v>
      </c>
      <c r="C46" s="86">
        <v>0.08</v>
      </c>
      <c r="D46" s="86">
        <v>0.69799999999999995</v>
      </c>
      <c r="E46" s="86">
        <v>0.78</v>
      </c>
      <c r="F46" s="86">
        <v>138.38999999999999</v>
      </c>
      <c r="G46" s="86">
        <v>90</v>
      </c>
      <c r="H46" s="86">
        <v>90</v>
      </c>
      <c r="I46" s="86" t="s">
        <v>387</v>
      </c>
      <c r="J46"/>
      <c r="K46"/>
      <c r="L46"/>
      <c r="M46"/>
      <c r="N46"/>
      <c r="O46"/>
      <c r="P46"/>
      <c r="Q46"/>
      <c r="R46"/>
      <c r="S46"/>
    </row>
    <row r="47" spans="1:19">
      <c r="A47" s="86" t="s">
        <v>397</v>
      </c>
      <c r="B47" s="86" t="s">
        <v>389</v>
      </c>
      <c r="C47" s="86">
        <v>0.3</v>
      </c>
      <c r="D47" s="86">
        <v>3.12</v>
      </c>
      <c r="E47" s="86">
        <v>12.904</v>
      </c>
      <c r="F47" s="86">
        <v>224.72</v>
      </c>
      <c r="G47" s="86">
        <v>0</v>
      </c>
      <c r="H47" s="86">
        <v>180</v>
      </c>
      <c r="I47" s="86"/>
      <c r="J47"/>
      <c r="K47"/>
      <c r="L47"/>
      <c r="M47"/>
      <c r="N47"/>
      <c r="O47"/>
      <c r="P47"/>
      <c r="Q47"/>
      <c r="R47"/>
      <c r="S47"/>
    </row>
    <row r="48" spans="1:19">
      <c r="A48" s="86" t="s">
        <v>398</v>
      </c>
      <c r="B48" s="86" t="s">
        <v>534</v>
      </c>
      <c r="C48" s="86">
        <v>0.3</v>
      </c>
      <c r="D48" s="86">
        <v>0.35099999999999998</v>
      </c>
      <c r="E48" s="86">
        <v>0.376</v>
      </c>
      <c r="F48" s="86">
        <v>224.72</v>
      </c>
      <c r="G48" s="86">
        <v>180</v>
      </c>
      <c r="H48" s="86">
        <v>0</v>
      </c>
      <c r="I48" s="86"/>
      <c r="J48"/>
      <c r="K48"/>
      <c r="L48"/>
      <c r="M48"/>
      <c r="N48"/>
      <c r="O48"/>
      <c r="P48"/>
      <c r="Q48"/>
      <c r="R48"/>
      <c r="S48"/>
    </row>
    <row r="49" spans="1:19">
      <c r="A49" s="86" t="s">
        <v>391</v>
      </c>
      <c r="B49" s="86" t="s">
        <v>533</v>
      </c>
      <c r="C49" s="86">
        <v>0.08</v>
      </c>
      <c r="D49" s="86">
        <v>0.69799999999999995</v>
      </c>
      <c r="E49" s="86">
        <v>0.78</v>
      </c>
      <c r="F49" s="86">
        <v>422.4</v>
      </c>
      <c r="G49" s="86">
        <v>0</v>
      </c>
      <c r="H49" s="86">
        <v>90</v>
      </c>
      <c r="I49" s="86" t="s">
        <v>385</v>
      </c>
      <c r="J49"/>
      <c r="K49"/>
      <c r="L49"/>
      <c r="M49"/>
      <c r="N49"/>
      <c r="O49"/>
      <c r="P49"/>
      <c r="Q49"/>
      <c r="R49"/>
      <c r="S49"/>
    </row>
    <row r="50" spans="1:19">
      <c r="A50" s="86" t="s">
        <v>392</v>
      </c>
      <c r="B50" s="86" t="s">
        <v>533</v>
      </c>
      <c r="C50" s="86">
        <v>0.08</v>
      </c>
      <c r="D50" s="86">
        <v>0.69799999999999995</v>
      </c>
      <c r="E50" s="86">
        <v>0.78</v>
      </c>
      <c r="F50" s="86">
        <v>54.71</v>
      </c>
      <c r="G50" s="86">
        <v>270</v>
      </c>
      <c r="H50" s="86">
        <v>90</v>
      </c>
      <c r="I50" s="86" t="s">
        <v>393</v>
      </c>
      <c r="J50"/>
      <c r="K50"/>
      <c r="L50"/>
      <c r="M50"/>
      <c r="N50"/>
      <c r="O50"/>
      <c r="P50"/>
      <c r="Q50"/>
      <c r="R50"/>
      <c r="S50"/>
    </row>
    <row r="51" spans="1:19">
      <c r="A51" s="86" t="s">
        <v>394</v>
      </c>
      <c r="B51" s="86" t="s">
        <v>389</v>
      </c>
      <c r="C51" s="86">
        <v>0.3</v>
      </c>
      <c r="D51" s="86">
        <v>3.12</v>
      </c>
      <c r="E51" s="86">
        <v>12.904</v>
      </c>
      <c r="F51" s="86">
        <v>621.89</v>
      </c>
      <c r="G51" s="86">
        <v>0</v>
      </c>
      <c r="H51" s="86">
        <v>180</v>
      </c>
      <c r="I51" s="86"/>
      <c r="J51"/>
      <c r="K51"/>
      <c r="L51"/>
      <c r="M51"/>
      <c r="N51"/>
      <c r="O51"/>
      <c r="P51"/>
      <c r="Q51"/>
      <c r="R51"/>
      <c r="S51"/>
    </row>
    <row r="52" spans="1:19">
      <c r="A52" s="86" t="s">
        <v>395</v>
      </c>
      <c r="B52" s="86" t="s">
        <v>534</v>
      </c>
      <c r="C52" s="86">
        <v>0.3</v>
      </c>
      <c r="D52" s="86">
        <v>0.35099999999999998</v>
      </c>
      <c r="E52" s="86">
        <v>0.376</v>
      </c>
      <c r="F52" s="86">
        <v>621.89</v>
      </c>
      <c r="G52" s="86">
        <v>180</v>
      </c>
      <c r="H52" s="86">
        <v>0</v>
      </c>
      <c r="I52" s="86"/>
      <c r="J52"/>
      <c r="K52"/>
      <c r="L52"/>
      <c r="M52"/>
      <c r="N52"/>
      <c r="O52"/>
      <c r="P52"/>
      <c r="Q52"/>
      <c r="R52"/>
      <c r="S52"/>
    </row>
    <row r="53" spans="1:19">
      <c r="A53" s="86" t="s">
        <v>386</v>
      </c>
      <c r="B53" s="86" t="s">
        <v>533</v>
      </c>
      <c r="C53" s="86">
        <v>0.08</v>
      </c>
      <c r="D53" s="86">
        <v>0.69799999999999995</v>
      </c>
      <c r="E53" s="86">
        <v>0.78</v>
      </c>
      <c r="F53" s="86">
        <v>54.71</v>
      </c>
      <c r="G53" s="86">
        <v>90</v>
      </c>
      <c r="H53" s="86">
        <v>90</v>
      </c>
      <c r="I53" s="86" t="s">
        <v>387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384</v>
      </c>
      <c r="B54" s="86" t="s">
        <v>533</v>
      </c>
      <c r="C54" s="86">
        <v>0.08</v>
      </c>
      <c r="D54" s="86">
        <v>0.69799999999999995</v>
      </c>
      <c r="E54" s="86">
        <v>0.78</v>
      </c>
      <c r="F54" s="86">
        <v>60.34</v>
      </c>
      <c r="G54" s="86">
        <v>0</v>
      </c>
      <c r="H54" s="86">
        <v>90</v>
      </c>
      <c r="I54" s="86" t="s">
        <v>385</v>
      </c>
      <c r="J54"/>
      <c r="K54"/>
      <c r="L54"/>
      <c r="M54"/>
      <c r="N54"/>
      <c r="O54"/>
      <c r="P54"/>
      <c r="Q54"/>
      <c r="R54"/>
      <c r="S54"/>
    </row>
    <row r="55" spans="1:19">
      <c r="A55" s="86" t="s">
        <v>388</v>
      </c>
      <c r="B55" s="86" t="s">
        <v>389</v>
      </c>
      <c r="C55" s="86">
        <v>0.3</v>
      </c>
      <c r="D55" s="86">
        <v>3.12</v>
      </c>
      <c r="E55" s="86">
        <v>12.904</v>
      </c>
      <c r="F55" s="86">
        <v>88.84</v>
      </c>
      <c r="G55" s="86">
        <v>0</v>
      </c>
      <c r="H55" s="86">
        <v>180</v>
      </c>
      <c r="I55" s="86"/>
      <c r="J55"/>
      <c r="K55"/>
      <c r="L55"/>
      <c r="M55"/>
      <c r="N55"/>
      <c r="O55"/>
      <c r="P55"/>
      <c r="Q55"/>
      <c r="R55"/>
      <c r="S55"/>
    </row>
    <row r="56" spans="1:19">
      <c r="A56" s="86" t="s">
        <v>390</v>
      </c>
      <c r="B56" s="86" t="s">
        <v>534</v>
      </c>
      <c r="C56" s="86">
        <v>0.3</v>
      </c>
      <c r="D56" s="86">
        <v>0.35099999999999998</v>
      </c>
      <c r="E56" s="86">
        <v>0.376</v>
      </c>
      <c r="F56" s="86">
        <v>88.84</v>
      </c>
      <c r="G56" s="86">
        <v>180</v>
      </c>
      <c r="H56" s="86">
        <v>0</v>
      </c>
      <c r="I56" s="86"/>
      <c r="J56"/>
      <c r="K56"/>
      <c r="L56"/>
      <c r="M56"/>
      <c r="N56"/>
      <c r="O56"/>
      <c r="P56"/>
      <c r="Q56"/>
      <c r="R56"/>
      <c r="S56"/>
    </row>
    <row r="57" spans="1:19">
      <c r="A57" s="86" t="s">
        <v>404</v>
      </c>
      <c r="B57" s="86" t="s">
        <v>533</v>
      </c>
      <c r="C57" s="86">
        <v>0.08</v>
      </c>
      <c r="D57" s="86">
        <v>0.69799999999999995</v>
      </c>
      <c r="E57" s="86">
        <v>0.78</v>
      </c>
      <c r="F57" s="86">
        <v>98.96</v>
      </c>
      <c r="G57" s="86">
        <v>180</v>
      </c>
      <c r="H57" s="86">
        <v>90</v>
      </c>
      <c r="I57" s="86" t="s">
        <v>400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533</v>
      </c>
      <c r="C58" s="86">
        <v>0.08</v>
      </c>
      <c r="D58" s="86">
        <v>0.69799999999999995</v>
      </c>
      <c r="E58" s="86">
        <v>0.78</v>
      </c>
      <c r="F58" s="86">
        <v>267.12</v>
      </c>
      <c r="G58" s="86">
        <v>270</v>
      </c>
      <c r="H58" s="86">
        <v>90</v>
      </c>
      <c r="I58" s="86" t="s">
        <v>393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405</v>
      </c>
      <c r="B59" s="86" t="s">
        <v>389</v>
      </c>
      <c r="C59" s="86">
        <v>0.3</v>
      </c>
      <c r="D59" s="86">
        <v>3.12</v>
      </c>
      <c r="E59" s="86">
        <v>12.904</v>
      </c>
      <c r="F59" s="86">
        <v>711.36</v>
      </c>
      <c r="G59" s="86">
        <v>0</v>
      </c>
      <c r="H59" s="86">
        <v>180</v>
      </c>
      <c r="I59" s="86"/>
      <c r="J59"/>
      <c r="K59"/>
      <c r="L59"/>
      <c r="M59"/>
      <c r="N59"/>
      <c r="O59"/>
      <c r="P59"/>
      <c r="Q59"/>
      <c r="R59"/>
      <c r="S59"/>
    </row>
    <row r="60" spans="1:19">
      <c r="A60" s="86" t="s">
        <v>406</v>
      </c>
      <c r="B60" s="86" t="s">
        <v>534</v>
      </c>
      <c r="C60" s="86">
        <v>0.3</v>
      </c>
      <c r="D60" s="86">
        <v>0.35099999999999998</v>
      </c>
      <c r="E60" s="86">
        <v>0.376</v>
      </c>
      <c r="F60" s="86">
        <v>711.36</v>
      </c>
      <c r="G60" s="86">
        <v>180</v>
      </c>
      <c r="H60" s="86">
        <v>0</v>
      </c>
      <c r="I60" s="86"/>
      <c r="J60"/>
      <c r="K60"/>
      <c r="L60"/>
      <c r="M60"/>
      <c r="N60"/>
      <c r="O60"/>
      <c r="P60"/>
      <c r="Q60"/>
      <c r="R60"/>
      <c r="S60"/>
    </row>
    <row r="61" spans="1:19">
      <c r="A61" s="86" t="s">
        <v>399</v>
      </c>
      <c r="B61" s="86" t="s">
        <v>533</v>
      </c>
      <c r="C61" s="86">
        <v>0.08</v>
      </c>
      <c r="D61" s="86">
        <v>0.69799999999999995</v>
      </c>
      <c r="E61" s="86">
        <v>0.78</v>
      </c>
      <c r="F61" s="86">
        <v>323.44</v>
      </c>
      <c r="G61" s="86">
        <v>180</v>
      </c>
      <c r="H61" s="86">
        <v>90</v>
      </c>
      <c r="I61" s="86" t="s">
        <v>400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401</v>
      </c>
      <c r="B62" s="86" t="s">
        <v>389</v>
      </c>
      <c r="C62" s="86">
        <v>0.3</v>
      </c>
      <c r="D62" s="86">
        <v>3.12</v>
      </c>
      <c r="E62" s="86">
        <v>12.904</v>
      </c>
      <c r="F62" s="86">
        <v>2324.94</v>
      </c>
      <c r="G62" s="86">
        <v>0</v>
      </c>
      <c r="H62" s="86">
        <v>180</v>
      </c>
      <c r="I62" s="86"/>
      <c r="J62"/>
      <c r="K62"/>
      <c r="L62"/>
      <c r="M62"/>
      <c r="N62"/>
      <c r="O62"/>
      <c r="P62"/>
      <c r="Q62"/>
      <c r="R62"/>
      <c r="S62"/>
    </row>
    <row r="63" spans="1:19">
      <c r="A63" s="86" t="s">
        <v>402</v>
      </c>
      <c r="B63" s="86" t="s">
        <v>534</v>
      </c>
      <c r="C63" s="86">
        <v>0.3</v>
      </c>
      <c r="D63" s="86">
        <v>0.35099999999999998</v>
      </c>
      <c r="E63" s="86">
        <v>0.376</v>
      </c>
      <c r="F63" s="86">
        <v>2324.94</v>
      </c>
      <c r="G63" s="86">
        <v>180</v>
      </c>
      <c r="H63" s="86">
        <v>0</v>
      </c>
      <c r="I63" s="86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86" t="s">
        <v>51</v>
      </c>
      <c r="C65" s="86" t="s">
        <v>411</v>
      </c>
      <c r="D65" s="86" t="s">
        <v>412</v>
      </c>
      <c r="E65" s="86" t="s">
        <v>413</v>
      </c>
      <c r="F65" s="86" t="s">
        <v>45</v>
      </c>
      <c r="G65" s="86" t="s">
        <v>414</v>
      </c>
      <c r="H65" s="86" t="s">
        <v>415</v>
      </c>
      <c r="I65" s="86" t="s">
        <v>416</v>
      </c>
      <c r="J65" s="86" t="s">
        <v>381</v>
      </c>
      <c r="K65" s="86" t="s">
        <v>383</v>
      </c>
      <c r="L65"/>
      <c r="M65"/>
      <c r="N65"/>
      <c r="O65"/>
      <c r="P65"/>
      <c r="Q65"/>
      <c r="R65"/>
      <c r="S65"/>
    </row>
    <row r="66" spans="1:19">
      <c r="A66" s="86" t="s">
        <v>417</v>
      </c>
      <c r="B66" s="86" t="s">
        <v>535</v>
      </c>
      <c r="C66" s="86">
        <v>174.7</v>
      </c>
      <c r="D66" s="86">
        <v>174.7</v>
      </c>
      <c r="E66" s="86">
        <v>3.2410000000000001</v>
      </c>
      <c r="F66" s="86">
        <v>0.38500000000000001</v>
      </c>
      <c r="G66" s="86">
        <v>0.30499999999999999</v>
      </c>
      <c r="H66" s="86" t="s">
        <v>418</v>
      </c>
      <c r="I66" s="86" t="s">
        <v>399</v>
      </c>
      <c r="J66" s="86">
        <v>180</v>
      </c>
      <c r="K66" s="86" t="s">
        <v>400</v>
      </c>
      <c r="L66"/>
      <c r="M66"/>
      <c r="N66"/>
      <c r="O66"/>
      <c r="P66"/>
      <c r="Q66"/>
      <c r="R66"/>
      <c r="S66"/>
    </row>
    <row r="67" spans="1:19">
      <c r="A67" s="86" t="s">
        <v>419</v>
      </c>
      <c r="B67" s="86"/>
      <c r="C67" s="86"/>
      <c r="D67" s="86">
        <v>174.7</v>
      </c>
      <c r="E67" s="86">
        <v>3.24</v>
      </c>
      <c r="F67" s="86">
        <v>0.38500000000000001</v>
      </c>
      <c r="G67" s="86">
        <v>0.30499999999999999</v>
      </c>
      <c r="H67" s="86"/>
      <c r="I67" s="86"/>
      <c r="J67" s="86"/>
      <c r="K67" s="86"/>
      <c r="L67"/>
      <c r="M67"/>
      <c r="N67"/>
      <c r="O67"/>
      <c r="P67"/>
      <c r="Q67"/>
      <c r="R67"/>
      <c r="S67"/>
    </row>
    <row r="68" spans="1:19">
      <c r="A68" s="86" t="s">
        <v>420</v>
      </c>
      <c r="B68" s="86"/>
      <c r="C68" s="86"/>
      <c r="D68" s="86">
        <v>0</v>
      </c>
      <c r="E68" s="86" t="s">
        <v>421</v>
      </c>
      <c r="F68" s="86" t="s">
        <v>421</v>
      </c>
      <c r="G68" s="86" t="s">
        <v>421</v>
      </c>
      <c r="H68" s="86"/>
      <c r="I68" s="86"/>
      <c r="J68" s="86"/>
      <c r="K68" s="86"/>
      <c r="L68"/>
      <c r="M68"/>
      <c r="N68"/>
      <c r="O68"/>
      <c r="P68"/>
      <c r="Q68"/>
      <c r="R68"/>
      <c r="S68"/>
    </row>
    <row r="69" spans="1:19">
      <c r="A69" s="86" t="s">
        <v>422</v>
      </c>
      <c r="B69" s="86"/>
      <c r="C69" s="86"/>
      <c r="D69" s="86">
        <v>174.7</v>
      </c>
      <c r="E69" s="86">
        <v>3.24</v>
      </c>
      <c r="F69" s="86">
        <v>0.38500000000000001</v>
      </c>
      <c r="G69" s="86">
        <v>0.30499999999999999</v>
      </c>
      <c r="H69" s="86"/>
      <c r="I69" s="86"/>
      <c r="J69" s="86"/>
      <c r="K69" s="86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86" t="s">
        <v>117</v>
      </c>
      <c r="C71" s="86" t="s">
        <v>423</v>
      </c>
      <c r="D71" s="86" t="s">
        <v>424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86" t="s">
        <v>35</v>
      </c>
      <c r="B72" s="86"/>
      <c r="C72" s="86"/>
      <c r="D72" s="86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86" t="s">
        <v>117</v>
      </c>
      <c r="C74" s="86" t="s">
        <v>425</v>
      </c>
      <c r="D74" s="86" t="s">
        <v>426</v>
      </c>
      <c r="E74" s="86" t="s">
        <v>427</v>
      </c>
      <c r="F74" s="86" t="s">
        <v>428</v>
      </c>
      <c r="G74" s="86" t="s">
        <v>424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86" t="s">
        <v>429</v>
      </c>
      <c r="B75" s="86" t="s">
        <v>430</v>
      </c>
      <c r="C75" s="86">
        <v>12268.36</v>
      </c>
      <c r="D75" s="86">
        <v>8636.02</v>
      </c>
      <c r="E75" s="86">
        <v>3632.34</v>
      </c>
      <c r="F75" s="86">
        <v>0.7</v>
      </c>
      <c r="G75" s="86">
        <v>3.73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86" t="s">
        <v>431</v>
      </c>
      <c r="B76" s="86" t="s">
        <v>430</v>
      </c>
      <c r="C76" s="86">
        <v>69994.27</v>
      </c>
      <c r="D76" s="86">
        <v>47321.95</v>
      </c>
      <c r="E76" s="86">
        <v>22672.32</v>
      </c>
      <c r="F76" s="86">
        <v>0.68</v>
      </c>
      <c r="G76" s="86">
        <v>3.19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6" t="s">
        <v>432</v>
      </c>
      <c r="B77" s="86" t="s">
        <v>430</v>
      </c>
      <c r="C77" s="86">
        <v>48502.84</v>
      </c>
      <c r="D77" s="86">
        <v>32791.96</v>
      </c>
      <c r="E77" s="86">
        <v>15710.88</v>
      </c>
      <c r="F77" s="86">
        <v>0.68</v>
      </c>
      <c r="G77" s="86">
        <v>3.19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86" t="s">
        <v>433</v>
      </c>
      <c r="B78" s="86" t="s">
        <v>430</v>
      </c>
      <c r="C78" s="86">
        <v>235187.23</v>
      </c>
      <c r="D78" s="86">
        <v>159006.14000000001</v>
      </c>
      <c r="E78" s="86">
        <v>76181.09</v>
      </c>
      <c r="F78" s="86">
        <v>0.68</v>
      </c>
      <c r="G78" s="86">
        <v>3.27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6" t="s">
        <v>434</v>
      </c>
      <c r="B79" s="86" t="s">
        <v>430</v>
      </c>
      <c r="C79" s="86">
        <v>77259.350000000006</v>
      </c>
      <c r="D79" s="86">
        <v>52233.75</v>
      </c>
      <c r="E79" s="86">
        <v>25025.599999999999</v>
      </c>
      <c r="F79" s="86">
        <v>0.68</v>
      </c>
      <c r="G79" s="86">
        <v>3.11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6" t="s">
        <v>435</v>
      </c>
      <c r="B80" s="86" t="s">
        <v>430</v>
      </c>
      <c r="C80" s="86">
        <v>33888.910000000003</v>
      </c>
      <c r="D80" s="86">
        <v>26391.599999999999</v>
      </c>
      <c r="E80" s="86">
        <v>7497.3</v>
      </c>
      <c r="F80" s="86">
        <v>0.78</v>
      </c>
      <c r="G80" s="86">
        <v>3.67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86" t="s">
        <v>117</v>
      </c>
      <c r="C82" s="86" t="s">
        <v>425</v>
      </c>
      <c r="D82" s="86" t="s">
        <v>424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6" t="s">
        <v>436</v>
      </c>
      <c r="B83" s="86" t="s">
        <v>437</v>
      </c>
      <c r="C83" s="86">
        <v>14941.44</v>
      </c>
      <c r="D83" s="86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6" t="s">
        <v>438</v>
      </c>
      <c r="B84" s="86" t="s">
        <v>437</v>
      </c>
      <c r="C84" s="86">
        <v>87881.03</v>
      </c>
      <c r="D84" s="86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6" t="s">
        <v>439</v>
      </c>
      <c r="B85" s="86" t="s">
        <v>437</v>
      </c>
      <c r="C85" s="86">
        <v>140042.56</v>
      </c>
      <c r="D85" s="86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6" t="s">
        <v>440</v>
      </c>
      <c r="B86" s="86" t="s">
        <v>437</v>
      </c>
      <c r="C86" s="86">
        <v>384601.98</v>
      </c>
      <c r="D86" s="86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6" t="s">
        <v>441</v>
      </c>
      <c r="B87" s="86" t="s">
        <v>437</v>
      </c>
      <c r="C87" s="86">
        <v>122476.32</v>
      </c>
      <c r="D87" s="86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6" t="s">
        <v>442</v>
      </c>
      <c r="B88" s="86" t="s">
        <v>437</v>
      </c>
      <c r="C88" s="86">
        <v>60061.39</v>
      </c>
      <c r="D88" s="86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86" t="s">
        <v>117</v>
      </c>
      <c r="C90" s="86" t="s">
        <v>443</v>
      </c>
      <c r="D90" s="86" t="s">
        <v>444</v>
      </c>
      <c r="E90" s="86" t="s">
        <v>445</v>
      </c>
      <c r="F90" s="86" t="s">
        <v>446</v>
      </c>
      <c r="G90" s="86" t="s">
        <v>447</v>
      </c>
      <c r="H90" s="86" t="s">
        <v>448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86" t="s">
        <v>449</v>
      </c>
      <c r="B91" s="86" t="s">
        <v>450</v>
      </c>
      <c r="C91" s="86">
        <v>0.34</v>
      </c>
      <c r="D91" s="86">
        <v>125</v>
      </c>
      <c r="E91" s="86">
        <v>0.35</v>
      </c>
      <c r="F91" s="86">
        <v>130.91999999999999</v>
      </c>
      <c r="G91" s="86">
        <v>1</v>
      </c>
      <c r="H91" s="86" t="s">
        <v>451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86" t="s">
        <v>675</v>
      </c>
      <c r="B92" s="86" t="s">
        <v>450</v>
      </c>
      <c r="C92" s="86">
        <v>1</v>
      </c>
      <c r="D92" s="86">
        <v>0</v>
      </c>
      <c r="E92" s="86">
        <v>0.34</v>
      </c>
      <c r="F92" s="86">
        <v>0</v>
      </c>
      <c r="G92" s="86">
        <v>1</v>
      </c>
      <c r="H92" s="86" t="s">
        <v>451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86" t="s">
        <v>676</v>
      </c>
      <c r="B93" s="86" t="s">
        <v>450</v>
      </c>
      <c r="C93" s="86">
        <v>1</v>
      </c>
      <c r="D93" s="86">
        <v>0</v>
      </c>
      <c r="E93" s="86">
        <v>1.08</v>
      </c>
      <c r="F93" s="86">
        <v>0</v>
      </c>
      <c r="G93" s="86">
        <v>1</v>
      </c>
      <c r="H93" s="86" t="s">
        <v>451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86" t="s">
        <v>452</v>
      </c>
      <c r="B94" s="86" t="s">
        <v>453</v>
      </c>
      <c r="C94" s="86">
        <v>0.54</v>
      </c>
      <c r="D94" s="86">
        <v>622</v>
      </c>
      <c r="E94" s="86">
        <v>0.55000000000000004</v>
      </c>
      <c r="F94" s="86">
        <v>638.15</v>
      </c>
      <c r="G94" s="86">
        <v>1</v>
      </c>
      <c r="H94" s="86" t="s">
        <v>454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86" t="s">
        <v>455</v>
      </c>
      <c r="B95" s="86" t="s">
        <v>453</v>
      </c>
      <c r="C95" s="86">
        <v>0.56999999999999995</v>
      </c>
      <c r="D95" s="86">
        <v>622</v>
      </c>
      <c r="E95" s="86">
        <v>2.82</v>
      </c>
      <c r="F95" s="86">
        <v>3082.57</v>
      </c>
      <c r="G95" s="86">
        <v>1</v>
      </c>
      <c r="H95" s="86" t="s">
        <v>454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86" t="s">
        <v>456</v>
      </c>
      <c r="B96" s="86" t="s">
        <v>453</v>
      </c>
      <c r="C96" s="86">
        <v>0.56999999999999995</v>
      </c>
      <c r="D96" s="86">
        <v>622</v>
      </c>
      <c r="E96" s="86">
        <v>1.95</v>
      </c>
      <c r="F96" s="86">
        <v>2136.08</v>
      </c>
      <c r="G96" s="86">
        <v>1</v>
      </c>
      <c r="H96" s="86" t="s">
        <v>454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86" t="s">
        <v>457</v>
      </c>
      <c r="B97" s="86" t="s">
        <v>453</v>
      </c>
      <c r="C97" s="86">
        <v>0.59</v>
      </c>
      <c r="D97" s="86">
        <v>1017.59</v>
      </c>
      <c r="E97" s="86">
        <v>9.4700000000000006</v>
      </c>
      <c r="F97" s="86">
        <v>16293.5</v>
      </c>
      <c r="G97" s="86">
        <v>1</v>
      </c>
      <c r="H97" s="86" t="s">
        <v>454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86" t="s">
        <v>458</v>
      </c>
      <c r="B98" s="86" t="s">
        <v>453</v>
      </c>
      <c r="C98" s="86">
        <v>0.56999999999999995</v>
      </c>
      <c r="D98" s="86">
        <v>622</v>
      </c>
      <c r="E98" s="86">
        <v>3.11</v>
      </c>
      <c r="F98" s="86">
        <v>3402.53</v>
      </c>
      <c r="G98" s="86">
        <v>1</v>
      </c>
      <c r="H98" s="86" t="s">
        <v>454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86" t="s">
        <v>459</v>
      </c>
      <c r="B99" s="86" t="s">
        <v>453</v>
      </c>
      <c r="C99" s="86">
        <v>0.56999999999999995</v>
      </c>
      <c r="D99" s="86">
        <v>622</v>
      </c>
      <c r="E99" s="86">
        <v>1.94</v>
      </c>
      <c r="F99" s="86">
        <v>2117.8000000000002</v>
      </c>
      <c r="G99" s="86">
        <v>1</v>
      </c>
      <c r="H99" s="86" t="s">
        <v>454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86" t="s">
        <v>117</v>
      </c>
      <c r="C101" s="86" t="s">
        <v>460</v>
      </c>
      <c r="D101" s="86" t="s">
        <v>461</v>
      </c>
      <c r="E101" s="86" t="s">
        <v>462</v>
      </c>
      <c r="F101" s="86" t="s">
        <v>463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6" t="s">
        <v>464</v>
      </c>
      <c r="B102" s="86" t="s">
        <v>465</v>
      </c>
      <c r="C102" s="86" t="s">
        <v>466</v>
      </c>
      <c r="D102" s="86">
        <v>0.1</v>
      </c>
      <c r="E102" s="86">
        <v>0</v>
      </c>
      <c r="F102" s="86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86" t="s">
        <v>117</v>
      </c>
      <c r="C104" s="86" t="s">
        <v>467</v>
      </c>
      <c r="D104" s="86" t="s">
        <v>468</v>
      </c>
      <c r="E104" s="86" t="s">
        <v>469</v>
      </c>
      <c r="F104" s="86" t="s">
        <v>470</v>
      </c>
      <c r="G104" s="86" t="s">
        <v>471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6" t="s">
        <v>472</v>
      </c>
      <c r="B105" s="86" t="s">
        <v>473</v>
      </c>
      <c r="C105" s="86">
        <v>0.4</v>
      </c>
      <c r="D105" s="86">
        <v>845000</v>
      </c>
      <c r="E105" s="86">
        <v>0.8</v>
      </c>
      <c r="F105" s="86">
        <v>1.72</v>
      </c>
      <c r="G105" s="86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86" t="s">
        <v>474</v>
      </c>
      <c r="C107" s="86" t="s">
        <v>475</v>
      </c>
      <c r="D107" s="86" t="s">
        <v>476</v>
      </c>
      <c r="E107" s="86" t="s">
        <v>477</v>
      </c>
      <c r="F107" s="86" t="s">
        <v>478</v>
      </c>
      <c r="G107" s="86" t="s">
        <v>479</v>
      </c>
      <c r="H107" s="86" t="s">
        <v>480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481</v>
      </c>
      <c r="B108" s="86">
        <v>180517.64989999999</v>
      </c>
      <c r="C108" s="86">
        <v>297.70639999999997</v>
      </c>
      <c r="D108" s="86">
        <v>803.1431</v>
      </c>
      <c r="E108" s="86">
        <v>0</v>
      </c>
      <c r="F108" s="86">
        <v>2.5000000000000001E-3</v>
      </c>
      <c r="G108" s="86">
        <v>184852.42480000001</v>
      </c>
      <c r="H108" s="86">
        <v>75274.905899999998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482</v>
      </c>
      <c r="B109" s="86">
        <v>159475.28659999999</v>
      </c>
      <c r="C109" s="86">
        <v>265.60289999999998</v>
      </c>
      <c r="D109" s="86">
        <v>725.10490000000004</v>
      </c>
      <c r="E109" s="86">
        <v>0</v>
      </c>
      <c r="F109" s="86">
        <v>2.2000000000000001E-3</v>
      </c>
      <c r="G109" s="86">
        <v>166895.21429999999</v>
      </c>
      <c r="H109" s="86">
        <v>66748.865099999995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483</v>
      </c>
      <c r="B110" s="86">
        <v>173256.41020000001</v>
      </c>
      <c r="C110" s="86">
        <v>293.11590000000001</v>
      </c>
      <c r="D110" s="86">
        <v>815.10580000000004</v>
      </c>
      <c r="E110" s="86">
        <v>0</v>
      </c>
      <c r="F110" s="86">
        <v>2.5000000000000001E-3</v>
      </c>
      <c r="G110" s="86">
        <v>187617.57180000001</v>
      </c>
      <c r="H110" s="86">
        <v>72953.054999999993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484</v>
      </c>
      <c r="B111" s="86">
        <v>164201.02239999999</v>
      </c>
      <c r="C111" s="86">
        <v>285.06189999999998</v>
      </c>
      <c r="D111" s="86">
        <v>816.06110000000001</v>
      </c>
      <c r="E111" s="86">
        <v>0</v>
      </c>
      <c r="F111" s="86">
        <v>2.5000000000000001E-3</v>
      </c>
      <c r="G111" s="86">
        <v>187848.43119999999</v>
      </c>
      <c r="H111" s="86">
        <v>69834.806899999996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295</v>
      </c>
      <c r="B112" s="86">
        <v>177690.1257</v>
      </c>
      <c r="C112" s="86">
        <v>316.99689999999998</v>
      </c>
      <c r="D112" s="86">
        <v>934.15840000000003</v>
      </c>
      <c r="E112" s="86">
        <v>0</v>
      </c>
      <c r="F112" s="86">
        <v>2.8E-3</v>
      </c>
      <c r="G112" s="86">
        <v>215045.34669999999</v>
      </c>
      <c r="H112" s="86">
        <v>76386.061700000006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485</v>
      </c>
      <c r="B113" s="86">
        <v>189821.299</v>
      </c>
      <c r="C113" s="86">
        <v>343.63569999999999</v>
      </c>
      <c r="D113" s="86">
        <v>1027.8905</v>
      </c>
      <c r="E113" s="86">
        <v>0</v>
      </c>
      <c r="F113" s="86">
        <v>3.0999999999999999E-3</v>
      </c>
      <c r="G113" s="86">
        <v>236629.4184</v>
      </c>
      <c r="H113" s="86">
        <v>82078.818799999994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486</v>
      </c>
      <c r="B114" s="86">
        <v>206905.40539999999</v>
      </c>
      <c r="C114" s="86">
        <v>375.56819999999999</v>
      </c>
      <c r="D114" s="86">
        <v>1126.4256</v>
      </c>
      <c r="E114" s="86">
        <v>0</v>
      </c>
      <c r="F114" s="86">
        <v>3.3999999999999998E-3</v>
      </c>
      <c r="G114" s="86">
        <v>259314.3872</v>
      </c>
      <c r="H114" s="86">
        <v>89562.071100000001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487</v>
      </c>
      <c r="B115" s="86">
        <v>204258.1918</v>
      </c>
      <c r="C115" s="86">
        <v>370.58569999999997</v>
      </c>
      <c r="D115" s="86">
        <v>1110.9505999999999</v>
      </c>
      <c r="E115" s="86">
        <v>0</v>
      </c>
      <c r="F115" s="86">
        <v>3.3E-3</v>
      </c>
      <c r="G115" s="86">
        <v>255751.65229999999</v>
      </c>
      <c r="H115" s="86">
        <v>88399.228799999997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488</v>
      </c>
      <c r="B116" s="86">
        <v>182911.52249999999</v>
      </c>
      <c r="C116" s="86">
        <v>329.90539999999999</v>
      </c>
      <c r="D116" s="86">
        <v>983.15110000000004</v>
      </c>
      <c r="E116" s="86">
        <v>0</v>
      </c>
      <c r="F116" s="86">
        <v>3.0000000000000001E-3</v>
      </c>
      <c r="G116" s="86">
        <v>226328.4172</v>
      </c>
      <c r="H116" s="86">
        <v>78974.238599999997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489</v>
      </c>
      <c r="B117" s="86">
        <v>173357.25390000001</v>
      </c>
      <c r="C117" s="86">
        <v>305.01479999999998</v>
      </c>
      <c r="D117" s="86">
        <v>885.88810000000001</v>
      </c>
      <c r="E117" s="86">
        <v>0</v>
      </c>
      <c r="F117" s="86">
        <v>2.7000000000000001E-3</v>
      </c>
      <c r="G117" s="86">
        <v>203927.66959999999</v>
      </c>
      <c r="H117" s="86">
        <v>74116.866500000004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490</v>
      </c>
      <c r="B118" s="86">
        <v>166838.97399999999</v>
      </c>
      <c r="C118" s="86">
        <v>284.87939999999998</v>
      </c>
      <c r="D118" s="86">
        <v>800.62369999999999</v>
      </c>
      <c r="E118" s="86">
        <v>0</v>
      </c>
      <c r="F118" s="86">
        <v>2.5000000000000001E-3</v>
      </c>
      <c r="G118" s="86">
        <v>184288.11559999999</v>
      </c>
      <c r="H118" s="86">
        <v>70501.419599999994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491</v>
      </c>
      <c r="B119" s="86">
        <v>177908.42550000001</v>
      </c>
      <c r="C119" s="86">
        <v>295.47719999999998</v>
      </c>
      <c r="D119" s="86">
        <v>803.96669999999995</v>
      </c>
      <c r="E119" s="86">
        <v>0</v>
      </c>
      <c r="F119" s="86">
        <v>2.5000000000000001E-3</v>
      </c>
      <c r="G119" s="86">
        <v>185045.29749999999</v>
      </c>
      <c r="H119" s="86">
        <v>74385.157699999996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  <c r="F120" s="86"/>
      <c r="G120" s="86"/>
      <c r="H120" s="86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492</v>
      </c>
      <c r="B121" s="87">
        <v>2157140</v>
      </c>
      <c r="C121" s="86">
        <v>3763.5502999999999</v>
      </c>
      <c r="D121" s="86">
        <v>10832.469499999999</v>
      </c>
      <c r="E121" s="86">
        <v>0</v>
      </c>
      <c r="F121" s="86">
        <v>3.3000000000000002E-2</v>
      </c>
      <c r="G121" s="87">
        <v>2493540</v>
      </c>
      <c r="H121" s="86">
        <v>919215.49569999997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493</v>
      </c>
      <c r="B122" s="86">
        <v>159475.28659999999</v>
      </c>
      <c r="C122" s="86">
        <v>265.60289999999998</v>
      </c>
      <c r="D122" s="86">
        <v>725.10490000000004</v>
      </c>
      <c r="E122" s="86">
        <v>0</v>
      </c>
      <c r="F122" s="86">
        <v>2.2000000000000001E-3</v>
      </c>
      <c r="G122" s="86">
        <v>166895.21429999999</v>
      </c>
      <c r="H122" s="86">
        <v>66748.865099999995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494</v>
      </c>
      <c r="B123" s="86">
        <v>206905.40539999999</v>
      </c>
      <c r="C123" s="86">
        <v>375.56819999999999</v>
      </c>
      <c r="D123" s="86">
        <v>1126.4256</v>
      </c>
      <c r="E123" s="86">
        <v>0</v>
      </c>
      <c r="F123" s="86">
        <v>3.3999999999999998E-3</v>
      </c>
      <c r="G123" s="86">
        <v>259314.3872</v>
      </c>
      <c r="H123" s="86">
        <v>89562.071100000001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86" t="s">
        <v>495</v>
      </c>
      <c r="C125" s="86" t="s">
        <v>496</v>
      </c>
      <c r="D125" s="86" t="s">
        <v>497</v>
      </c>
      <c r="E125" s="86" t="s">
        <v>498</v>
      </c>
      <c r="F125" s="86" t="s">
        <v>499</v>
      </c>
      <c r="G125" s="86" t="s">
        <v>500</v>
      </c>
      <c r="H125" s="86" t="s">
        <v>501</v>
      </c>
      <c r="I125" s="86" t="s">
        <v>502</v>
      </c>
      <c r="J125" s="86" t="s">
        <v>503</v>
      </c>
      <c r="K125" s="86" t="s">
        <v>504</v>
      </c>
      <c r="L125" s="86" t="s">
        <v>505</v>
      </c>
      <c r="M125" s="86" t="s">
        <v>506</v>
      </c>
      <c r="N125" s="86" t="s">
        <v>507</v>
      </c>
      <c r="O125" s="86" t="s">
        <v>508</v>
      </c>
      <c r="P125" s="86" t="s">
        <v>509</v>
      </c>
      <c r="Q125" s="86" t="s">
        <v>510</v>
      </c>
      <c r="R125" s="86" t="s">
        <v>511</v>
      </c>
      <c r="S125" s="86" t="s">
        <v>512</v>
      </c>
    </row>
    <row r="126" spans="1:19">
      <c r="A126" s="86" t="s">
        <v>481</v>
      </c>
      <c r="B126" s="87">
        <v>428936000000</v>
      </c>
      <c r="C126" s="86">
        <v>294456.55300000001</v>
      </c>
      <c r="D126" s="86" t="s">
        <v>625</v>
      </c>
      <c r="E126" s="86">
        <v>41924.28</v>
      </c>
      <c r="F126" s="86">
        <v>36859.928999999996</v>
      </c>
      <c r="G126" s="86">
        <v>27801.542000000001</v>
      </c>
      <c r="H126" s="86">
        <v>0</v>
      </c>
      <c r="I126" s="86">
        <v>358.89100000000002</v>
      </c>
      <c r="J126" s="86">
        <v>4005</v>
      </c>
      <c r="K126" s="86">
        <v>0</v>
      </c>
      <c r="L126" s="86">
        <v>0</v>
      </c>
      <c r="M126" s="86">
        <v>0</v>
      </c>
      <c r="N126" s="86">
        <v>0</v>
      </c>
      <c r="O126" s="86">
        <v>0</v>
      </c>
      <c r="P126" s="86">
        <v>0</v>
      </c>
      <c r="Q126" s="86">
        <v>183506.91</v>
      </c>
      <c r="R126" s="86">
        <v>0</v>
      </c>
      <c r="S126" s="86">
        <v>0</v>
      </c>
    </row>
    <row r="127" spans="1:19">
      <c r="A127" s="86" t="s">
        <v>482</v>
      </c>
      <c r="B127" s="87">
        <v>387268000000</v>
      </c>
      <c r="C127" s="86">
        <v>296086.3</v>
      </c>
      <c r="D127" s="86" t="s">
        <v>626</v>
      </c>
      <c r="E127" s="86">
        <v>62886.42</v>
      </c>
      <c r="F127" s="86">
        <v>41401.919999999998</v>
      </c>
      <c r="G127" s="86">
        <v>27801.542000000001</v>
      </c>
      <c r="H127" s="86">
        <v>0</v>
      </c>
      <c r="I127" s="86">
        <v>900.28399999999999</v>
      </c>
      <c r="J127" s="86">
        <v>0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163096.13200000001</v>
      </c>
      <c r="R127" s="86">
        <v>0</v>
      </c>
      <c r="S127" s="86">
        <v>0</v>
      </c>
    </row>
    <row r="128" spans="1:19">
      <c r="A128" s="86" t="s">
        <v>483</v>
      </c>
      <c r="B128" s="87">
        <v>435352000000</v>
      </c>
      <c r="C128" s="86">
        <v>320617.212</v>
      </c>
      <c r="D128" s="86" t="s">
        <v>627</v>
      </c>
      <c r="E128" s="86">
        <v>41924.28</v>
      </c>
      <c r="F128" s="86">
        <v>36859.928999999996</v>
      </c>
      <c r="G128" s="86">
        <v>27801.542000000001</v>
      </c>
      <c r="H128" s="86">
        <v>0</v>
      </c>
      <c r="I128" s="86">
        <v>2227.127</v>
      </c>
      <c r="J128" s="86">
        <v>0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211804.334</v>
      </c>
      <c r="R128" s="86">
        <v>0</v>
      </c>
      <c r="S128" s="86">
        <v>0</v>
      </c>
    </row>
    <row r="129" spans="1:19">
      <c r="A129" s="86" t="s">
        <v>484</v>
      </c>
      <c r="B129" s="87">
        <v>435888000000</v>
      </c>
      <c r="C129" s="86">
        <v>322985.766</v>
      </c>
      <c r="D129" s="86" t="s">
        <v>628</v>
      </c>
      <c r="E129" s="86">
        <v>62886.42</v>
      </c>
      <c r="F129" s="86">
        <v>41401.919999999998</v>
      </c>
      <c r="G129" s="86">
        <v>27801.542000000001</v>
      </c>
      <c r="H129" s="86">
        <v>0</v>
      </c>
      <c r="I129" s="86">
        <v>2550.04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188345.84299999999</v>
      </c>
      <c r="R129" s="86">
        <v>0</v>
      </c>
      <c r="S129" s="86">
        <v>0</v>
      </c>
    </row>
    <row r="130" spans="1:19">
      <c r="A130" s="86" t="s">
        <v>295</v>
      </c>
      <c r="B130" s="87">
        <v>498997000000</v>
      </c>
      <c r="C130" s="86">
        <v>361596.63799999998</v>
      </c>
      <c r="D130" s="86" t="s">
        <v>555</v>
      </c>
      <c r="E130" s="86">
        <v>41924.28</v>
      </c>
      <c r="F130" s="86">
        <v>36859.928999999996</v>
      </c>
      <c r="G130" s="86">
        <v>27801.542000000001</v>
      </c>
      <c r="H130" s="86">
        <v>0</v>
      </c>
      <c r="I130" s="86">
        <v>16491.198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238519.68900000001</v>
      </c>
      <c r="R130" s="86">
        <v>0</v>
      </c>
      <c r="S130" s="86">
        <v>0</v>
      </c>
    </row>
    <row r="131" spans="1:19">
      <c r="A131" s="86" t="s">
        <v>485</v>
      </c>
      <c r="B131" s="87">
        <v>549081000000</v>
      </c>
      <c r="C131" s="86">
        <v>388844.99300000002</v>
      </c>
      <c r="D131" s="86" t="s">
        <v>687</v>
      </c>
      <c r="E131" s="86">
        <v>41924.28</v>
      </c>
      <c r="F131" s="86">
        <v>36859.928999999996</v>
      </c>
      <c r="G131" s="86">
        <v>27801.542000000001</v>
      </c>
      <c r="H131" s="86">
        <v>0</v>
      </c>
      <c r="I131" s="86">
        <v>41055.35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241203.89</v>
      </c>
      <c r="R131" s="86">
        <v>0</v>
      </c>
      <c r="S131" s="86">
        <v>0</v>
      </c>
    </row>
    <row r="132" spans="1:19">
      <c r="A132" s="86" t="s">
        <v>486</v>
      </c>
      <c r="B132" s="87">
        <v>601719000000</v>
      </c>
      <c r="C132" s="86">
        <v>416808.71500000003</v>
      </c>
      <c r="D132" s="86" t="s">
        <v>521</v>
      </c>
      <c r="E132" s="86">
        <v>62886.42</v>
      </c>
      <c r="F132" s="86">
        <v>41401.919999999998</v>
      </c>
      <c r="G132" s="86">
        <v>27801.542000000001</v>
      </c>
      <c r="H132" s="86">
        <v>0</v>
      </c>
      <c r="I132" s="86">
        <v>61888.213000000003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222830.62</v>
      </c>
      <c r="R132" s="86">
        <v>0</v>
      </c>
      <c r="S132" s="86">
        <v>0</v>
      </c>
    </row>
    <row r="133" spans="1:19">
      <c r="A133" s="86" t="s">
        <v>487</v>
      </c>
      <c r="B133" s="87">
        <v>593452000000</v>
      </c>
      <c r="C133" s="86">
        <v>410764.299</v>
      </c>
      <c r="D133" s="86" t="s">
        <v>629</v>
      </c>
      <c r="E133" s="86">
        <v>41924.28</v>
      </c>
      <c r="F133" s="86">
        <v>36859.928999999996</v>
      </c>
      <c r="G133" s="86">
        <v>27801.542000000001</v>
      </c>
      <c r="H133" s="86">
        <v>0</v>
      </c>
      <c r="I133" s="86">
        <v>58426.631000000001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245751.916</v>
      </c>
      <c r="R133" s="86">
        <v>0</v>
      </c>
      <c r="S133" s="86">
        <v>0</v>
      </c>
    </row>
    <row r="134" spans="1:19">
      <c r="A134" s="86" t="s">
        <v>488</v>
      </c>
      <c r="B134" s="87">
        <v>525178000000</v>
      </c>
      <c r="C134" s="86">
        <v>364923.79</v>
      </c>
      <c r="D134" s="86" t="s">
        <v>630</v>
      </c>
      <c r="E134" s="86">
        <v>62886.42</v>
      </c>
      <c r="F134" s="86">
        <v>41401.919999999998</v>
      </c>
      <c r="G134" s="86">
        <v>27801.542000000001</v>
      </c>
      <c r="H134" s="86">
        <v>0</v>
      </c>
      <c r="I134" s="86">
        <v>19996.891</v>
      </c>
      <c r="J134" s="86">
        <v>0</v>
      </c>
      <c r="K134" s="86">
        <v>0</v>
      </c>
      <c r="L134" s="86">
        <v>0</v>
      </c>
      <c r="M134" s="86">
        <v>0</v>
      </c>
      <c r="N134" s="86">
        <v>0</v>
      </c>
      <c r="O134" s="86">
        <v>0</v>
      </c>
      <c r="P134" s="86">
        <v>0</v>
      </c>
      <c r="Q134" s="86">
        <v>212837.01699999999</v>
      </c>
      <c r="R134" s="86">
        <v>0</v>
      </c>
      <c r="S134" s="86">
        <v>0</v>
      </c>
    </row>
    <row r="135" spans="1:19">
      <c r="A135" s="86" t="s">
        <v>489</v>
      </c>
      <c r="B135" s="87">
        <v>473199000000</v>
      </c>
      <c r="C135" s="86">
        <v>344225.342</v>
      </c>
      <c r="D135" s="86" t="s">
        <v>631</v>
      </c>
      <c r="E135" s="86">
        <v>41924.28</v>
      </c>
      <c r="F135" s="86">
        <v>36859.928999999996</v>
      </c>
      <c r="G135" s="86">
        <v>27801.542000000001</v>
      </c>
      <c r="H135" s="86">
        <v>0</v>
      </c>
      <c r="I135" s="86">
        <v>7653.165</v>
      </c>
      <c r="J135" s="86">
        <v>4005</v>
      </c>
      <c r="K135" s="86">
        <v>0</v>
      </c>
      <c r="L135" s="86">
        <v>0</v>
      </c>
      <c r="M135" s="86">
        <v>0</v>
      </c>
      <c r="N135" s="86">
        <v>0</v>
      </c>
      <c r="O135" s="86">
        <v>0</v>
      </c>
      <c r="P135" s="86">
        <v>0</v>
      </c>
      <c r="Q135" s="86">
        <v>225981.42499999999</v>
      </c>
      <c r="R135" s="86">
        <v>0</v>
      </c>
      <c r="S135" s="86">
        <v>0</v>
      </c>
    </row>
    <row r="136" spans="1:19">
      <c r="A136" s="86" t="s">
        <v>490</v>
      </c>
      <c r="B136" s="87">
        <v>427627000000</v>
      </c>
      <c r="C136" s="86">
        <v>344485.89199999999</v>
      </c>
      <c r="D136" s="86" t="s">
        <v>632</v>
      </c>
      <c r="E136" s="86">
        <v>41924.28</v>
      </c>
      <c r="F136" s="86">
        <v>36859.928999999996</v>
      </c>
      <c r="G136" s="86">
        <v>27801.542000000001</v>
      </c>
      <c r="H136" s="86">
        <v>0</v>
      </c>
      <c r="I136" s="86">
        <v>6495.0649999999996</v>
      </c>
      <c r="J136" s="86">
        <v>4005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227400.07500000001</v>
      </c>
      <c r="R136" s="86">
        <v>0</v>
      </c>
      <c r="S136" s="86">
        <v>0</v>
      </c>
    </row>
    <row r="137" spans="1:19">
      <c r="A137" s="86" t="s">
        <v>491</v>
      </c>
      <c r="B137" s="87">
        <v>429384000000</v>
      </c>
      <c r="C137" s="86">
        <v>302275.52799999999</v>
      </c>
      <c r="D137" s="86" t="s">
        <v>633</v>
      </c>
      <c r="E137" s="86">
        <v>41924.28</v>
      </c>
      <c r="F137" s="86">
        <v>36859.928999999996</v>
      </c>
      <c r="G137" s="86">
        <v>27801.542000000001</v>
      </c>
      <c r="H137" s="86">
        <v>0</v>
      </c>
      <c r="I137" s="86">
        <v>902.30100000000004</v>
      </c>
      <c r="J137" s="86">
        <v>4005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190782.47500000001</v>
      </c>
      <c r="R137" s="86">
        <v>0</v>
      </c>
      <c r="S137" s="86">
        <v>0</v>
      </c>
    </row>
    <row r="138" spans="1:19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</row>
    <row r="139" spans="1:19">
      <c r="A139" s="86" t="s">
        <v>492</v>
      </c>
      <c r="B139" s="87">
        <v>5786080000000</v>
      </c>
      <c r="C139" s="86"/>
      <c r="D139" s="86"/>
      <c r="E139" s="86"/>
      <c r="F139" s="86"/>
      <c r="G139" s="86"/>
      <c r="H139" s="86"/>
      <c r="I139" s="86"/>
      <c r="J139" s="86"/>
      <c r="K139" s="86"/>
      <c r="L139" s="86">
        <v>0</v>
      </c>
      <c r="M139" s="86">
        <v>0</v>
      </c>
      <c r="N139" s="86">
        <v>0</v>
      </c>
      <c r="O139" s="86">
        <v>0</v>
      </c>
      <c r="P139" s="86">
        <v>0</v>
      </c>
      <c r="Q139" s="86"/>
      <c r="R139" s="86">
        <v>0</v>
      </c>
      <c r="S139" s="86">
        <v>0</v>
      </c>
    </row>
    <row r="140" spans="1:19">
      <c r="A140" s="86" t="s">
        <v>493</v>
      </c>
      <c r="B140" s="87">
        <v>387268000000</v>
      </c>
      <c r="C140" s="86">
        <v>294456.55300000001</v>
      </c>
      <c r="D140" s="86"/>
      <c r="E140" s="86">
        <v>41924.28</v>
      </c>
      <c r="F140" s="86">
        <v>36859.928999999996</v>
      </c>
      <c r="G140" s="86">
        <v>27801.542000000001</v>
      </c>
      <c r="H140" s="86">
        <v>0</v>
      </c>
      <c r="I140" s="86">
        <v>358.89100000000002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163096.13200000001</v>
      </c>
      <c r="R140" s="86">
        <v>0</v>
      </c>
      <c r="S140" s="86">
        <v>0</v>
      </c>
    </row>
    <row r="141" spans="1:19">
      <c r="A141" s="86" t="s">
        <v>494</v>
      </c>
      <c r="B141" s="87">
        <v>601719000000</v>
      </c>
      <c r="C141" s="86">
        <v>416808.71500000003</v>
      </c>
      <c r="D141" s="86"/>
      <c r="E141" s="86">
        <v>62886.42</v>
      </c>
      <c r="F141" s="86">
        <v>41401.919999999998</v>
      </c>
      <c r="G141" s="86">
        <v>27801.542000000001</v>
      </c>
      <c r="H141" s="86">
        <v>0</v>
      </c>
      <c r="I141" s="86">
        <v>61888.213000000003</v>
      </c>
      <c r="J141" s="86">
        <v>4005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245751.916</v>
      </c>
      <c r="R141" s="86">
        <v>0</v>
      </c>
      <c r="S141" s="86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86" t="s">
        <v>514</v>
      </c>
      <c r="C143" s="86" t="s">
        <v>515</v>
      </c>
      <c r="D143" s="86" t="s">
        <v>241</v>
      </c>
      <c r="E143" s="86" t="s">
        <v>374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516</v>
      </c>
      <c r="B144" s="86">
        <v>154655.88</v>
      </c>
      <c r="C144" s="86">
        <v>29170.560000000001</v>
      </c>
      <c r="D144" s="86">
        <v>0</v>
      </c>
      <c r="E144" s="86">
        <v>183826.44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517</v>
      </c>
      <c r="B145" s="86">
        <v>36.99</v>
      </c>
      <c r="C145" s="86">
        <v>6.98</v>
      </c>
      <c r="D145" s="86">
        <v>0</v>
      </c>
      <c r="E145" s="86">
        <v>43.97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518</v>
      </c>
      <c r="B146" s="86">
        <v>36.99</v>
      </c>
      <c r="C146" s="86">
        <v>6.98</v>
      </c>
      <c r="D146" s="86">
        <v>0</v>
      </c>
      <c r="E146" s="86">
        <v>43.97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46"/>
  <sheetViews>
    <sheetView workbookViewId="0"/>
  </sheetViews>
  <sheetFormatPr defaultRowHeight="10.5"/>
  <cols>
    <col min="1" max="1" width="38.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86" t="s">
        <v>344</v>
      </c>
      <c r="C1" s="86" t="s">
        <v>345</v>
      </c>
      <c r="D1" s="86" t="s">
        <v>346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347</v>
      </c>
      <c r="B2" s="86">
        <v>8521.23</v>
      </c>
      <c r="C2" s="86">
        <v>2038.18</v>
      </c>
      <c r="D2" s="86">
        <v>2038.18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348</v>
      </c>
      <c r="B3" s="86">
        <v>8521.23</v>
      </c>
      <c r="C3" s="86">
        <v>2038.18</v>
      </c>
      <c r="D3" s="86">
        <v>2038.18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349</v>
      </c>
      <c r="B4" s="86">
        <v>21630.54</v>
      </c>
      <c r="C4" s="86">
        <v>5173.79</v>
      </c>
      <c r="D4" s="86">
        <v>5173.79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350</v>
      </c>
      <c r="B5" s="86">
        <v>21630.54</v>
      </c>
      <c r="C5" s="86">
        <v>5173.79</v>
      </c>
      <c r="D5" s="86">
        <v>5173.79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86" t="s">
        <v>351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352</v>
      </c>
      <c r="B8" s="86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353</v>
      </c>
      <c r="B9" s="86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354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86" t="s">
        <v>355</v>
      </c>
      <c r="C12" s="86" t="s">
        <v>356</v>
      </c>
      <c r="D12" s="86" t="s">
        <v>357</v>
      </c>
      <c r="E12" s="86" t="s">
        <v>358</v>
      </c>
      <c r="F12" s="86" t="s">
        <v>359</v>
      </c>
      <c r="G12" s="86" t="s">
        <v>360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72</v>
      </c>
      <c r="B13" s="86">
        <v>0</v>
      </c>
      <c r="C13" s="86">
        <v>2762.66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73</v>
      </c>
      <c r="B14" s="86">
        <v>54.44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81</v>
      </c>
      <c r="B15" s="86">
        <v>933.76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82</v>
      </c>
      <c r="B16" s="86">
        <v>62.87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83</v>
      </c>
      <c r="B17" s="86">
        <v>785.69</v>
      </c>
      <c r="C17" s="86">
        <v>199.13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84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85</v>
      </c>
      <c r="B19" s="86">
        <v>669.8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86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87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88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67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89</v>
      </c>
      <c r="B24" s="86">
        <v>0</v>
      </c>
      <c r="C24" s="86">
        <v>22.45</v>
      </c>
      <c r="D24" s="86">
        <v>0</v>
      </c>
      <c r="E24" s="86">
        <v>0</v>
      </c>
      <c r="F24" s="86">
        <v>0</v>
      </c>
      <c r="G24" s="86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90</v>
      </c>
      <c r="B25" s="86">
        <v>3030.44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91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92</v>
      </c>
      <c r="B28" s="86">
        <v>5537</v>
      </c>
      <c r="C28" s="86">
        <v>2984.24</v>
      </c>
      <c r="D28" s="86">
        <v>0</v>
      </c>
      <c r="E28" s="86">
        <v>0</v>
      </c>
      <c r="F28" s="86">
        <v>0</v>
      </c>
      <c r="G28" s="86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86" t="s">
        <v>351</v>
      </c>
      <c r="C30" s="86" t="s">
        <v>3</v>
      </c>
      <c r="D30" s="86" t="s">
        <v>361</v>
      </c>
      <c r="E30" s="86" t="s">
        <v>362</v>
      </c>
      <c r="F30" s="86" t="s">
        <v>363</v>
      </c>
      <c r="G30" s="86" t="s">
        <v>364</v>
      </c>
      <c r="H30" s="86" t="s">
        <v>365</v>
      </c>
      <c r="I30" s="86" t="s">
        <v>366</v>
      </c>
      <c r="J30" s="86" t="s">
        <v>367</v>
      </c>
      <c r="K30"/>
      <c r="L30"/>
      <c r="M30"/>
      <c r="N30"/>
      <c r="O30"/>
      <c r="P30"/>
      <c r="Q30"/>
      <c r="R30"/>
      <c r="S30"/>
    </row>
    <row r="31" spans="1:19">
      <c r="A31" s="86" t="s">
        <v>373</v>
      </c>
      <c r="B31" s="86">
        <v>209.04</v>
      </c>
      <c r="C31" s="86" t="s">
        <v>4</v>
      </c>
      <c r="D31" s="86">
        <v>1274.6500000000001</v>
      </c>
      <c r="E31" s="86">
        <v>1</v>
      </c>
      <c r="F31" s="86">
        <v>189.08</v>
      </c>
      <c r="G31" s="86">
        <v>0</v>
      </c>
      <c r="H31" s="86">
        <v>18.29</v>
      </c>
      <c r="I31" s="86">
        <v>11.61</v>
      </c>
      <c r="J31" s="86">
        <v>80.6828</v>
      </c>
      <c r="K31"/>
      <c r="L31"/>
      <c r="M31"/>
      <c r="N31"/>
      <c r="O31"/>
      <c r="P31"/>
      <c r="Q31"/>
      <c r="R31"/>
      <c r="S31"/>
    </row>
    <row r="32" spans="1:19">
      <c r="A32" s="86" t="s">
        <v>370</v>
      </c>
      <c r="B32" s="86">
        <v>224.72</v>
      </c>
      <c r="C32" s="86" t="s">
        <v>4</v>
      </c>
      <c r="D32" s="86">
        <v>1370.24</v>
      </c>
      <c r="E32" s="86">
        <v>1</v>
      </c>
      <c r="F32" s="86">
        <v>138.38999999999999</v>
      </c>
      <c r="G32" s="86">
        <v>0</v>
      </c>
      <c r="H32" s="86">
        <v>18.29</v>
      </c>
      <c r="I32" s="86">
        <v>11.61</v>
      </c>
      <c r="J32" s="86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86" t="s">
        <v>369</v>
      </c>
      <c r="B33" s="86">
        <v>621.89</v>
      </c>
      <c r="C33" s="86" t="s">
        <v>4</v>
      </c>
      <c r="D33" s="86">
        <v>3792.03</v>
      </c>
      <c r="E33" s="86">
        <v>1</v>
      </c>
      <c r="F33" s="86">
        <v>477.11</v>
      </c>
      <c r="G33" s="86">
        <v>0</v>
      </c>
      <c r="H33" s="86">
        <v>8.61</v>
      </c>
      <c r="I33" s="86">
        <v>27.87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88.84</v>
      </c>
      <c r="C34" s="86" t="s">
        <v>4</v>
      </c>
      <c r="D34" s="86">
        <v>541.72</v>
      </c>
      <c r="E34" s="86">
        <v>1</v>
      </c>
      <c r="F34" s="86">
        <v>115.05</v>
      </c>
      <c r="G34" s="86">
        <v>0</v>
      </c>
      <c r="H34" s="86">
        <v>11.84</v>
      </c>
      <c r="I34" s="86">
        <v>18.579999999999998</v>
      </c>
      <c r="J34" s="86">
        <v>8.07</v>
      </c>
      <c r="K34"/>
      <c r="L34"/>
      <c r="M34"/>
      <c r="N34"/>
      <c r="O34"/>
      <c r="P34"/>
      <c r="Q34"/>
      <c r="R34"/>
      <c r="S34"/>
    </row>
    <row r="35" spans="1:19">
      <c r="A35" s="86" t="s">
        <v>372</v>
      </c>
      <c r="B35" s="86">
        <v>711.36</v>
      </c>
      <c r="C35" s="86" t="s">
        <v>4</v>
      </c>
      <c r="D35" s="86">
        <v>4337.6099999999997</v>
      </c>
      <c r="E35" s="86">
        <v>1</v>
      </c>
      <c r="F35" s="86">
        <v>366.09</v>
      </c>
      <c r="G35" s="86">
        <v>0</v>
      </c>
      <c r="H35" s="86">
        <v>18.29</v>
      </c>
      <c r="I35" s="86">
        <v>11.61</v>
      </c>
      <c r="J35" s="86">
        <v>5.38</v>
      </c>
      <c r="K35"/>
      <c r="L35"/>
      <c r="M35"/>
      <c r="N35"/>
      <c r="O35"/>
      <c r="P35"/>
      <c r="Q35"/>
      <c r="R35"/>
      <c r="S35"/>
    </row>
    <row r="36" spans="1:19">
      <c r="A36" s="86" t="s">
        <v>371</v>
      </c>
      <c r="B36" s="86">
        <v>2324.94</v>
      </c>
      <c r="C36" s="86" t="s">
        <v>4</v>
      </c>
      <c r="D36" s="86">
        <v>14176.6</v>
      </c>
      <c r="E36" s="86">
        <v>1</v>
      </c>
      <c r="F36" s="86">
        <v>323.44</v>
      </c>
      <c r="G36" s="86">
        <v>174.7</v>
      </c>
      <c r="H36" s="86">
        <v>18.29</v>
      </c>
      <c r="I36" s="86">
        <v>11.61</v>
      </c>
      <c r="J36" s="86">
        <v>5.38</v>
      </c>
      <c r="K36"/>
      <c r="L36"/>
      <c r="M36"/>
      <c r="N36"/>
      <c r="O36"/>
      <c r="P36"/>
      <c r="Q36"/>
      <c r="R36"/>
      <c r="S36"/>
    </row>
    <row r="37" spans="1:19">
      <c r="A37" s="86" t="s">
        <v>374</v>
      </c>
      <c r="B37" s="86">
        <v>4180.79</v>
      </c>
      <c r="C37" s="86"/>
      <c r="D37" s="86">
        <v>25492.85</v>
      </c>
      <c r="E37" s="86"/>
      <c r="F37" s="86">
        <v>1609.16</v>
      </c>
      <c r="G37" s="86">
        <v>174.7</v>
      </c>
      <c r="H37" s="86">
        <v>16.713000000000001</v>
      </c>
      <c r="I37" s="86">
        <v>12.83</v>
      </c>
      <c r="J37" s="86">
        <v>13.7818</v>
      </c>
      <c r="K37"/>
      <c r="L37"/>
      <c r="M37"/>
      <c r="N37"/>
      <c r="O37"/>
      <c r="P37"/>
      <c r="Q37"/>
      <c r="R37"/>
      <c r="S37"/>
    </row>
    <row r="38" spans="1:19">
      <c r="A38" s="86" t="s">
        <v>375</v>
      </c>
      <c r="B38" s="86">
        <v>4180.79</v>
      </c>
      <c r="C38" s="86"/>
      <c r="D38" s="86">
        <v>25492.85</v>
      </c>
      <c r="E38" s="86"/>
      <c r="F38" s="86">
        <v>1609.16</v>
      </c>
      <c r="G38" s="86">
        <v>174.7</v>
      </c>
      <c r="H38" s="86">
        <v>16.713000000000001</v>
      </c>
      <c r="I38" s="86">
        <v>12.83</v>
      </c>
      <c r="J38" s="86">
        <v>13.7818</v>
      </c>
      <c r="K38"/>
      <c r="L38"/>
      <c r="M38"/>
      <c r="N38"/>
      <c r="O38"/>
      <c r="P38"/>
      <c r="Q38"/>
      <c r="R38"/>
      <c r="S38"/>
    </row>
    <row r="39" spans="1:19">
      <c r="A39" s="86" t="s">
        <v>376</v>
      </c>
      <c r="B39" s="86">
        <v>0</v>
      </c>
      <c r="C39" s="86"/>
      <c r="D39" s="86">
        <v>0</v>
      </c>
      <c r="E39" s="86"/>
      <c r="F39" s="86">
        <v>0</v>
      </c>
      <c r="G39" s="86">
        <v>0</v>
      </c>
      <c r="H39" s="86"/>
      <c r="I39" s="86"/>
      <c r="J39" s="86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86" t="s">
        <v>51</v>
      </c>
      <c r="C41" s="86" t="s">
        <v>377</v>
      </c>
      <c r="D41" s="86" t="s">
        <v>378</v>
      </c>
      <c r="E41" s="86" t="s">
        <v>379</v>
      </c>
      <c r="F41" s="86" t="s">
        <v>380</v>
      </c>
      <c r="G41" s="86" t="s">
        <v>381</v>
      </c>
      <c r="H41" s="86" t="s">
        <v>382</v>
      </c>
      <c r="I41" s="86" t="s">
        <v>383</v>
      </c>
      <c r="J41"/>
      <c r="K41"/>
      <c r="L41"/>
      <c r="M41"/>
      <c r="N41"/>
      <c r="O41"/>
      <c r="P41"/>
      <c r="Q41"/>
      <c r="R41"/>
      <c r="S41"/>
    </row>
    <row r="42" spans="1:19">
      <c r="A42" s="86" t="s">
        <v>407</v>
      </c>
      <c r="B42" s="86" t="s">
        <v>533</v>
      </c>
      <c r="C42" s="86">
        <v>0.08</v>
      </c>
      <c r="D42" s="86">
        <v>0.69799999999999995</v>
      </c>
      <c r="E42" s="86">
        <v>0.78</v>
      </c>
      <c r="F42" s="86">
        <v>60.34</v>
      </c>
      <c r="G42" s="86">
        <v>180</v>
      </c>
      <c r="H42" s="86">
        <v>90</v>
      </c>
      <c r="I42" s="86" t="s">
        <v>400</v>
      </c>
      <c r="J42"/>
      <c r="K42"/>
      <c r="L42"/>
      <c r="M42"/>
      <c r="N42"/>
      <c r="O42"/>
      <c r="P42"/>
      <c r="Q42"/>
      <c r="R42"/>
      <c r="S42"/>
    </row>
    <row r="43" spans="1:19">
      <c r="A43" s="86" t="s">
        <v>408</v>
      </c>
      <c r="B43" s="86" t="s">
        <v>533</v>
      </c>
      <c r="C43" s="86">
        <v>0.08</v>
      </c>
      <c r="D43" s="86">
        <v>0.69799999999999995</v>
      </c>
      <c r="E43" s="86">
        <v>0.78</v>
      </c>
      <c r="F43" s="86">
        <v>128.72999999999999</v>
      </c>
      <c r="G43" s="86">
        <v>90</v>
      </c>
      <c r="H43" s="86">
        <v>90</v>
      </c>
      <c r="I43" s="86" t="s">
        <v>387</v>
      </c>
      <c r="J43"/>
      <c r="K43"/>
      <c r="L43"/>
      <c r="M43"/>
      <c r="N43"/>
      <c r="O43"/>
      <c r="P43"/>
      <c r="Q43"/>
      <c r="R43"/>
      <c r="S43"/>
    </row>
    <row r="44" spans="1:19">
      <c r="A44" s="86" t="s">
        <v>409</v>
      </c>
      <c r="B44" s="86" t="s">
        <v>389</v>
      </c>
      <c r="C44" s="86">
        <v>0.3</v>
      </c>
      <c r="D44" s="86">
        <v>3.12</v>
      </c>
      <c r="E44" s="86">
        <v>12.904</v>
      </c>
      <c r="F44" s="86">
        <v>209.04</v>
      </c>
      <c r="G44" s="86">
        <v>0</v>
      </c>
      <c r="H44" s="86">
        <v>180</v>
      </c>
      <c r="I44" s="86"/>
      <c r="J44"/>
      <c r="K44"/>
      <c r="L44"/>
      <c r="M44"/>
      <c r="N44"/>
      <c r="O44"/>
      <c r="P44"/>
      <c r="Q44"/>
      <c r="R44"/>
      <c r="S44"/>
    </row>
    <row r="45" spans="1:19">
      <c r="A45" s="86" t="s">
        <v>410</v>
      </c>
      <c r="B45" s="86" t="s">
        <v>534</v>
      </c>
      <c r="C45" s="86">
        <v>0.3</v>
      </c>
      <c r="D45" s="86">
        <v>0.35099999999999998</v>
      </c>
      <c r="E45" s="86">
        <v>0.376</v>
      </c>
      <c r="F45" s="86">
        <v>209.04</v>
      </c>
      <c r="G45" s="86">
        <v>180</v>
      </c>
      <c r="H45" s="86">
        <v>0</v>
      </c>
      <c r="I45" s="86"/>
      <c r="J45"/>
      <c r="K45"/>
      <c r="L45"/>
      <c r="M45"/>
      <c r="N45"/>
      <c r="O45"/>
      <c r="P45"/>
      <c r="Q45"/>
      <c r="R45"/>
      <c r="S45"/>
    </row>
    <row r="46" spans="1:19">
      <c r="A46" s="86" t="s">
        <v>396</v>
      </c>
      <c r="B46" s="86" t="s">
        <v>533</v>
      </c>
      <c r="C46" s="86">
        <v>0.08</v>
      </c>
      <c r="D46" s="86">
        <v>0.69799999999999995</v>
      </c>
      <c r="E46" s="86">
        <v>0.78</v>
      </c>
      <c r="F46" s="86">
        <v>138.38999999999999</v>
      </c>
      <c r="G46" s="86">
        <v>90</v>
      </c>
      <c r="H46" s="86">
        <v>90</v>
      </c>
      <c r="I46" s="86" t="s">
        <v>387</v>
      </c>
      <c r="J46"/>
      <c r="K46"/>
      <c r="L46"/>
      <c r="M46"/>
      <c r="N46"/>
      <c r="O46"/>
      <c r="P46"/>
      <c r="Q46"/>
      <c r="R46"/>
      <c r="S46"/>
    </row>
    <row r="47" spans="1:19">
      <c r="A47" s="86" t="s">
        <v>397</v>
      </c>
      <c r="B47" s="86" t="s">
        <v>389</v>
      </c>
      <c r="C47" s="86">
        <v>0.3</v>
      </c>
      <c r="D47" s="86">
        <v>3.12</v>
      </c>
      <c r="E47" s="86">
        <v>12.904</v>
      </c>
      <c r="F47" s="86">
        <v>224.72</v>
      </c>
      <c r="G47" s="86">
        <v>0</v>
      </c>
      <c r="H47" s="86">
        <v>180</v>
      </c>
      <c r="I47" s="86"/>
      <c r="J47"/>
      <c r="K47"/>
      <c r="L47"/>
      <c r="M47"/>
      <c r="N47"/>
      <c r="O47"/>
      <c r="P47"/>
      <c r="Q47"/>
      <c r="R47"/>
      <c r="S47"/>
    </row>
    <row r="48" spans="1:19">
      <c r="A48" s="86" t="s">
        <v>398</v>
      </c>
      <c r="B48" s="86" t="s">
        <v>534</v>
      </c>
      <c r="C48" s="86">
        <v>0.3</v>
      </c>
      <c r="D48" s="86">
        <v>0.35099999999999998</v>
      </c>
      <c r="E48" s="86">
        <v>0.376</v>
      </c>
      <c r="F48" s="86">
        <v>224.72</v>
      </c>
      <c r="G48" s="86">
        <v>180</v>
      </c>
      <c r="H48" s="86">
        <v>0</v>
      </c>
      <c r="I48" s="86"/>
      <c r="J48"/>
      <c r="K48"/>
      <c r="L48"/>
      <c r="M48"/>
      <c r="N48"/>
      <c r="O48"/>
      <c r="P48"/>
      <c r="Q48"/>
      <c r="R48"/>
      <c r="S48"/>
    </row>
    <row r="49" spans="1:19">
      <c r="A49" s="86" t="s">
        <v>391</v>
      </c>
      <c r="B49" s="86" t="s">
        <v>533</v>
      </c>
      <c r="C49" s="86">
        <v>0.08</v>
      </c>
      <c r="D49" s="86">
        <v>0.69799999999999995</v>
      </c>
      <c r="E49" s="86">
        <v>0.78</v>
      </c>
      <c r="F49" s="86">
        <v>422.4</v>
      </c>
      <c r="G49" s="86">
        <v>0</v>
      </c>
      <c r="H49" s="86">
        <v>90</v>
      </c>
      <c r="I49" s="86" t="s">
        <v>385</v>
      </c>
      <c r="J49"/>
      <c r="K49"/>
      <c r="L49"/>
      <c r="M49"/>
      <c r="N49"/>
      <c r="O49"/>
      <c r="P49"/>
      <c r="Q49"/>
      <c r="R49"/>
      <c r="S49"/>
    </row>
    <row r="50" spans="1:19">
      <c r="A50" s="86" t="s">
        <v>392</v>
      </c>
      <c r="B50" s="86" t="s">
        <v>533</v>
      </c>
      <c r="C50" s="86">
        <v>0.08</v>
      </c>
      <c r="D50" s="86">
        <v>0.69799999999999995</v>
      </c>
      <c r="E50" s="86">
        <v>0.78</v>
      </c>
      <c r="F50" s="86">
        <v>54.71</v>
      </c>
      <c r="G50" s="86">
        <v>270</v>
      </c>
      <c r="H50" s="86">
        <v>90</v>
      </c>
      <c r="I50" s="86" t="s">
        <v>393</v>
      </c>
      <c r="J50"/>
      <c r="K50"/>
      <c r="L50"/>
      <c r="M50"/>
      <c r="N50"/>
      <c r="O50"/>
      <c r="P50"/>
      <c r="Q50"/>
      <c r="R50"/>
      <c r="S50"/>
    </row>
    <row r="51" spans="1:19">
      <c r="A51" s="86" t="s">
        <v>394</v>
      </c>
      <c r="B51" s="86" t="s">
        <v>389</v>
      </c>
      <c r="C51" s="86">
        <v>0.3</v>
      </c>
      <c r="D51" s="86">
        <v>3.12</v>
      </c>
      <c r="E51" s="86">
        <v>12.904</v>
      </c>
      <c r="F51" s="86">
        <v>621.89</v>
      </c>
      <c r="G51" s="86">
        <v>0</v>
      </c>
      <c r="H51" s="86">
        <v>180</v>
      </c>
      <c r="I51" s="86"/>
      <c r="J51"/>
      <c r="K51"/>
      <c r="L51"/>
      <c r="M51"/>
      <c r="N51"/>
      <c r="O51"/>
      <c r="P51"/>
      <c r="Q51"/>
      <c r="R51"/>
      <c r="S51"/>
    </row>
    <row r="52" spans="1:19">
      <c r="A52" s="86" t="s">
        <v>395</v>
      </c>
      <c r="B52" s="86" t="s">
        <v>534</v>
      </c>
      <c r="C52" s="86">
        <v>0.3</v>
      </c>
      <c r="D52" s="86">
        <v>0.35099999999999998</v>
      </c>
      <c r="E52" s="86">
        <v>0.376</v>
      </c>
      <c r="F52" s="86">
        <v>621.89</v>
      </c>
      <c r="G52" s="86">
        <v>180</v>
      </c>
      <c r="H52" s="86">
        <v>0</v>
      </c>
      <c r="I52" s="86"/>
      <c r="J52"/>
      <c r="K52"/>
      <c r="L52"/>
      <c r="M52"/>
      <c r="N52"/>
      <c r="O52"/>
      <c r="P52"/>
      <c r="Q52"/>
      <c r="R52"/>
      <c r="S52"/>
    </row>
    <row r="53" spans="1:19">
      <c r="A53" s="86" t="s">
        <v>386</v>
      </c>
      <c r="B53" s="86" t="s">
        <v>533</v>
      </c>
      <c r="C53" s="86">
        <v>0.08</v>
      </c>
      <c r="D53" s="86">
        <v>0.69799999999999995</v>
      </c>
      <c r="E53" s="86">
        <v>0.78</v>
      </c>
      <c r="F53" s="86">
        <v>54.71</v>
      </c>
      <c r="G53" s="86">
        <v>90</v>
      </c>
      <c r="H53" s="86">
        <v>90</v>
      </c>
      <c r="I53" s="86" t="s">
        <v>387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384</v>
      </c>
      <c r="B54" s="86" t="s">
        <v>533</v>
      </c>
      <c r="C54" s="86">
        <v>0.08</v>
      </c>
      <c r="D54" s="86">
        <v>0.69799999999999995</v>
      </c>
      <c r="E54" s="86">
        <v>0.78</v>
      </c>
      <c r="F54" s="86">
        <v>60.34</v>
      </c>
      <c r="G54" s="86">
        <v>0</v>
      </c>
      <c r="H54" s="86">
        <v>90</v>
      </c>
      <c r="I54" s="86" t="s">
        <v>385</v>
      </c>
      <c r="J54"/>
      <c r="K54"/>
      <c r="L54"/>
      <c r="M54"/>
      <c r="N54"/>
      <c r="O54"/>
      <c r="P54"/>
      <c r="Q54"/>
      <c r="R54"/>
      <c r="S54"/>
    </row>
    <row r="55" spans="1:19">
      <c r="A55" s="86" t="s">
        <v>388</v>
      </c>
      <c r="B55" s="86" t="s">
        <v>389</v>
      </c>
      <c r="C55" s="86">
        <v>0.3</v>
      </c>
      <c r="D55" s="86">
        <v>3.12</v>
      </c>
      <c r="E55" s="86">
        <v>12.904</v>
      </c>
      <c r="F55" s="86">
        <v>88.84</v>
      </c>
      <c r="G55" s="86">
        <v>0</v>
      </c>
      <c r="H55" s="86">
        <v>180</v>
      </c>
      <c r="I55" s="86"/>
      <c r="J55"/>
      <c r="K55"/>
      <c r="L55"/>
      <c r="M55"/>
      <c r="N55"/>
      <c r="O55"/>
      <c r="P55"/>
      <c r="Q55"/>
      <c r="R55"/>
      <c r="S55"/>
    </row>
    <row r="56" spans="1:19">
      <c r="A56" s="86" t="s">
        <v>390</v>
      </c>
      <c r="B56" s="86" t="s">
        <v>534</v>
      </c>
      <c r="C56" s="86">
        <v>0.3</v>
      </c>
      <c r="D56" s="86">
        <v>0.35099999999999998</v>
      </c>
      <c r="E56" s="86">
        <v>0.376</v>
      </c>
      <c r="F56" s="86">
        <v>88.84</v>
      </c>
      <c r="G56" s="86">
        <v>180</v>
      </c>
      <c r="H56" s="86">
        <v>0</v>
      </c>
      <c r="I56" s="86"/>
      <c r="J56"/>
      <c r="K56"/>
      <c r="L56"/>
      <c r="M56"/>
      <c r="N56"/>
      <c r="O56"/>
      <c r="P56"/>
      <c r="Q56"/>
      <c r="R56"/>
      <c r="S56"/>
    </row>
    <row r="57" spans="1:19">
      <c r="A57" s="86" t="s">
        <v>404</v>
      </c>
      <c r="B57" s="86" t="s">
        <v>533</v>
      </c>
      <c r="C57" s="86">
        <v>0.08</v>
      </c>
      <c r="D57" s="86">
        <v>0.69799999999999995</v>
      </c>
      <c r="E57" s="86">
        <v>0.78</v>
      </c>
      <c r="F57" s="86">
        <v>98.96</v>
      </c>
      <c r="G57" s="86">
        <v>180</v>
      </c>
      <c r="H57" s="86">
        <v>90</v>
      </c>
      <c r="I57" s="86" t="s">
        <v>400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533</v>
      </c>
      <c r="C58" s="86">
        <v>0.08</v>
      </c>
      <c r="D58" s="86">
        <v>0.69799999999999995</v>
      </c>
      <c r="E58" s="86">
        <v>0.78</v>
      </c>
      <c r="F58" s="86">
        <v>267.12</v>
      </c>
      <c r="G58" s="86">
        <v>270</v>
      </c>
      <c r="H58" s="86">
        <v>90</v>
      </c>
      <c r="I58" s="86" t="s">
        <v>393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405</v>
      </c>
      <c r="B59" s="86" t="s">
        <v>389</v>
      </c>
      <c r="C59" s="86">
        <v>0.3</v>
      </c>
      <c r="D59" s="86">
        <v>3.12</v>
      </c>
      <c r="E59" s="86">
        <v>12.904</v>
      </c>
      <c r="F59" s="86">
        <v>711.36</v>
      </c>
      <c r="G59" s="86">
        <v>0</v>
      </c>
      <c r="H59" s="86">
        <v>180</v>
      </c>
      <c r="I59" s="86"/>
      <c r="J59"/>
      <c r="K59"/>
      <c r="L59"/>
      <c r="M59"/>
      <c r="N59"/>
      <c r="O59"/>
      <c r="P59"/>
      <c r="Q59"/>
      <c r="R59"/>
      <c r="S59"/>
    </row>
    <row r="60" spans="1:19">
      <c r="A60" s="86" t="s">
        <v>406</v>
      </c>
      <c r="B60" s="86" t="s">
        <v>534</v>
      </c>
      <c r="C60" s="86">
        <v>0.3</v>
      </c>
      <c r="D60" s="86">
        <v>0.35099999999999998</v>
      </c>
      <c r="E60" s="86">
        <v>0.376</v>
      </c>
      <c r="F60" s="86">
        <v>711.36</v>
      </c>
      <c r="G60" s="86">
        <v>180</v>
      </c>
      <c r="H60" s="86">
        <v>0</v>
      </c>
      <c r="I60" s="86"/>
      <c r="J60"/>
      <c r="K60"/>
      <c r="L60"/>
      <c r="M60"/>
      <c r="N60"/>
      <c r="O60"/>
      <c r="P60"/>
      <c r="Q60"/>
      <c r="R60"/>
      <c r="S60"/>
    </row>
    <row r="61" spans="1:19">
      <c r="A61" s="86" t="s">
        <v>399</v>
      </c>
      <c r="B61" s="86" t="s">
        <v>533</v>
      </c>
      <c r="C61" s="86">
        <v>0.08</v>
      </c>
      <c r="D61" s="86">
        <v>0.69799999999999995</v>
      </c>
      <c r="E61" s="86">
        <v>0.78</v>
      </c>
      <c r="F61" s="86">
        <v>323.44</v>
      </c>
      <c r="G61" s="86">
        <v>180</v>
      </c>
      <c r="H61" s="86">
        <v>90</v>
      </c>
      <c r="I61" s="86" t="s">
        <v>400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401</v>
      </c>
      <c r="B62" s="86" t="s">
        <v>389</v>
      </c>
      <c r="C62" s="86">
        <v>0.3</v>
      </c>
      <c r="D62" s="86">
        <v>3.12</v>
      </c>
      <c r="E62" s="86">
        <v>12.904</v>
      </c>
      <c r="F62" s="86">
        <v>2324.94</v>
      </c>
      <c r="G62" s="86">
        <v>0</v>
      </c>
      <c r="H62" s="86">
        <v>180</v>
      </c>
      <c r="I62" s="86"/>
      <c r="J62"/>
      <c r="K62"/>
      <c r="L62"/>
      <c r="M62"/>
      <c r="N62"/>
      <c r="O62"/>
      <c r="P62"/>
      <c r="Q62"/>
      <c r="R62"/>
      <c r="S62"/>
    </row>
    <row r="63" spans="1:19">
      <c r="A63" s="86" t="s">
        <v>402</v>
      </c>
      <c r="B63" s="86" t="s">
        <v>534</v>
      </c>
      <c r="C63" s="86">
        <v>0.3</v>
      </c>
      <c r="D63" s="86">
        <v>0.35099999999999998</v>
      </c>
      <c r="E63" s="86">
        <v>0.376</v>
      </c>
      <c r="F63" s="86">
        <v>2324.94</v>
      </c>
      <c r="G63" s="86">
        <v>180</v>
      </c>
      <c r="H63" s="86">
        <v>0</v>
      </c>
      <c r="I63" s="86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86" t="s">
        <v>51</v>
      </c>
      <c r="C65" s="86" t="s">
        <v>411</v>
      </c>
      <c r="D65" s="86" t="s">
        <v>412</v>
      </c>
      <c r="E65" s="86" t="s">
        <v>413</v>
      </c>
      <c r="F65" s="86" t="s">
        <v>45</v>
      </c>
      <c r="G65" s="86" t="s">
        <v>414</v>
      </c>
      <c r="H65" s="86" t="s">
        <v>415</v>
      </c>
      <c r="I65" s="86" t="s">
        <v>416</v>
      </c>
      <c r="J65" s="86" t="s">
        <v>381</v>
      </c>
      <c r="K65" s="86" t="s">
        <v>383</v>
      </c>
      <c r="L65"/>
      <c r="M65"/>
      <c r="N65"/>
      <c r="O65"/>
      <c r="P65"/>
      <c r="Q65"/>
      <c r="R65"/>
      <c r="S65"/>
    </row>
    <row r="66" spans="1:19">
      <c r="A66" s="86" t="s">
        <v>417</v>
      </c>
      <c r="B66" s="86" t="s">
        <v>535</v>
      </c>
      <c r="C66" s="86">
        <v>174.7</v>
      </c>
      <c r="D66" s="86">
        <v>174.7</v>
      </c>
      <c r="E66" s="86">
        <v>3.2410000000000001</v>
      </c>
      <c r="F66" s="86">
        <v>0.38500000000000001</v>
      </c>
      <c r="G66" s="86">
        <v>0.30499999999999999</v>
      </c>
      <c r="H66" s="86" t="s">
        <v>418</v>
      </c>
      <c r="I66" s="86" t="s">
        <v>399</v>
      </c>
      <c r="J66" s="86">
        <v>180</v>
      </c>
      <c r="K66" s="86" t="s">
        <v>400</v>
      </c>
      <c r="L66"/>
      <c r="M66"/>
      <c r="N66"/>
      <c r="O66"/>
      <c r="P66"/>
      <c r="Q66"/>
      <c r="R66"/>
      <c r="S66"/>
    </row>
    <row r="67" spans="1:19">
      <c r="A67" s="86" t="s">
        <v>419</v>
      </c>
      <c r="B67" s="86"/>
      <c r="C67" s="86"/>
      <c r="D67" s="86">
        <v>174.7</v>
      </c>
      <c r="E67" s="86">
        <v>3.24</v>
      </c>
      <c r="F67" s="86">
        <v>0.38500000000000001</v>
      </c>
      <c r="G67" s="86">
        <v>0.30499999999999999</v>
      </c>
      <c r="H67" s="86"/>
      <c r="I67" s="86"/>
      <c r="J67" s="86"/>
      <c r="K67" s="86"/>
      <c r="L67"/>
      <c r="M67"/>
      <c r="N67"/>
      <c r="O67"/>
      <c r="P67"/>
      <c r="Q67"/>
      <c r="R67"/>
      <c r="S67"/>
    </row>
    <row r="68" spans="1:19">
      <c r="A68" s="86" t="s">
        <v>420</v>
      </c>
      <c r="B68" s="86"/>
      <c r="C68" s="86"/>
      <c r="D68" s="86">
        <v>0</v>
      </c>
      <c r="E68" s="86" t="s">
        <v>421</v>
      </c>
      <c r="F68" s="86" t="s">
        <v>421</v>
      </c>
      <c r="G68" s="86" t="s">
        <v>421</v>
      </c>
      <c r="H68" s="86"/>
      <c r="I68" s="86"/>
      <c r="J68" s="86"/>
      <c r="K68" s="86"/>
      <c r="L68"/>
      <c r="M68"/>
      <c r="N68"/>
      <c r="O68"/>
      <c r="P68"/>
      <c r="Q68"/>
      <c r="R68"/>
      <c r="S68"/>
    </row>
    <row r="69" spans="1:19">
      <c r="A69" s="86" t="s">
        <v>422</v>
      </c>
      <c r="B69" s="86"/>
      <c r="C69" s="86"/>
      <c r="D69" s="86">
        <v>174.7</v>
      </c>
      <c r="E69" s="86">
        <v>3.24</v>
      </c>
      <c r="F69" s="86">
        <v>0.38500000000000001</v>
      </c>
      <c r="G69" s="86">
        <v>0.30499999999999999</v>
      </c>
      <c r="H69" s="86"/>
      <c r="I69" s="86"/>
      <c r="J69" s="86"/>
      <c r="K69" s="86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86" t="s">
        <v>117</v>
      </c>
      <c r="C71" s="86" t="s">
        <v>423</v>
      </c>
      <c r="D71" s="86" t="s">
        <v>424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86" t="s">
        <v>35</v>
      </c>
      <c r="B72" s="86"/>
      <c r="C72" s="86"/>
      <c r="D72" s="86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86" t="s">
        <v>117</v>
      </c>
      <c r="C74" s="86" t="s">
        <v>425</v>
      </c>
      <c r="D74" s="86" t="s">
        <v>426</v>
      </c>
      <c r="E74" s="86" t="s">
        <v>427</v>
      </c>
      <c r="F74" s="86" t="s">
        <v>428</v>
      </c>
      <c r="G74" s="86" t="s">
        <v>424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86" t="s">
        <v>429</v>
      </c>
      <c r="B75" s="86" t="s">
        <v>430</v>
      </c>
      <c r="C75" s="86">
        <v>10004.77</v>
      </c>
      <c r="D75" s="86">
        <v>7990.36</v>
      </c>
      <c r="E75" s="86">
        <v>2014.41</v>
      </c>
      <c r="F75" s="86">
        <v>0.8</v>
      </c>
      <c r="G75" s="86">
        <v>4.04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86" t="s">
        <v>431</v>
      </c>
      <c r="B76" s="86" t="s">
        <v>430</v>
      </c>
      <c r="C76" s="86">
        <v>55551.93</v>
      </c>
      <c r="D76" s="86">
        <v>42896.88</v>
      </c>
      <c r="E76" s="86">
        <v>12655.05</v>
      </c>
      <c r="F76" s="86">
        <v>0.77</v>
      </c>
      <c r="G76" s="86">
        <v>3.39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6" t="s">
        <v>432</v>
      </c>
      <c r="B77" s="86" t="s">
        <v>430</v>
      </c>
      <c r="C77" s="86">
        <v>31840.71</v>
      </c>
      <c r="D77" s="86">
        <v>25429.75</v>
      </c>
      <c r="E77" s="86">
        <v>6410.96</v>
      </c>
      <c r="F77" s="86">
        <v>0.8</v>
      </c>
      <c r="G77" s="86">
        <v>3.73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86" t="s">
        <v>433</v>
      </c>
      <c r="B78" s="86" t="s">
        <v>430</v>
      </c>
      <c r="C78" s="86">
        <v>257127.8</v>
      </c>
      <c r="D78" s="86">
        <v>176587.92</v>
      </c>
      <c r="E78" s="86">
        <v>80539.88</v>
      </c>
      <c r="F78" s="86">
        <v>0.69</v>
      </c>
      <c r="G78" s="86">
        <v>3.29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6" t="s">
        <v>434</v>
      </c>
      <c r="B79" s="86" t="s">
        <v>430</v>
      </c>
      <c r="C79" s="86">
        <v>57055.99</v>
      </c>
      <c r="D79" s="86">
        <v>45568.07</v>
      </c>
      <c r="E79" s="86">
        <v>11487.92</v>
      </c>
      <c r="F79" s="86">
        <v>0.8</v>
      </c>
      <c r="G79" s="86">
        <v>3.45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6" t="s">
        <v>435</v>
      </c>
      <c r="B80" s="86" t="s">
        <v>430</v>
      </c>
      <c r="C80" s="86">
        <v>33171.33</v>
      </c>
      <c r="D80" s="86">
        <v>26492.46</v>
      </c>
      <c r="E80" s="86">
        <v>6678.87</v>
      </c>
      <c r="F80" s="86">
        <v>0.8</v>
      </c>
      <c r="G80" s="86">
        <v>3.73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86" t="s">
        <v>117</v>
      </c>
      <c r="C82" s="86" t="s">
        <v>425</v>
      </c>
      <c r="D82" s="86" t="s">
        <v>424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6" t="s">
        <v>436</v>
      </c>
      <c r="B83" s="86" t="s">
        <v>437</v>
      </c>
      <c r="C83" s="86">
        <v>13494.86</v>
      </c>
      <c r="D83" s="86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6" t="s">
        <v>438</v>
      </c>
      <c r="B84" s="86" t="s">
        <v>437</v>
      </c>
      <c r="C84" s="86">
        <v>78623.360000000001</v>
      </c>
      <c r="D84" s="86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6" t="s">
        <v>439</v>
      </c>
      <c r="B85" s="86" t="s">
        <v>437</v>
      </c>
      <c r="C85" s="86">
        <v>111971.36</v>
      </c>
      <c r="D85" s="86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6" t="s">
        <v>440</v>
      </c>
      <c r="B86" s="86" t="s">
        <v>437</v>
      </c>
      <c r="C86" s="86">
        <v>341193.76</v>
      </c>
      <c r="D86" s="86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6" t="s">
        <v>441</v>
      </c>
      <c r="B87" s="86" t="s">
        <v>437</v>
      </c>
      <c r="C87" s="86">
        <v>107046.74</v>
      </c>
      <c r="D87" s="86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6" t="s">
        <v>442</v>
      </c>
      <c r="B88" s="86" t="s">
        <v>437</v>
      </c>
      <c r="C88" s="86">
        <v>51127.55</v>
      </c>
      <c r="D88" s="86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86" t="s">
        <v>117</v>
      </c>
      <c r="C90" s="86" t="s">
        <v>443</v>
      </c>
      <c r="D90" s="86" t="s">
        <v>444</v>
      </c>
      <c r="E90" s="86" t="s">
        <v>445</v>
      </c>
      <c r="F90" s="86" t="s">
        <v>446</v>
      </c>
      <c r="G90" s="86" t="s">
        <v>447</v>
      </c>
      <c r="H90" s="86" t="s">
        <v>448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86" t="s">
        <v>449</v>
      </c>
      <c r="B91" s="86" t="s">
        <v>450</v>
      </c>
      <c r="C91" s="86">
        <v>0.34</v>
      </c>
      <c r="D91" s="86">
        <v>125</v>
      </c>
      <c r="E91" s="86">
        <v>0.35</v>
      </c>
      <c r="F91" s="86">
        <v>130.91999999999999</v>
      </c>
      <c r="G91" s="86">
        <v>1</v>
      </c>
      <c r="H91" s="86" t="s">
        <v>451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86" t="s">
        <v>675</v>
      </c>
      <c r="B92" s="86" t="s">
        <v>450</v>
      </c>
      <c r="C92" s="86">
        <v>1</v>
      </c>
      <c r="D92" s="86">
        <v>0</v>
      </c>
      <c r="E92" s="86">
        <v>0.34</v>
      </c>
      <c r="F92" s="86">
        <v>0</v>
      </c>
      <c r="G92" s="86">
        <v>1</v>
      </c>
      <c r="H92" s="86" t="s">
        <v>451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86" t="s">
        <v>676</v>
      </c>
      <c r="B93" s="86" t="s">
        <v>450</v>
      </c>
      <c r="C93" s="86">
        <v>1</v>
      </c>
      <c r="D93" s="86">
        <v>0</v>
      </c>
      <c r="E93" s="86">
        <v>1.08</v>
      </c>
      <c r="F93" s="86">
        <v>0</v>
      </c>
      <c r="G93" s="86">
        <v>1</v>
      </c>
      <c r="H93" s="86" t="s">
        <v>451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86" t="s">
        <v>452</v>
      </c>
      <c r="B94" s="86" t="s">
        <v>453</v>
      </c>
      <c r="C94" s="86">
        <v>0.54</v>
      </c>
      <c r="D94" s="86">
        <v>622</v>
      </c>
      <c r="E94" s="86">
        <v>0.6</v>
      </c>
      <c r="F94" s="86">
        <v>701.03</v>
      </c>
      <c r="G94" s="86">
        <v>1</v>
      </c>
      <c r="H94" s="86" t="s">
        <v>454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86" t="s">
        <v>455</v>
      </c>
      <c r="B95" s="86" t="s">
        <v>453</v>
      </c>
      <c r="C95" s="86">
        <v>0.56999999999999995</v>
      </c>
      <c r="D95" s="86">
        <v>622</v>
      </c>
      <c r="E95" s="86">
        <v>3.11</v>
      </c>
      <c r="F95" s="86">
        <v>3405.95</v>
      </c>
      <c r="G95" s="86">
        <v>1</v>
      </c>
      <c r="H95" s="86" t="s">
        <v>454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86" t="s">
        <v>456</v>
      </c>
      <c r="B96" s="86" t="s">
        <v>453</v>
      </c>
      <c r="C96" s="86">
        <v>0.56999999999999995</v>
      </c>
      <c r="D96" s="86">
        <v>622</v>
      </c>
      <c r="E96" s="86">
        <v>1.92</v>
      </c>
      <c r="F96" s="86">
        <v>2103.59</v>
      </c>
      <c r="G96" s="86">
        <v>1</v>
      </c>
      <c r="H96" s="86" t="s">
        <v>454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86" t="s">
        <v>457</v>
      </c>
      <c r="B97" s="86" t="s">
        <v>453</v>
      </c>
      <c r="C97" s="86">
        <v>0.6</v>
      </c>
      <c r="D97" s="86">
        <v>1017.59</v>
      </c>
      <c r="E97" s="86">
        <v>10.81</v>
      </c>
      <c r="F97" s="86">
        <v>18308.669999999998</v>
      </c>
      <c r="G97" s="86">
        <v>1</v>
      </c>
      <c r="H97" s="86" t="s">
        <v>454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86" t="s">
        <v>458</v>
      </c>
      <c r="B98" s="86" t="s">
        <v>453</v>
      </c>
      <c r="C98" s="86">
        <v>0.56999999999999995</v>
      </c>
      <c r="D98" s="86">
        <v>622</v>
      </c>
      <c r="E98" s="86">
        <v>3.45</v>
      </c>
      <c r="F98" s="86">
        <v>3769.46</v>
      </c>
      <c r="G98" s="86">
        <v>1</v>
      </c>
      <c r="H98" s="86" t="s">
        <v>454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86" t="s">
        <v>459</v>
      </c>
      <c r="B99" s="86" t="s">
        <v>453</v>
      </c>
      <c r="C99" s="86">
        <v>0.56999999999999995</v>
      </c>
      <c r="D99" s="86">
        <v>622</v>
      </c>
      <c r="E99" s="86">
        <v>2</v>
      </c>
      <c r="F99" s="86">
        <v>2191.5</v>
      </c>
      <c r="G99" s="86">
        <v>1</v>
      </c>
      <c r="H99" s="86" t="s">
        <v>454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86" t="s">
        <v>117</v>
      </c>
      <c r="C101" s="86" t="s">
        <v>460</v>
      </c>
      <c r="D101" s="86" t="s">
        <v>461</v>
      </c>
      <c r="E101" s="86" t="s">
        <v>462</v>
      </c>
      <c r="F101" s="86" t="s">
        <v>463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6" t="s">
        <v>464</v>
      </c>
      <c r="B102" s="86" t="s">
        <v>465</v>
      </c>
      <c r="C102" s="86" t="s">
        <v>466</v>
      </c>
      <c r="D102" s="86">
        <v>0.1</v>
      </c>
      <c r="E102" s="86">
        <v>0</v>
      </c>
      <c r="F102" s="86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86" t="s">
        <v>117</v>
      </c>
      <c r="C104" s="86" t="s">
        <v>467</v>
      </c>
      <c r="D104" s="86" t="s">
        <v>468</v>
      </c>
      <c r="E104" s="86" t="s">
        <v>469</v>
      </c>
      <c r="F104" s="86" t="s">
        <v>470</v>
      </c>
      <c r="G104" s="86" t="s">
        <v>471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6" t="s">
        <v>472</v>
      </c>
      <c r="B105" s="86" t="s">
        <v>473</v>
      </c>
      <c r="C105" s="86">
        <v>0.4</v>
      </c>
      <c r="D105" s="86">
        <v>845000</v>
      </c>
      <c r="E105" s="86">
        <v>0.8</v>
      </c>
      <c r="F105" s="86">
        <v>1.72</v>
      </c>
      <c r="G105" s="86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86" t="s">
        <v>474</v>
      </c>
      <c r="C107" s="86" t="s">
        <v>475</v>
      </c>
      <c r="D107" s="86" t="s">
        <v>476</v>
      </c>
      <c r="E107" s="86" t="s">
        <v>477</v>
      </c>
      <c r="F107" s="86" t="s">
        <v>478</v>
      </c>
      <c r="G107" s="86" t="s">
        <v>479</v>
      </c>
      <c r="H107" s="86" t="s">
        <v>480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481</v>
      </c>
      <c r="B108" s="86">
        <v>139689.47700000001</v>
      </c>
      <c r="C108" s="86">
        <v>223.99</v>
      </c>
      <c r="D108" s="86">
        <v>526.65260000000001</v>
      </c>
      <c r="E108" s="86">
        <v>0</v>
      </c>
      <c r="F108" s="86">
        <v>2.0999999999999999E-3</v>
      </c>
      <c r="G108" s="86">
        <v>547504.17180000001</v>
      </c>
      <c r="H108" s="86">
        <v>57880.318899999998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482</v>
      </c>
      <c r="B109" s="86">
        <v>124012.81020000001</v>
      </c>
      <c r="C109" s="86">
        <v>200.12</v>
      </c>
      <c r="D109" s="86">
        <v>474.40859999999998</v>
      </c>
      <c r="E109" s="86">
        <v>0</v>
      </c>
      <c r="F109" s="86">
        <v>1.9E-3</v>
      </c>
      <c r="G109" s="86">
        <v>493201.46289999998</v>
      </c>
      <c r="H109" s="86">
        <v>51509.0098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483</v>
      </c>
      <c r="B110" s="86">
        <v>135055.1459</v>
      </c>
      <c r="C110" s="86">
        <v>221.08179999999999</v>
      </c>
      <c r="D110" s="86">
        <v>533.66079999999999</v>
      </c>
      <c r="E110" s="86">
        <v>0</v>
      </c>
      <c r="F110" s="86">
        <v>2.0999999999999999E-3</v>
      </c>
      <c r="G110" s="86">
        <v>554824.69790000003</v>
      </c>
      <c r="H110" s="86">
        <v>56403.737500000003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484</v>
      </c>
      <c r="B111" s="86">
        <v>126963.3368</v>
      </c>
      <c r="C111" s="86">
        <v>211.87870000000001</v>
      </c>
      <c r="D111" s="86">
        <v>523.5693</v>
      </c>
      <c r="E111" s="86">
        <v>0</v>
      </c>
      <c r="F111" s="86">
        <v>2.0999999999999999E-3</v>
      </c>
      <c r="G111" s="86">
        <v>544362.57270000002</v>
      </c>
      <c r="H111" s="86">
        <v>53420.889199999998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295</v>
      </c>
      <c r="B112" s="86">
        <v>133735.06940000001</v>
      </c>
      <c r="C112" s="86">
        <v>227.09059999999999</v>
      </c>
      <c r="D112" s="86">
        <v>572.66300000000001</v>
      </c>
      <c r="E112" s="86">
        <v>0</v>
      </c>
      <c r="F112" s="86">
        <v>2.2000000000000001E-3</v>
      </c>
      <c r="G112" s="86">
        <v>595433.51569999999</v>
      </c>
      <c r="H112" s="86">
        <v>56653.784800000001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485</v>
      </c>
      <c r="B113" s="86">
        <v>134742.78169999999</v>
      </c>
      <c r="C113" s="86">
        <v>232.84989999999999</v>
      </c>
      <c r="D113" s="86">
        <v>598.88879999999995</v>
      </c>
      <c r="E113" s="86">
        <v>0</v>
      </c>
      <c r="F113" s="86">
        <v>2.3E-3</v>
      </c>
      <c r="G113" s="86">
        <v>622729.56720000005</v>
      </c>
      <c r="H113" s="86">
        <v>57477.761700000003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486</v>
      </c>
      <c r="B114" s="86">
        <v>148383.44099999999</v>
      </c>
      <c r="C114" s="86">
        <v>258.87790000000001</v>
      </c>
      <c r="D114" s="86">
        <v>672.80769999999995</v>
      </c>
      <c r="E114" s="86">
        <v>0</v>
      </c>
      <c r="F114" s="86">
        <v>2.5999999999999999E-3</v>
      </c>
      <c r="G114" s="86">
        <v>699606.99479999999</v>
      </c>
      <c r="H114" s="86">
        <v>63537.370799999997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487</v>
      </c>
      <c r="B115" s="86">
        <v>146151.5324</v>
      </c>
      <c r="C115" s="86">
        <v>254.63040000000001</v>
      </c>
      <c r="D115" s="86">
        <v>660.774</v>
      </c>
      <c r="E115" s="86">
        <v>0</v>
      </c>
      <c r="F115" s="86">
        <v>2.5999999999999999E-3</v>
      </c>
      <c r="G115" s="86">
        <v>687091.69960000005</v>
      </c>
      <c r="H115" s="86">
        <v>62546.9928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488</v>
      </c>
      <c r="B116" s="86">
        <v>129982.5509</v>
      </c>
      <c r="C116" s="86">
        <v>223.4068</v>
      </c>
      <c r="D116" s="86">
        <v>571.14490000000001</v>
      </c>
      <c r="E116" s="86">
        <v>0</v>
      </c>
      <c r="F116" s="86">
        <v>2.2000000000000001E-3</v>
      </c>
      <c r="G116" s="86">
        <v>593873.24959999998</v>
      </c>
      <c r="H116" s="86">
        <v>55327.810599999997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489</v>
      </c>
      <c r="B117" s="86">
        <v>131053.9543</v>
      </c>
      <c r="C117" s="86">
        <v>220.29640000000001</v>
      </c>
      <c r="D117" s="86">
        <v>549.05050000000006</v>
      </c>
      <c r="E117" s="86">
        <v>0</v>
      </c>
      <c r="F117" s="86">
        <v>2.2000000000000001E-3</v>
      </c>
      <c r="G117" s="86">
        <v>570866.95700000005</v>
      </c>
      <c r="H117" s="86">
        <v>55298.131200000003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490</v>
      </c>
      <c r="B118" s="86">
        <v>129974.6335</v>
      </c>
      <c r="C118" s="86">
        <v>212.17910000000001</v>
      </c>
      <c r="D118" s="86">
        <v>510.41379999999998</v>
      </c>
      <c r="E118" s="86">
        <v>0</v>
      </c>
      <c r="F118" s="86">
        <v>2E-3</v>
      </c>
      <c r="G118" s="86">
        <v>530651.39280000003</v>
      </c>
      <c r="H118" s="86">
        <v>54224.456899999997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491</v>
      </c>
      <c r="B119" s="86">
        <v>139715.55360000001</v>
      </c>
      <c r="C119" s="86">
        <v>223.36490000000001</v>
      </c>
      <c r="D119" s="86">
        <v>523.14149999999995</v>
      </c>
      <c r="E119" s="86">
        <v>0</v>
      </c>
      <c r="F119" s="86">
        <v>2.0999999999999999E-3</v>
      </c>
      <c r="G119" s="86">
        <v>543848.93039999995</v>
      </c>
      <c r="H119" s="86">
        <v>57825.711300000003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  <c r="F120" s="86"/>
      <c r="G120" s="86"/>
      <c r="H120" s="86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492</v>
      </c>
      <c r="B121" s="87">
        <v>1619460</v>
      </c>
      <c r="C121" s="86">
        <v>2709.7665999999999</v>
      </c>
      <c r="D121" s="86">
        <v>6717.1754000000001</v>
      </c>
      <c r="E121" s="86">
        <v>0</v>
      </c>
      <c r="F121" s="86">
        <v>2.6499999999999999E-2</v>
      </c>
      <c r="G121" s="87">
        <v>6984000</v>
      </c>
      <c r="H121" s="86">
        <v>682105.9754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493</v>
      </c>
      <c r="B122" s="86">
        <v>124012.81020000001</v>
      </c>
      <c r="C122" s="86">
        <v>200.12</v>
      </c>
      <c r="D122" s="86">
        <v>474.40859999999998</v>
      </c>
      <c r="E122" s="86">
        <v>0</v>
      </c>
      <c r="F122" s="86">
        <v>1.9E-3</v>
      </c>
      <c r="G122" s="86">
        <v>493201.46289999998</v>
      </c>
      <c r="H122" s="86">
        <v>51509.0098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494</v>
      </c>
      <c r="B123" s="86">
        <v>148383.44099999999</v>
      </c>
      <c r="C123" s="86">
        <v>258.87790000000001</v>
      </c>
      <c r="D123" s="86">
        <v>672.80769999999995</v>
      </c>
      <c r="E123" s="86">
        <v>0</v>
      </c>
      <c r="F123" s="86">
        <v>2.5999999999999999E-3</v>
      </c>
      <c r="G123" s="86">
        <v>699606.99479999999</v>
      </c>
      <c r="H123" s="86">
        <v>63537.370799999997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86" t="s">
        <v>495</v>
      </c>
      <c r="C125" s="86" t="s">
        <v>496</v>
      </c>
      <c r="D125" s="86" t="s">
        <v>497</v>
      </c>
      <c r="E125" s="86" t="s">
        <v>498</v>
      </c>
      <c r="F125" s="86" t="s">
        <v>499</v>
      </c>
      <c r="G125" s="86" t="s">
        <v>500</v>
      </c>
      <c r="H125" s="86" t="s">
        <v>501</v>
      </c>
      <c r="I125" s="86" t="s">
        <v>502</v>
      </c>
      <c r="J125" s="86" t="s">
        <v>503</v>
      </c>
      <c r="K125" s="86" t="s">
        <v>504</v>
      </c>
      <c r="L125" s="86" t="s">
        <v>505</v>
      </c>
      <c r="M125" s="86" t="s">
        <v>506</v>
      </c>
      <c r="N125" s="86" t="s">
        <v>507</v>
      </c>
      <c r="O125" s="86" t="s">
        <v>508</v>
      </c>
      <c r="P125" s="86" t="s">
        <v>509</v>
      </c>
      <c r="Q125" s="86" t="s">
        <v>510</v>
      </c>
      <c r="R125" s="86" t="s">
        <v>511</v>
      </c>
      <c r="S125" s="86" t="s">
        <v>512</v>
      </c>
    </row>
    <row r="126" spans="1:19">
      <c r="A126" s="86" t="s">
        <v>481</v>
      </c>
      <c r="B126" s="87">
        <v>434068000000</v>
      </c>
      <c r="C126" s="86">
        <v>298038.77299999999</v>
      </c>
      <c r="D126" s="86" t="s">
        <v>634</v>
      </c>
      <c r="E126" s="86">
        <v>62886.42</v>
      </c>
      <c r="F126" s="86">
        <v>41401.919999999998</v>
      </c>
      <c r="G126" s="86">
        <v>30611.109</v>
      </c>
      <c r="H126" s="86">
        <v>0</v>
      </c>
      <c r="I126" s="86">
        <v>0</v>
      </c>
      <c r="J126" s="86">
        <v>0</v>
      </c>
      <c r="K126" s="86">
        <v>0</v>
      </c>
      <c r="L126" s="86">
        <v>0</v>
      </c>
      <c r="M126" s="86">
        <v>0</v>
      </c>
      <c r="N126" s="86">
        <v>0</v>
      </c>
      <c r="O126" s="86">
        <v>0</v>
      </c>
      <c r="P126" s="86">
        <v>0</v>
      </c>
      <c r="Q126" s="86">
        <v>163139.32399999999</v>
      </c>
      <c r="R126" s="86">
        <v>0</v>
      </c>
      <c r="S126" s="86">
        <v>0</v>
      </c>
    </row>
    <row r="127" spans="1:19">
      <c r="A127" s="86" t="s">
        <v>482</v>
      </c>
      <c r="B127" s="87">
        <v>391016000000</v>
      </c>
      <c r="C127" s="86">
        <v>294241.32</v>
      </c>
      <c r="D127" s="86" t="s">
        <v>635</v>
      </c>
      <c r="E127" s="86">
        <v>62886.42</v>
      </c>
      <c r="F127" s="86">
        <v>41401.919999999998</v>
      </c>
      <c r="G127" s="86">
        <v>30611.109</v>
      </c>
      <c r="H127" s="86">
        <v>0</v>
      </c>
      <c r="I127" s="86">
        <v>0</v>
      </c>
      <c r="J127" s="86">
        <v>0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159341.87100000001</v>
      </c>
      <c r="R127" s="86">
        <v>0</v>
      </c>
      <c r="S127" s="86">
        <v>0</v>
      </c>
    </row>
    <row r="128" spans="1:19">
      <c r="A128" s="86" t="s">
        <v>483</v>
      </c>
      <c r="B128" s="87">
        <v>439872000000</v>
      </c>
      <c r="C128" s="86">
        <v>306049.22700000001</v>
      </c>
      <c r="D128" s="86" t="s">
        <v>636</v>
      </c>
      <c r="E128" s="86">
        <v>41924.28</v>
      </c>
      <c r="F128" s="86">
        <v>36859.928999999996</v>
      </c>
      <c r="G128" s="86">
        <v>30611.109</v>
      </c>
      <c r="H128" s="86">
        <v>0</v>
      </c>
      <c r="I128" s="86">
        <v>4752.6639999999998</v>
      </c>
      <c r="J128" s="86">
        <v>0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191901.24400000001</v>
      </c>
      <c r="R128" s="86">
        <v>0</v>
      </c>
      <c r="S128" s="86">
        <v>0</v>
      </c>
    </row>
    <row r="129" spans="1:19">
      <c r="A129" s="86" t="s">
        <v>484</v>
      </c>
      <c r="B129" s="87">
        <v>431577000000</v>
      </c>
      <c r="C129" s="86">
        <v>315751.56699999998</v>
      </c>
      <c r="D129" s="86" t="s">
        <v>637</v>
      </c>
      <c r="E129" s="86">
        <v>62886.42</v>
      </c>
      <c r="F129" s="86">
        <v>41401.919999999998</v>
      </c>
      <c r="G129" s="86">
        <v>30611.109</v>
      </c>
      <c r="H129" s="86">
        <v>0</v>
      </c>
      <c r="I129" s="86">
        <v>4822.5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176029.617</v>
      </c>
      <c r="R129" s="86">
        <v>0</v>
      </c>
      <c r="S129" s="86">
        <v>0</v>
      </c>
    </row>
    <row r="130" spans="1:19">
      <c r="A130" s="86" t="s">
        <v>295</v>
      </c>
      <c r="B130" s="87">
        <v>472067000000</v>
      </c>
      <c r="C130" s="86">
        <v>334358.15299999999</v>
      </c>
      <c r="D130" s="86" t="s">
        <v>688</v>
      </c>
      <c r="E130" s="86">
        <v>62886.42</v>
      </c>
      <c r="F130" s="86">
        <v>41401.919999999998</v>
      </c>
      <c r="G130" s="86">
        <v>30611.109</v>
      </c>
      <c r="H130" s="86">
        <v>0</v>
      </c>
      <c r="I130" s="86">
        <v>7341.9840000000004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192116.72</v>
      </c>
      <c r="R130" s="86">
        <v>0</v>
      </c>
      <c r="S130" s="86">
        <v>0</v>
      </c>
    </row>
    <row r="131" spans="1:19">
      <c r="A131" s="86" t="s">
        <v>485</v>
      </c>
      <c r="B131" s="87">
        <v>493708000000</v>
      </c>
      <c r="C131" s="86">
        <v>348102.40299999999</v>
      </c>
      <c r="D131" s="86" t="s">
        <v>620</v>
      </c>
      <c r="E131" s="86">
        <v>62886.42</v>
      </c>
      <c r="F131" s="86">
        <v>41401.919999999998</v>
      </c>
      <c r="G131" s="86">
        <v>30611.109</v>
      </c>
      <c r="H131" s="86">
        <v>0</v>
      </c>
      <c r="I131" s="86">
        <v>15342.342000000001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197860.611</v>
      </c>
      <c r="R131" s="86">
        <v>0</v>
      </c>
      <c r="S131" s="86">
        <v>0</v>
      </c>
    </row>
    <row r="132" spans="1:19">
      <c r="A132" s="86" t="s">
        <v>486</v>
      </c>
      <c r="B132" s="87">
        <v>554657000000</v>
      </c>
      <c r="C132" s="86">
        <v>362606.19</v>
      </c>
      <c r="D132" s="86" t="s">
        <v>638</v>
      </c>
      <c r="E132" s="86">
        <v>62886.42</v>
      </c>
      <c r="F132" s="86">
        <v>41401.919999999998</v>
      </c>
      <c r="G132" s="86">
        <v>30611.109</v>
      </c>
      <c r="H132" s="86">
        <v>0</v>
      </c>
      <c r="I132" s="86">
        <v>20366.039000000001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207340.70199999999</v>
      </c>
      <c r="R132" s="86">
        <v>0</v>
      </c>
      <c r="S132" s="86">
        <v>0</v>
      </c>
    </row>
    <row r="133" spans="1:19">
      <c r="A133" s="86" t="s">
        <v>487</v>
      </c>
      <c r="B133" s="87">
        <v>544735000000</v>
      </c>
      <c r="C133" s="86">
        <v>363041.201</v>
      </c>
      <c r="D133" s="86" t="s">
        <v>639</v>
      </c>
      <c r="E133" s="86">
        <v>62886.42</v>
      </c>
      <c r="F133" s="86">
        <v>41401.919999999998</v>
      </c>
      <c r="G133" s="86">
        <v>30611.109</v>
      </c>
      <c r="H133" s="86">
        <v>0</v>
      </c>
      <c r="I133" s="86">
        <v>21457.366000000002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206684.386</v>
      </c>
      <c r="R133" s="86">
        <v>0</v>
      </c>
      <c r="S133" s="86">
        <v>0</v>
      </c>
    </row>
    <row r="134" spans="1:19">
      <c r="A134" s="86" t="s">
        <v>488</v>
      </c>
      <c r="B134" s="87">
        <v>470830000000</v>
      </c>
      <c r="C134" s="86">
        <v>340866.935</v>
      </c>
      <c r="D134" s="86" t="s">
        <v>578</v>
      </c>
      <c r="E134" s="86">
        <v>62886.42</v>
      </c>
      <c r="F134" s="86">
        <v>41401.919999999998</v>
      </c>
      <c r="G134" s="86">
        <v>30611.109</v>
      </c>
      <c r="H134" s="86">
        <v>0</v>
      </c>
      <c r="I134" s="86">
        <v>9865.3739999999998</v>
      </c>
      <c r="J134" s="86">
        <v>0</v>
      </c>
      <c r="K134" s="86">
        <v>0</v>
      </c>
      <c r="L134" s="86">
        <v>0</v>
      </c>
      <c r="M134" s="86">
        <v>0</v>
      </c>
      <c r="N134" s="86">
        <v>0</v>
      </c>
      <c r="O134" s="86">
        <v>0</v>
      </c>
      <c r="P134" s="86">
        <v>0</v>
      </c>
      <c r="Q134" s="86">
        <v>196102.11199999999</v>
      </c>
      <c r="R134" s="86">
        <v>0</v>
      </c>
      <c r="S134" s="86">
        <v>0</v>
      </c>
    </row>
    <row r="135" spans="1:19">
      <c r="A135" s="86" t="s">
        <v>489</v>
      </c>
      <c r="B135" s="87">
        <v>452590000000</v>
      </c>
      <c r="C135" s="86">
        <v>316525.848</v>
      </c>
      <c r="D135" s="86" t="s">
        <v>579</v>
      </c>
      <c r="E135" s="86">
        <v>62886.42</v>
      </c>
      <c r="F135" s="86">
        <v>41401.919999999998</v>
      </c>
      <c r="G135" s="86">
        <v>30611.109</v>
      </c>
      <c r="H135" s="86">
        <v>0</v>
      </c>
      <c r="I135" s="86">
        <v>5797.4210000000003</v>
      </c>
      <c r="J135" s="86">
        <v>0</v>
      </c>
      <c r="K135" s="86">
        <v>0</v>
      </c>
      <c r="L135" s="86">
        <v>0</v>
      </c>
      <c r="M135" s="86">
        <v>0</v>
      </c>
      <c r="N135" s="86">
        <v>0</v>
      </c>
      <c r="O135" s="86">
        <v>0</v>
      </c>
      <c r="P135" s="86">
        <v>0</v>
      </c>
      <c r="Q135" s="86">
        <v>175828.97700000001</v>
      </c>
      <c r="R135" s="86">
        <v>0</v>
      </c>
      <c r="S135" s="86">
        <v>0</v>
      </c>
    </row>
    <row r="136" spans="1:19">
      <c r="A136" s="86" t="s">
        <v>490</v>
      </c>
      <c r="B136" s="87">
        <v>420707000000</v>
      </c>
      <c r="C136" s="86">
        <v>297088.22899999999</v>
      </c>
      <c r="D136" s="86" t="s">
        <v>669</v>
      </c>
      <c r="E136" s="86">
        <v>62886.42</v>
      </c>
      <c r="F136" s="86">
        <v>41401.919999999998</v>
      </c>
      <c r="G136" s="86">
        <v>30611.109</v>
      </c>
      <c r="H136" s="86">
        <v>0</v>
      </c>
      <c r="I136" s="86">
        <v>0</v>
      </c>
      <c r="J136" s="86">
        <v>0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162188.78</v>
      </c>
      <c r="R136" s="86">
        <v>0</v>
      </c>
      <c r="S136" s="86">
        <v>0</v>
      </c>
    </row>
    <row r="137" spans="1:19">
      <c r="A137" s="86" t="s">
        <v>491</v>
      </c>
      <c r="B137" s="87">
        <v>431170000000</v>
      </c>
      <c r="C137" s="86">
        <v>292391.65399999998</v>
      </c>
      <c r="D137" s="86" t="s">
        <v>640</v>
      </c>
      <c r="E137" s="86">
        <v>62886.42</v>
      </c>
      <c r="F137" s="86">
        <v>41401.919999999998</v>
      </c>
      <c r="G137" s="86">
        <v>30611.109</v>
      </c>
      <c r="H137" s="86">
        <v>0</v>
      </c>
      <c r="I137" s="86">
        <v>0</v>
      </c>
      <c r="J137" s="86">
        <v>0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157492.204</v>
      </c>
      <c r="R137" s="86">
        <v>0</v>
      </c>
      <c r="S137" s="86">
        <v>0</v>
      </c>
    </row>
    <row r="138" spans="1:19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</row>
    <row r="139" spans="1:19">
      <c r="A139" s="86" t="s">
        <v>492</v>
      </c>
      <c r="B139" s="87">
        <v>5537000000000</v>
      </c>
      <c r="C139" s="86"/>
      <c r="D139" s="86"/>
      <c r="E139" s="86"/>
      <c r="F139" s="86"/>
      <c r="G139" s="86"/>
      <c r="H139" s="86"/>
      <c r="I139" s="86"/>
      <c r="J139" s="86"/>
      <c r="K139" s="86"/>
      <c r="L139" s="86">
        <v>0</v>
      </c>
      <c r="M139" s="86">
        <v>0</v>
      </c>
      <c r="N139" s="86">
        <v>0</v>
      </c>
      <c r="O139" s="86">
        <v>0</v>
      </c>
      <c r="P139" s="86">
        <v>0</v>
      </c>
      <c r="Q139" s="86"/>
      <c r="R139" s="86">
        <v>0</v>
      </c>
      <c r="S139" s="86">
        <v>0</v>
      </c>
    </row>
    <row r="140" spans="1:19">
      <c r="A140" s="86" t="s">
        <v>493</v>
      </c>
      <c r="B140" s="87">
        <v>391016000000</v>
      </c>
      <c r="C140" s="86">
        <v>292391.65399999998</v>
      </c>
      <c r="D140" s="86"/>
      <c r="E140" s="86">
        <v>41924.28</v>
      </c>
      <c r="F140" s="86">
        <v>36859.928999999996</v>
      </c>
      <c r="G140" s="86">
        <v>30611.109</v>
      </c>
      <c r="H140" s="86">
        <v>0</v>
      </c>
      <c r="I140" s="86">
        <v>0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157492.204</v>
      </c>
      <c r="R140" s="86">
        <v>0</v>
      </c>
      <c r="S140" s="86">
        <v>0</v>
      </c>
    </row>
    <row r="141" spans="1:19">
      <c r="A141" s="86" t="s">
        <v>494</v>
      </c>
      <c r="B141" s="87">
        <v>554657000000</v>
      </c>
      <c r="C141" s="86">
        <v>363041.201</v>
      </c>
      <c r="D141" s="86"/>
      <c r="E141" s="86">
        <v>62886.42</v>
      </c>
      <c r="F141" s="86">
        <v>41401.919999999998</v>
      </c>
      <c r="G141" s="86">
        <v>30611.109</v>
      </c>
      <c r="H141" s="86">
        <v>0</v>
      </c>
      <c r="I141" s="86">
        <v>21457.366000000002</v>
      </c>
      <c r="J141" s="86">
        <v>0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207340.70199999999</v>
      </c>
      <c r="R141" s="86">
        <v>0</v>
      </c>
      <c r="S141" s="86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86" t="s">
        <v>514</v>
      </c>
      <c r="C143" s="86" t="s">
        <v>515</v>
      </c>
      <c r="D143" s="86" t="s">
        <v>241</v>
      </c>
      <c r="E143" s="86" t="s">
        <v>374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516</v>
      </c>
      <c r="B144" s="86">
        <v>56989.49</v>
      </c>
      <c r="C144" s="86">
        <v>20873.59</v>
      </c>
      <c r="D144" s="86">
        <v>0</v>
      </c>
      <c r="E144" s="86">
        <v>77863.08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517</v>
      </c>
      <c r="B145" s="86">
        <v>13.63</v>
      </c>
      <c r="C145" s="86">
        <v>4.99</v>
      </c>
      <c r="D145" s="86">
        <v>0</v>
      </c>
      <c r="E145" s="86">
        <v>18.62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518</v>
      </c>
      <c r="B146" s="86">
        <v>13.63</v>
      </c>
      <c r="C146" s="86">
        <v>4.99</v>
      </c>
      <c r="D146" s="86">
        <v>0</v>
      </c>
      <c r="E146" s="86">
        <v>18.62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46"/>
  <sheetViews>
    <sheetView workbookViewId="0"/>
  </sheetViews>
  <sheetFormatPr defaultRowHeight="10.5"/>
  <cols>
    <col min="1" max="1" width="38.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86" t="s">
        <v>344</v>
      </c>
      <c r="C1" s="86" t="s">
        <v>345</v>
      </c>
      <c r="D1" s="86" t="s">
        <v>346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347</v>
      </c>
      <c r="B2" s="86">
        <v>9874.42</v>
      </c>
      <c r="C2" s="86">
        <v>2361.85</v>
      </c>
      <c r="D2" s="86">
        <v>2361.85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348</v>
      </c>
      <c r="B3" s="86">
        <v>9874.42</v>
      </c>
      <c r="C3" s="86">
        <v>2361.85</v>
      </c>
      <c r="D3" s="86">
        <v>2361.85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349</v>
      </c>
      <c r="B4" s="86">
        <v>24302.85</v>
      </c>
      <c r="C4" s="86">
        <v>5812.98</v>
      </c>
      <c r="D4" s="86">
        <v>5812.98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350</v>
      </c>
      <c r="B5" s="86">
        <v>24302.85</v>
      </c>
      <c r="C5" s="86">
        <v>5812.98</v>
      </c>
      <c r="D5" s="86">
        <v>5812.98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86" t="s">
        <v>351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352</v>
      </c>
      <c r="B8" s="86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353</v>
      </c>
      <c r="B9" s="86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354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86" t="s">
        <v>355</v>
      </c>
      <c r="C12" s="86" t="s">
        <v>356</v>
      </c>
      <c r="D12" s="86" t="s">
        <v>357</v>
      </c>
      <c r="E12" s="86" t="s">
        <v>358</v>
      </c>
      <c r="F12" s="86" t="s">
        <v>359</v>
      </c>
      <c r="G12" s="86" t="s">
        <v>360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72</v>
      </c>
      <c r="B13" s="86">
        <v>0</v>
      </c>
      <c r="C13" s="86">
        <v>3886.2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73</v>
      </c>
      <c r="B14" s="86">
        <v>87.58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81</v>
      </c>
      <c r="B15" s="86">
        <v>933.76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82</v>
      </c>
      <c r="B16" s="86">
        <v>62.91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83</v>
      </c>
      <c r="B17" s="86">
        <v>785.69</v>
      </c>
      <c r="C17" s="86">
        <v>199.13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84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85</v>
      </c>
      <c r="B19" s="86">
        <v>667.99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86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87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88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67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89</v>
      </c>
      <c r="B24" s="86">
        <v>0</v>
      </c>
      <c r="C24" s="86">
        <v>23.65</v>
      </c>
      <c r="D24" s="86">
        <v>0</v>
      </c>
      <c r="E24" s="86">
        <v>0</v>
      </c>
      <c r="F24" s="86">
        <v>0</v>
      </c>
      <c r="G24" s="86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90</v>
      </c>
      <c r="B25" s="86">
        <v>3227.53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91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92</v>
      </c>
      <c r="B28" s="86">
        <v>5765.45</v>
      </c>
      <c r="C28" s="86">
        <v>4108.97</v>
      </c>
      <c r="D28" s="86">
        <v>0</v>
      </c>
      <c r="E28" s="86">
        <v>0</v>
      </c>
      <c r="F28" s="86">
        <v>0</v>
      </c>
      <c r="G28" s="86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86" t="s">
        <v>351</v>
      </c>
      <c r="C30" s="86" t="s">
        <v>3</v>
      </c>
      <c r="D30" s="86" t="s">
        <v>361</v>
      </c>
      <c r="E30" s="86" t="s">
        <v>362</v>
      </c>
      <c r="F30" s="86" t="s">
        <v>363</v>
      </c>
      <c r="G30" s="86" t="s">
        <v>364</v>
      </c>
      <c r="H30" s="86" t="s">
        <v>365</v>
      </c>
      <c r="I30" s="86" t="s">
        <v>366</v>
      </c>
      <c r="J30" s="86" t="s">
        <v>367</v>
      </c>
      <c r="K30"/>
      <c r="L30"/>
      <c r="M30"/>
      <c r="N30"/>
      <c r="O30"/>
      <c r="P30"/>
      <c r="Q30"/>
      <c r="R30"/>
      <c r="S30"/>
    </row>
    <row r="31" spans="1:19">
      <c r="A31" s="86" t="s">
        <v>373</v>
      </c>
      <c r="B31" s="86">
        <v>209.04</v>
      </c>
      <c r="C31" s="86" t="s">
        <v>4</v>
      </c>
      <c r="D31" s="86">
        <v>1274.6500000000001</v>
      </c>
      <c r="E31" s="86">
        <v>1</v>
      </c>
      <c r="F31" s="86">
        <v>189.08</v>
      </c>
      <c r="G31" s="86">
        <v>0</v>
      </c>
      <c r="H31" s="86">
        <v>18.29</v>
      </c>
      <c r="I31" s="86">
        <v>11.61</v>
      </c>
      <c r="J31" s="86">
        <v>80.6828</v>
      </c>
      <c r="K31"/>
      <c r="L31"/>
      <c r="M31"/>
      <c r="N31"/>
      <c r="O31"/>
      <c r="P31"/>
      <c r="Q31"/>
      <c r="R31"/>
      <c r="S31"/>
    </row>
    <row r="32" spans="1:19">
      <c r="A32" s="86" t="s">
        <v>370</v>
      </c>
      <c r="B32" s="86">
        <v>224.72</v>
      </c>
      <c r="C32" s="86" t="s">
        <v>4</v>
      </c>
      <c r="D32" s="86">
        <v>1370.24</v>
      </c>
      <c r="E32" s="86">
        <v>1</v>
      </c>
      <c r="F32" s="86">
        <v>138.38999999999999</v>
      </c>
      <c r="G32" s="86">
        <v>0</v>
      </c>
      <c r="H32" s="86">
        <v>18.29</v>
      </c>
      <c r="I32" s="86">
        <v>11.61</v>
      </c>
      <c r="J32" s="86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86" t="s">
        <v>369</v>
      </c>
      <c r="B33" s="86">
        <v>621.89</v>
      </c>
      <c r="C33" s="86" t="s">
        <v>4</v>
      </c>
      <c r="D33" s="86">
        <v>3792.03</v>
      </c>
      <c r="E33" s="86">
        <v>1</v>
      </c>
      <c r="F33" s="86">
        <v>477.11</v>
      </c>
      <c r="G33" s="86">
        <v>0</v>
      </c>
      <c r="H33" s="86">
        <v>8.61</v>
      </c>
      <c r="I33" s="86">
        <v>27.87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88.84</v>
      </c>
      <c r="C34" s="86" t="s">
        <v>4</v>
      </c>
      <c r="D34" s="86">
        <v>541.72</v>
      </c>
      <c r="E34" s="86">
        <v>1</v>
      </c>
      <c r="F34" s="86">
        <v>115.05</v>
      </c>
      <c r="G34" s="86">
        <v>0</v>
      </c>
      <c r="H34" s="86">
        <v>11.84</v>
      </c>
      <c r="I34" s="86">
        <v>18.579999999999998</v>
      </c>
      <c r="J34" s="86">
        <v>8.07</v>
      </c>
      <c r="K34"/>
      <c r="L34"/>
      <c r="M34"/>
      <c r="N34"/>
      <c r="O34"/>
      <c r="P34"/>
      <c r="Q34"/>
      <c r="R34"/>
      <c r="S34"/>
    </row>
    <row r="35" spans="1:19">
      <c r="A35" s="86" t="s">
        <v>372</v>
      </c>
      <c r="B35" s="86">
        <v>711.36</v>
      </c>
      <c r="C35" s="86" t="s">
        <v>4</v>
      </c>
      <c r="D35" s="86">
        <v>4337.6099999999997</v>
      </c>
      <c r="E35" s="86">
        <v>1</v>
      </c>
      <c r="F35" s="86">
        <v>366.09</v>
      </c>
      <c r="G35" s="86">
        <v>0</v>
      </c>
      <c r="H35" s="86">
        <v>18.29</v>
      </c>
      <c r="I35" s="86">
        <v>11.61</v>
      </c>
      <c r="J35" s="86">
        <v>5.38</v>
      </c>
      <c r="K35"/>
      <c r="L35"/>
      <c r="M35"/>
      <c r="N35"/>
      <c r="O35"/>
      <c r="P35"/>
      <c r="Q35"/>
      <c r="R35"/>
      <c r="S35"/>
    </row>
    <row r="36" spans="1:19">
      <c r="A36" s="86" t="s">
        <v>371</v>
      </c>
      <c r="B36" s="86">
        <v>2324.94</v>
      </c>
      <c r="C36" s="86" t="s">
        <v>4</v>
      </c>
      <c r="D36" s="86">
        <v>14176.6</v>
      </c>
      <c r="E36" s="86">
        <v>1</v>
      </c>
      <c r="F36" s="86">
        <v>323.44</v>
      </c>
      <c r="G36" s="86">
        <v>174.7</v>
      </c>
      <c r="H36" s="86">
        <v>18.29</v>
      </c>
      <c r="I36" s="86">
        <v>11.61</v>
      </c>
      <c r="J36" s="86">
        <v>5.38</v>
      </c>
      <c r="K36"/>
      <c r="L36"/>
      <c r="M36"/>
      <c r="N36"/>
      <c r="O36"/>
      <c r="P36"/>
      <c r="Q36"/>
      <c r="R36"/>
      <c r="S36"/>
    </row>
    <row r="37" spans="1:19">
      <c r="A37" s="86" t="s">
        <v>374</v>
      </c>
      <c r="B37" s="86">
        <v>4180.79</v>
      </c>
      <c r="C37" s="86"/>
      <c r="D37" s="86">
        <v>25492.85</v>
      </c>
      <c r="E37" s="86"/>
      <c r="F37" s="86">
        <v>1609.16</v>
      </c>
      <c r="G37" s="86">
        <v>174.7</v>
      </c>
      <c r="H37" s="86">
        <v>16.713000000000001</v>
      </c>
      <c r="I37" s="86">
        <v>12.83</v>
      </c>
      <c r="J37" s="86">
        <v>13.7818</v>
      </c>
      <c r="K37"/>
      <c r="L37"/>
      <c r="M37"/>
      <c r="N37"/>
      <c r="O37"/>
      <c r="P37"/>
      <c r="Q37"/>
      <c r="R37"/>
      <c r="S37"/>
    </row>
    <row r="38" spans="1:19">
      <c r="A38" s="86" t="s">
        <v>375</v>
      </c>
      <c r="B38" s="86">
        <v>4180.79</v>
      </c>
      <c r="C38" s="86"/>
      <c r="D38" s="86">
        <v>25492.85</v>
      </c>
      <c r="E38" s="86"/>
      <c r="F38" s="86">
        <v>1609.16</v>
      </c>
      <c r="G38" s="86">
        <v>174.7</v>
      </c>
      <c r="H38" s="86">
        <v>16.713000000000001</v>
      </c>
      <c r="I38" s="86">
        <v>12.83</v>
      </c>
      <c r="J38" s="86">
        <v>13.7818</v>
      </c>
      <c r="K38"/>
      <c r="L38"/>
      <c r="M38"/>
      <c r="N38"/>
      <c r="O38"/>
      <c r="P38"/>
      <c r="Q38"/>
      <c r="R38"/>
      <c r="S38"/>
    </row>
    <row r="39" spans="1:19">
      <c r="A39" s="86" t="s">
        <v>376</v>
      </c>
      <c r="B39" s="86">
        <v>0</v>
      </c>
      <c r="C39" s="86"/>
      <c r="D39" s="86">
        <v>0</v>
      </c>
      <c r="E39" s="86"/>
      <c r="F39" s="86">
        <v>0</v>
      </c>
      <c r="G39" s="86">
        <v>0</v>
      </c>
      <c r="H39" s="86"/>
      <c r="I39" s="86"/>
      <c r="J39" s="86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86" t="s">
        <v>51</v>
      </c>
      <c r="C41" s="86" t="s">
        <v>377</v>
      </c>
      <c r="D41" s="86" t="s">
        <v>378</v>
      </c>
      <c r="E41" s="86" t="s">
        <v>379</v>
      </c>
      <c r="F41" s="86" t="s">
        <v>380</v>
      </c>
      <c r="G41" s="86" t="s">
        <v>381</v>
      </c>
      <c r="H41" s="86" t="s">
        <v>382</v>
      </c>
      <c r="I41" s="86" t="s">
        <v>383</v>
      </c>
      <c r="J41"/>
      <c r="K41"/>
      <c r="L41"/>
      <c r="M41"/>
      <c r="N41"/>
      <c r="O41"/>
      <c r="P41"/>
      <c r="Q41"/>
      <c r="R41"/>
      <c r="S41"/>
    </row>
    <row r="42" spans="1:19">
      <c r="A42" s="86" t="s">
        <v>407</v>
      </c>
      <c r="B42" s="86" t="s">
        <v>533</v>
      </c>
      <c r="C42" s="86">
        <v>0.08</v>
      </c>
      <c r="D42" s="86">
        <v>0.59099999999999997</v>
      </c>
      <c r="E42" s="86">
        <v>0.64800000000000002</v>
      </c>
      <c r="F42" s="86">
        <v>60.34</v>
      </c>
      <c r="G42" s="86">
        <v>180</v>
      </c>
      <c r="H42" s="86">
        <v>90</v>
      </c>
      <c r="I42" s="86" t="s">
        <v>400</v>
      </c>
      <c r="J42"/>
      <c r="K42"/>
      <c r="L42"/>
      <c r="M42"/>
      <c r="N42"/>
      <c r="O42"/>
      <c r="P42"/>
      <c r="Q42"/>
      <c r="R42"/>
      <c r="S42"/>
    </row>
    <row r="43" spans="1:19">
      <c r="A43" s="86" t="s">
        <v>408</v>
      </c>
      <c r="B43" s="86" t="s">
        <v>533</v>
      </c>
      <c r="C43" s="86">
        <v>0.08</v>
      </c>
      <c r="D43" s="86">
        <v>0.59099999999999997</v>
      </c>
      <c r="E43" s="86">
        <v>0.64800000000000002</v>
      </c>
      <c r="F43" s="86">
        <v>128.72999999999999</v>
      </c>
      <c r="G43" s="86">
        <v>90</v>
      </c>
      <c r="H43" s="86">
        <v>90</v>
      </c>
      <c r="I43" s="86" t="s">
        <v>387</v>
      </c>
      <c r="J43"/>
      <c r="K43"/>
      <c r="L43"/>
      <c r="M43"/>
      <c r="N43"/>
      <c r="O43"/>
      <c r="P43"/>
      <c r="Q43"/>
      <c r="R43"/>
      <c r="S43"/>
    </row>
    <row r="44" spans="1:19">
      <c r="A44" s="86" t="s">
        <v>409</v>
      </c>
      <c r="B44" s="86" t="s">
        <v>389</v>
      </c>
      <c r="C44" s="86">
        <v>0.3</v>
      </c>
      <c r="D44" s="86">
        <v>3.12</v>
      </c>
      <c r="E44" s="86">
        <v>12.904</v>
      </c>
      <c r="F44" s="86">
        <v>209.04</v>
      </c>
      <c r="G44" s="86">
        <v>0</v>
      </c>
      <c r="H44" s="86">
        <v>180</v>
      </c>
      <c r="I44" s="86"/>
      <c r="J44"/>
      <c r="K44"/>
      <c r="L44"/>
      <c r="M44"/>
      <c r="N44"/>
      <c r="O44"/>
      <c r="P44"/>
      <c r="Q44"/>
      <c r="R44"/>
      <c r="S44"/>
    </row>
    <row r="45" spans="1:19">
      <c r="A45" s="86" t="s">
        <v>410</v>
      </c>
      <c r="B45" s="86" t="s">
        <v>534</v>
      </c>
      <c r="C45" s="86">
        <v>0.3</v>
      </c>
      <c r="D45" s="86">
        <v>0.35099999999999998</v>
      </c>
      <c r="E45" s="86">
        <v>0.376</v>
      </c>
      <c r="F45" s="86">
        <v>209.04</v>
      </c>
      <c r="G45" s="86">
        <v>180</v>
      </c>
      <c r="H45" s="86">
        <v>0</v>
      </c>
      <c r="I45" s="86"/>
      <c r="J45"/>
      <c r="K45"/>
      <c r="L45"/>
      <c r="M45"/>
      <c r="N45"/>
      <c r="O45"/>
      <c r="P45"/>
      <c r="Q45"/>
      <c r="R45"/>
      <c r="S45"/>
    </row>
    <row r="46" spans="1:19">
      <c r="A46" s="86" t="s">
        <v>396</v>
      </c>
      <c r="B46" s="86" t="s">
        <v>533</v>
      </c>
      <c r="C46" s="86">
        <v>0.08</v>
      </c>
      <c r="D46" s="86">
        <v>0.59099999999999997</v>
      </c>
      <c r="E46" s="86">
        <v>0.64800000000000002</v>
      </c>
      <c r="F46" s="86">
        <v>138.38999999999999</v>
      </c>
      <c r="G46" s="86">
        <v>90</v>
      </c>
      <c r="H46" s="86">
        <v>90</v>
      </c>
      <c r="I46" s="86" t="s">
        <v>387</v>
      </c>
      <c r="J46"/>
      <c r="K46"/>
      <c r="L46"/>
      <c r="M46"/>
      <c r="N46"/>
      <c r="O46"/>
      <c r="P46"/>
      <c r="Q46"/>
      <c r="R46"/>
      <c r="S46"/>
    </row>
    <row r="47" spans="1:19">
      <c r="A47" s="86" t="s">
        <v>397</v>
      </c>
      <c r="B47" s="86" t="s">
        <v>389</v>
      </c>
      <c r="C47" s="86">
        <v>0.3</v>
      </c>
      <c r="D47" s="86">
        <v>3.12</v>
      </c>
      <c r="E47" s="86">
        <v>12.904</v>
      </c>
      <c r="F47" s="86">
        <v>224.72</v>
      </c>
      <c r="G47" s="86">
        <v>0</v>
      </c>
      <c r="H47" s="86">
        <v>180</v>
      </c>
      <c r="I47" s="86"/>
      <c r="J47"/>
      <c r="K47"/>
      <c r="L47"/>
      <c r="M47"/>
      <c r="N47"/>
      <c r="O47"/>
      <c r="P47"/>
      <c r="Q47"/>
      <c r="R47"/>
      <c r="S47"/>
    </row>
    <row r="48" spans="1:19">
      <c r="A48" s="86" t="s">
        <v>398</v>
      </c>
      <c r="B48" s="86" t="s">
        <v>534</v>
      </c>
      <c r="C48" s="86">
        <v>0.3</v>
      </c>
      <c r="D48" s="86">
        <v>0.35099999999999998</v>
      </c>
      <c r="E48" s="86">
        <v>0.376</v>
      </c>
      <c r="F48" s="86">
        <v>224.72</v>
      </c>
      <c r="G48" s="86">
        <v>180</v>
      </c>
      <c r="H48" s="86">
        <v>0</v>
      </c>
      <c r="I48" s="86"/>
      <c r="J48"/>
      <c r="K48"/>
      <c r="L48"/>
      <c r="M48"/>
      <c r="N48"/>
      <c r="O48"/>
      <c r="P48"/>
      <c r="Q48"/>
      <c r="R48"/>
      <c r="S48"/>
    </row>
    <row r="49" spans="1:19">
      <c r="A49" s="86" t="s">
        <v>391</v>
      </c>
      <c r="B49" s="86" t="s">
        <v>533</v>
      </c>
      <c r="C49" s="86">
        <v>0.08</v>
      </c>
      <c r="D49" s="86">
        <v>0.59099999999999997</v>
      </c>
      <c r="E49" s="86">
        <v>0.64800000000000002</v>
      </c>
      <c r="F49" s="86">
        <v>422.4</v>
      </c>
      <c r="G49" s="86">
        <v>0</v>
      </c>
      <c r="H49" s="86">
        <v>90</v>
      </c>
      <c r="I49" s="86" t="s">
        <v>385</v>
      </c>
      <c r="J49"/>
      <c r="K49"/>
      <c r="L49"/>
      <c r="M49"/>
      <c r="N49"/>
      <c r="O49"/>
      <c r="P49"/>
      <c r="Q49"/>
      <c r="R49"/>
      <c r="S49"/>
    </row>
    <row r="50" spans="1:19">
      <c r="A50" s="86" t="s">
        <v>392</v>
      </c>
      <c r="B50" s="86" t="s">
        <v>533</v>
      </c>
      <c r="C50" s="86">
        <v>0.08</v>
      </c>
      <c r="D50" s="86">
        <v>0.59099999999999997</v>
      </c>
      <c r="E50" s="86">
        <v>0.64800000000000002</v>
      </c>
      <c r="F50" s="86">
        <v>54.71</v>
      </c>
      <c r="G50" s="86">
        <v>270</v>
      </c>
      <c r="H50" s="86">
        <v>90</v>
      </c>
      <c r="I50" s="86" t="s">
        <v>393</v>
      </c>
      <c r="J50"/>
      <c r="K50"/>
      <c r="L50"/>
      <c r="M50"/>
      <c r="N50"/>
      <c r="O50"/>
      <c r="P50"/>
      <c r="Q50"/>
      <c r="R50"/>
      <c r="S50"/>
    </row>
    <row r="51" spans="1:19">
      <c r="A51" s="86" t="s">
        <v>394</v>
      </c>
      <c r="B51" s="86" t="s">
        <v>389</v>
      </c>
      <c r="C51" s="86">
        <v>0.3</v>
      </c>
      <c r="D51" s="86">
        <v>3.12</v>
      </c>
      <c r="E51" s="86">
        <v>12.904</v>
      </c>
      <c r="F51" s="86">
        <v>621.89</v>
      </c>
      <c r="G51" s="86">
        <v>0</v>
      </c>
      <c r="H51" s="86">
        <v>180</v>
      </c>
      <c r="I51" s="86"/>
      <c r="J51"/>
      <c r="K51"/>
      <c r="L51"/>
      <c r="M51"/>
      <c r="N51"/>
      <c r="O51"/>
      <c r="P51"/>
      <c r="Q51"/>
      <c r="R51"/>
      <c r="S51"/>
    </row>
    <row r="52" spans="1:19">
      <c r="A52" s="86" t="s">
        <v>395</v>
      </c>
      <c r="B52" s="86" t="s">
        <v>534</v>
      </c>
      <c r="C52" s="86">
        <v>0.3</v>
      </c>
      <c r="D52" s="86">
        <v>0.35099999999999998</v>
      </c>
      <c r="E52" s="86">
        <v>0.376</v>
      </c>
      <c r="F52" s="86">
        <v>621.89</v>
      </c>
      <c r="G52" s="86">
        <v>180</v>
      </c>
      <c r="H52" s="86">
        <v>0</v>
      </c>
      <c r="I52" s="86"/>
      <c r="J52"/>
      <c r="K52"/>
      <c r="L52"/>
      <c r="M52"/>
      <c r="N52"/>
      <c r="O52"/>
      <c r="P52"/>
      <c r="Q52"/>
      <c r="R52"/>
      <c r="S52"/>
    </row>
    <row r="53" spans="1:19">
      <c r="A53" s="86" t="s">
        <v>386</v>
      </c>
      <c r="B53" s="86" t="s">
        <v>533</v>
      </c>
      <c r="C53" s="86">
        <v>0.08</v>
      </c>
      <c r="D53" s="86">
        <v>0.59099999999999997</v>
      </c>
      <c r="E53" s="86">
        <v>0.64800000000000002</v>
      </c>
      <c r="F53" s="86">
        <v>54.71</v>
      </c>
      <c r="G53" s="86">
        <v>90</v>
      </c>
      <c r="H53" s="86">
        <v>90</v>
      </c>
      <c r="I53" s="86" t="s">
        <v>387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384</v>
      </c>
      <c r="B54" s="86" t="s">
        <v>533</v>
      </c>
      <c r="C54" s="86">
        <v>0.08</v>
      </c>
      <c r="D54" s="86">
        <v>0.59099999999999997</v>
      </c>
      <c r="E54" s="86">
        <v>0.64800000000000002</v>
      </c>
      <c r="F54" s="86">
        <v>60.34</v>
      </c>
      <c r="G54" s="86">
        <v>0</v>
      </c>
      <c r="H54" s="86">
        <v>90</v>
      </c>
      <c r="I54" s="86" t="s">
        <v>385</v>
      </c>
      <c r="J54"/>
      <c r="K54"/>
      <c r="L54"/>
      <c r="M54"/>
      <c r="N54"/>
      <c r="O54"/>
      <c r="P54"/>
      <c r="Q54"/>
      <c r="R54"/>
      <c r="S54"/>
    </row>
    <row r="55" spans="1:19">
      <c r="A55" s="86" t="s">
        <v>388</v>
      </c>
      <c r="B55" s="86" t="s">
        <v>389</v>
      </c>
      <c r="C55" s="86">
        <v>0.3</v>
      </c>
      <c r="D55" s="86">
        <v>3.12</v>
      </c>
      <c r="E55" s="86">
        <v>12.904</v>
      </c>
      <c r="F55" s="86">
        <v>88.84</v>
      </c>
      <c r="G55" s="86">
        <v>0</v>
      </c>
      <c r="H55" s="86">
        <v>180</v>
      </c>
      <c r="I55" s="86"/>
      <c r="J55"/>
      <c r="K55"/>
      <c r="L55"/>
      <c r="M55"/>
      <c r="N55"/>
      <c r="O55"/>
      <c r="P55"/>
      <c r="Q55"/>
      <c r="R55"/>
      <c r="S55"/>
    </row>
    <row r="56" spans="1:19">
      <c r="A56" s="86" t="s">
        <v>390</v>
      </c>
      <c r="B56" s="86" t="s">
        <v>534</v>
      </c>
      <c r="C56" s="86">
        <v>0.3</v>
      </c>
      <c r="D56" s="86">
        <v>0.35099999999999998</v>
      </c>
      <c r="E56" s="86">
        <v>0.376</v>
      </c>
      <c r="F56" s="86">
        <v>88.84</v>
      </c>
      <c r="G56" s="86">
        <v>180</v>
      </c>
      <c r="H56" s="86">
        <v>0</v>
      </c>
      <c r="I56" s="86"/>
      <c r="J56"/>
      <c r="K56"/>
      <c r="L56"/>
      <c r="M56"/>
      <c r="N56"/>
      <c r="O56"/>
      <c r="P56"/>
      <c r="Q56"/>
      <c r="R56"/>
      <c r="S56"/>
    </row>
    <row r="57" spans="1:19">
      <c r="A57" s="86" t="s">
        <v>404</v>
      </c>
      <c r="B57" s="86" t="s">
        <v>533</v>
      </c>
      <c r="C57" s="86">
        <v>0.08</v>
      </c>
      <c r="D57" s="86">
        <v>0.59099999999999997</v>
      </c>
      <c r="E57" s="86">
        <v>0.64800000000000002</v>
      </c>
      <c r="F57" s="86">
        <v>98.96</v>
      </c>
      <c r="G57" s="86">
        <v>180</v>
      </c>
      <c r="H57" s="86">
        <v>90</v>
      </c>
      <c r="I57" s="86" t="s">
        <v>400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533</v>
      </c>
      <c r="C58" s="86">
        <v>0.08</v>
      </c>
      <c r="D58" s="86">
        <v>0.59099999999999997</v>
      </c>
      <c r="E58" s="86">
        <v>0.64800000000000002</v>
      </c>
      <c r="F58" s="86">
        <v>267.12</v>
      </c>
      <c r="G58" s="86">
        <v>270</v>
      </c>
      <c r="H58" s="86">
        <v>90</v>
      </c>
      <c r="I58" s="86" t="s">
        <v>393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405</v>
      </c>
      <c r="B59" s="86" t="s">
        <v>389</v>
      </c>
      <c r="C59" s="86">
        <v>0.3</v>
      </c>
      <c r="D59" s="86">
        <v>3.12</v>
      </c>
      <c r="E59" s="86">
        <v>12.904</v>
      </c>
      <c r="F59" s="86">
        <v>711.36</v>
      </c>
      <c r="G59" s="86">
        <v>0</v>
      </c>
      <c r="H59" s="86">
        <v>180</v>
      </c>
      <c r="I59" s="86"/>
      <c r="J59"/>
      <c r="K59"/>
      <c r="L59"/>
      <c r="M59"/>
      <c r="N59"/>
      <c r="O59"/>
      <c r="P59"/>
      <c r="Q59"/>
      <c r="R59"/>
      <c r="S59"/>
    </row>
    <row r="60" spans="1:19">
      <c r="A60" s="86" t="s">
        <v>406</v>
      </c>
      <c r="B60" s="86" t="s">
        <v>534</v>
      </c>
      <c r="C60" s="86">
        <v>0.3</v>
      </c>
      <c r="D60" s="86">
        <v>0.35099999999999998</v>
      </c>
      <c r="E60" s="86">
        <v>0.376</v>
      </c>
      <c r="F60" s="86">
        <v>711.36</v>
      </c>
      <c r="G60" s="86">
        <v>180</v>
      </c>
      <c r="H60" s="86">
        <v>0</v>
      </c>
      <c r="I60" s="86"/>
      <c r="J60"/>
      <c r="K60"/>
      <c r="L60"/>
      <c r="M60"/>
      <c r="N60"/>
      <c r="O60"/>
      <c r="P60"/>
      <c r="Q60"/>
      <c r="R60"/>
      <c r="S60"/>
    </row>
    <row r="61" spans="1:19">
      <c r="A61" s="86" t="s">
        <v>399</v>
      </c>
      <c r="B61" s="86" t="s">
        <v>533</v>
      </c>
      <c r="C61" s="86">
        <v>0.08</v>
      </c>
      <c r="D61" s="86">
        <v>0.59099999999999997</v>
      </c>
      <c r="E61" s="86">
        <v>0.64800000000000002</v>
      </c>
      <c r="F61" s="86">
        <v>323.44</v>
      </c>
      <c r="G61" s="86">
        <v>180</v>
      </c>
      <c r="H61" s="86">
        <v>90</v>
      </c>
      <c r="I61" s="86" t="s">
        <v>400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401</v>
      </c>
      <c r="B62" s="86" t="s">
        <v>389</v>
      </c>
      <c r="C62" s="86">
        <v>0.3</v>
      </c>
      <c r="D62" s="86">
        <v>3.12</v>
      </c>
      <c r="E62" s="86">
        <v>12.904</v>
      </c>
      <c r="F62" s="86">
        <v>2324.94</v>
      </c>
      <c r="G62" s="86">
        <v>0</v>
      </c>
      <c r="H62" s="86">
        <v>180</v>
      </c>
      <c r="I62" s="86"/>
      <c r="J62"/>
      <c r="K62"/>
      <c r="L62"/>
      <c r="M62"/>
      <c r="N62"/>
      <c r="O62"/>
      <c r="P62"/>
      <c r="Q62"/>
      <c r="R62"/>
      <c r="S62"/>
    </row>
    <row r="63" spans="1:19">
      <c r="A63" s="86" t="s">
        <v>402</v>
      </c>
      <c r="B63" s="86" t="s">
        <v>534</v>
      </c>
      <c r="C63" s="86">
        <v>0.3</v>
      </c>
      <c r="D63" s="86">
        <v>0.35099999999999998</v>
      </c>
      <c r="E63" s="86">
        <v>0.376</v>
      </c>
      <c r="F63" s="86">
        <v>2324.94</v>
      </c>
      <c r="G63" s="86">
        <v>180</v>
      </c>
      <c r="H63" s="86">
        <v>0</v>
      </c>
      <c r="I63" s="86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86" t="s">
        <v>51</v>
      </c>
      <c r="C65" s="86" t="s">
        <v>411</v>
      </c>
      <c r="D65" s="86" t="s">
        <v>412</v>
      </c>
      <c r="E65" s="86" t="s">
        <v>413</v>
      </c>
      <c r="F65" s="86" t="s">
        <v>45</v>
      </c>
      <c r="G65" s="86" t="s">
        <v>414</v>
      </c>
      <c r="H65" s="86" t="s">
        <v>415</v>
      </c>
      <c r="I65" s="86" t="s">
        <v>416</v>
      </c>
      <c r="J65" s="86" t="s">
        <v>381</v>
      </c>
      <c r="K65" s="86" t="s">
        <v>383</v>
      </c>
      <c r="L65"/>
      <c r="M65"/>
      <c r="N65"/>
      <c r="O65"/>
      <c r="P65"/>
      <c r="Q65"/>
      <c r="R65"/>
      <c r="S65"/>
    </row>
    <row r="66" spans="1:19">
      <c r="A66" s="86" t="s">
        <v>417</v>
      </c>
      <c r="B66" s="86" t="s">
        <v>535</v>
      </c>
      <c r="C66" s="86">
        <v>174.7</v>
      </c>
      <c r="D66" s="86">
        <v>174.7</v>
      </c>
      <c r="E66" s="86">
        <v>3.2410000000000001</v>
      </c>
      <c r="F66" s="86">
        <v>0.38500000000000001</v>
      </c>
      <c r="G66" s="86">
        <v>0.30499999999999999</v>
      </c>
      <c r="H66" s="86" t="s">
        <v>418</v>
      </c>
      <c r="I66" s="86" t="s">
        <v>399</v>
      </c>
      <c r="J66" s="86">
        <v>180</v>
      </c>
      <c r="K66" s="86" t="s">
        <v>400</v>
      </c>
      <c r="L66"/>
      <c r="M66"/>
      <c r="N66"/>
      <c r="O66"/>
      <c r="P66"/>
      <c r="Q66"/>
      <c r="R66"/>
      <c r="S66"/>
    </row>
    <row r="67" spans="1:19">
      <c r="A67" s="86" t="s">
        <v>419</v>
      </c>
      <c r="B67" s="86"/>
      <c r="C67" s="86"/>
      <c r="D67" s="86">
        <v>174.7</v>
      </c>
      <c r="E67" s="86">
        <v>3.24</v>
      </c>
      <c r="F67" s="86">
        <v>0.38500000000000001</v>
      </c>
      <c r="G67" s="86">
        <v>0.30499999999999999</v>
      </c>
      <c r="H67" s="86"/>
      <c r="I67" s="86"/>
      <c r="J67" s="86"/>
      <c r="K67" s="86"/>
      <c r="L67"/>
      <c r="M67"/>
      <c r="N67"/>
      <c r="O67"/>
      <c r="P67"/>
      <c r="Q67"/>
      <c r="R67"/>
      <c r="S67"/>
    </row>
    <row r="68" spans="1:19">
      <c r="A68" s="86" t="s">
        <v>420</v>
      </c>
      <c r="B68" s="86"/>
      <c r="C68" s="86"/>
      <c r="D68" s="86">
        <v>0</v>
      </c>
      <c r="E68" s="86" t="s">
        <v>421</v>
      </c>
      <c r="F68" s="86" t="s">
        <v>421</v>
      </c>
      <c r="G68" s="86" t="s">
        <v>421</v>
      </c>
      <c r="H68" s="86"/>
      <c r="I68" s="86"/>
      <c r="J68" s="86"/>
      <c r="K68" s="86"/>
      <c r="L68"/>
      <c r="M68"/>
      <c r="N68"/>
      <c r="O68"/>
      <c r="P68"/>
      <c r="Q68"/>
      <c r="R68"/>
      <c r="S68"/>
    </row>
    <row r="69" spans="1:19">
      <c r="A69" s="86" t="s">
        <v>422</v>
      </c>
      <c r="B69" s="86"/>
      <c r="C69" s="86"/>
      <c r="D69" s="86">
        <v>174.7</v>
      </c>
      <c r="E69" s="86">
        <v>3.24</v>
      </c>
      <c r="F69" s="86">
        <v>0.38500000000000001</v>
      </c>
      <c r="G69" s="86">
        <v>0.30499999999999999</v>
      </c>
      <c r="H69" s="86"/>
      <c r="I69" s="86"/>
      <c r="J69" s="86"/>
      <c r="K69" s="86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86" t="s">
        <v>117</v>
      </c>
      <c r="C71" s="86" t="s">
        <v>423</v>
      </c>
      <c r="D71" s="86" t="s">
        <v>424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86" t="s">
        <v>35</v>
      </c>
      <c r="B72" s="86"/>
      <c r="C72" s="86"/>
      <c r="D72" s="86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86" t="s">
        <v>117</v>
      </c>
      <c r="C74" s="86" t="s">
        <v>425</v>
      </c>
      <c r="D74" s="86" t="s">
        <v>426</v>
      </c>
      <c r="E74" s="86" t="s">
        <v>427</v>
      </c>
      <c r="F74" s="86" t="s">
        <v>428</v>
      </c>
      <c r="G74" s="86" t="s">
        <v>424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86" t="s">
        <v>429</v>
      </c>
      <c r="B75" s="86" t="s">
        <v>430</v>
      </c>
      <c r="C75" s="86">
        <v>13025.17</v>
      </c>
      <c r="D75" s="86">
        <v>9224.0499999999993</v>
      </c>
      <c r="E75" s="86">
        <v>3801.12</v>
      </c>
      <c r="F75" s="86">
        <v>0.71</v>
      </c>
      <c r="G75" s="86">
        <v>3.74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86" t="s">
        <v>431</v>
      </c>
      <c r="B76" s="86" t="s">
        <v>430</v>
      </c>
      <c r="C76" s="86">
        <v>76967.070000000007</v>
      </c>
      <c r="D76" s="86">
        <v>52036.14</v>
      </c>
      <c r="E76" s="86">
        <v>24930.93</v>
      </c>
      <c r="F76" s="86">
        <v>0.68</v>
      </c>
      <c r="G76" s="86">
        <v>3.11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6" t="s">
        <v>432</v>
      </c>
      <c r="B77" s="86" t="s">
        <v>430</v>
      </c>
      <c r="C77" s="86">
        <v>48516.34</v>
      </c>
      <c r="D77" s="86">
        <v>32801.08</v>
      </c>
      <c r="E77" s="86">
        <v>15715.26</v>
      </c>
      <c r="F77" s="86">
        <v>0.68</v>
      </c>
      <c r="G77" s="86">
        <v>3.19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86" t="s">
        <v>433</v>
      </c>
      <c r="B78" s="86" t="s">
        <v>430</v>
      </c>
      <c r="C78" s="86">
        <v>255380.92</v>
      </c>
      <c r="D78" s="86">
        <v>172658.75</v>
      </c>
      <c r="E78" s="86">
        <v>82722.16</v>
      </c>
      <c r="F78" s="86">
        <v>0.68</v>
      </c>
      <c r="G78" s="86">
        <v>3.27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6" t="s">
        <v>434</v>
      </c>
      <c r="B79" s="86" t="s">
        <v>430</v>
      </c>
      <c r="C79" s="86">
        <v>83547.94</v>
      </c>
      <c r="D79" s="86">
        <v>56485.36</v>
      </c>
      <c r="E79" s="86">
        <v>27062.58</v>
      </c>
      <c r="F79" s="86">
        <v>0.68</v>
      </c>
      <c r="G79" s="86">
        <v>3.11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6" t="s">
        <v>435</v>
      </c>
      <c r="B80" s="86" t="s">
        <v>430</v>
      </c>
      <c r="C80" s="86">
        <v>33686.58</v>
      </c>
      <c r="D80" s="86">
        <v>26324.53</v>
      </c>
      <c r="E80" s="86">
        <v>7362.05</v>
      </c>
      <c r="F80" s="86">
        <v>0.78</v>
      </c>
      <c r="G80" s="86">
        <v>3.68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86" t="s">
        <v>117</v>
      </c>
      <c r="C82" s="86" t="s">
        <v>425</v>
      </c>
      <c r="D82" s="86" t="s">
        <v>424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6" t="s">
        <v>436</v>
      </c>
      <c r="B83" s="86" t="s">
        <v>437</v>
      </c>
      <c r="C83" s="86">
        <v>16110.03</v>
      </c>
      <c r="D83" s="86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6" t="s">
        <v>438</v>
      </c>
      <c r="B84" s="86" t="s">
        <v>437</v>
      </c>
      <c r="C84" s="86">
        <v>96638.94</v>
      </c>
      <c r="D84" s="86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6" t="s">
        <v>439</v>
      </c>
      <c r="B85" s="86" t="s">
        <v>437</v>
      </c>
      <c r="C85" s="86">
        <v>151386.93</v>
      </c>
      <c r="D85" s="86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6" t="s">
        <v>440</v>
      </c>
      <c r="B86" s="86" t="s">
        <v>437</v>
      </c>
      <c r="C86" s="86">
        <v>421891.97</v>
      </c>
      <c r="D86" s="86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6" t="s">
        <v>441</v>
      </c>
      <c r="B87" s="86" t="s">
        <v>437</v>
      </c>
      <c r="C87" s="86">
        <v>133947.81</v>
      </c>
      <c r="D87" s="86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6" t="s">
        <v>442</v>
      </c>
      <c r="B88" s="86" t="s">
        <v>437</v>
      </c>
      <c r="C88" s="86">
        <v>61678.82</v>
      </c>
      <c r="D88" s="86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86" t="s">
        <v>117</v>
      </c>
      <c r="C90" s="86" t="s">
        <v>443</v>
      </c>
      <c r="D90" s="86" t="s">
        <v>444</v>
      </c>
      <c r="E90" s="86" t="s">
        <v>445</v>
      </c>
      <c r="F90" s="86" t="s">
        <v>446</v>
      </c>
      <c r="G90" s="86" t="s">
        <v>447</v>
      </c>
      <c r="H90" s="86" t="s">
        <v>448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86" t="s">
        <v>449</v>
      </c>
      <c r="B91" s="86" t="s">
        <v>450</v>
      </c>
      <c r="C91" s="86">
        <v>0.34</v>
      </c>
      <c r="D91" s="86">
        <v>125</v>
      </c>
      <c r="E91" s="86">
        <v>0.35</v>
      </c>
      <c r="F91" s="86">
        <v>130.91999999999999</v>
      </c>
      <c r="G91" s="86">
        <v>1</v>
      </c>
      <c r="H91" s="86" t="s">
        <v>451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86" t="s">
        <v>675</v>
      </c>
      <c r="B92" s="86" t="s">
        <v>450</v>
      </c>
      <c r="C92" s="86">
        <v>1</v>
      </c>
      <c r="D92" s="86">
        <v>0</v>
      </c>
      <c r="E92" s="86">
        <v>0.34</v>
      </c>
      <c r="F92" s="86">
        <v>0</v>
      </c>
      <c r="G92" s="86">
        <v>1</v>
      </c>
      <c r="H92" s="86" t="s">
        <v>451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86" t="s">
        <v>676</v>
      </c>
      <c r="B93" s="86" t="s">
        <v>450</v>
      </c>
      <c r="C93" s="86">
        <v>1</v>
      </c>
      <c r="D93" s="86">
        <v>0</v>
      </c>
      <c r="E93" s="86">
        <v>1.08</v>
      </c>
      <c r="F93" s="86">
        <v>0</v>
      </c>
      <c r="G93" s="86">
        <v>1</v>
      </c>
      <c r="H93" s="86" t="s">
        <v>451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86" t="s">
        <v>452</v>
      </c>
      <c r="B94" s="86" t="s">
        <v>453</v>
      </c>
      <c r="C94" s="86">
        <v>0.54</v>
      </c>
      <c r="D94" s="86">
        <v>622</v>
      </c>
      <c r="E94" s="86">
        <v>0.59</v>
      </c>
      <c r="F94" s="86">
        <v>688.05</v>
      </c>
      <c r="G94" s="86">
        <v>1</v>
      </c>
      <c r="H94" s="86" t="s">
        <v>454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86" t="s">
        <v>455</v>
      </c>
      <c r="B95" s="86" t="s">
        <v>453</v>
      </c>
      <c r="C95" s="86">
        <v>0.56999999999999995</v>
      </c>
      <c r="D95" s="86">
        <v>622</v>
      </c>
      <c r="E95" s="86">
        <v>3.1</v>
      </c>
      <c r="F95" s="86">
        <v>3389.66</v>
      </c>
      <c r="G95" s="86">
        <v>1</v>
      </c>
      <c r="H95" s="86" t="s">
        <v>454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86" t="s">
        <v>456</v>
      </c>
      <c r="B96" s="86" t="s">
        <v>453</v>
      </c>
      <c r="C96" s="86">
        <v>0.56999999999999995</v>
      </c>
      <c r="D96" s="86">
        <v>622</v>
      </c>
      <c r="E96" s="86">
        <v>1.95</v>
      </c>
      <c r="F96" s="86">
        <v>2136.6799999999998</v>
      </c>
      <c r="G96" s="86">
        <v>1</v>
      </c>
      <c r="H96" s="86" t="s">
        <v>454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86" t="s">
        <v>457</v>
      </c>
      <c r="B97" s="86" t="s">
        <v>453</v>
      </c>
      <c r="C97" s="86">
        <v>0.59</v>
      </c>
      <c r="D97" s="86">
        <v>1017.59</v>
      </c>
      <c r="E97" s="86">
        <v>10.28</v>
      </c>
      <c r="F97" s="86">
        <v>17692.490000000002</v>
      </c>
      <c r="G97" s="86">
        <v>1</v>
      </c>
      <c r="H97" s="86" t="s">
        <v>454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86" t="s">
        <v>458</v>
      </c>
      <c r="B98" s="86" t="s">
        <v>453</v>
      </c>
      <c r="C98" s="86">
        <v>0.56999999999999995</v>
      </c>
      <c r="D98" s="86">
        <v>622</v>
      </c>
      <c r="E98" s="86">
        <v>3.36</v>
      </c>
      <c r="F98" s="86">
        <v>3679.48</v>
      </c>
      <c r="G98" s="86">
        <v>1</v>
      </c>
      <c r="H98" s="86" t="s">
        <v>454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86" t="s">
        <v>459</v>
      </c>
      <c r="B99" s="86" t="s">
        <v>453</v>
      </c>
      <c r="C99" s="86">
        <v>0.56999999999999995</v>
      </c>
      <c r="D99" s="86">
        <v>622</v>
      </c>
      <c r="E99" s="86">
        <v>1.94</v>
      </c>
      <c r="F99" s="86">
        <v>2121.42</v>
      </c>
      <c r="G99" s="86">
        <v>1</v>
      </c>
      <c r="H99" s="86" t="s">
        <v>454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86" t="s">
        <v>117</v>
      </c>
      <c r="C101" s="86" t="s">
        <v>460</v>
      </c>
      <c r="D101" s="86" t="s">
        <v>461</v>
      </c>
      <c r="E101" s="86" t="s">
        <v>462</v>
      </c>
      <c r="F101" s="86" t="s">
        <v>463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6" t="s">
        <v>464</v>
      </c>
      <c r="B102" s="86" t="s">
        <v>465</v>
      </c>
      <c r="C102" s="86" t="s">
        <v>466</v>
      </c>
      <c r="D102" s="86">
        <v>0.1</v>
      </c>
      <c r="E102" s="86">
        <v>0</v>
      </c>
      <c r="F102" s="86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86" t="s">
        <v>117</v>
      </c>
      <c r="C104" s="86" t="s">
        <v>467</v>
      </c>
      <c r="D104" s="86" t="s">
        <v>468</v>
      </c>
      <c r="E104" s="86" t="s">
        <v>469</v>
      </c>
      <c r="F104" s="86" t="s">
        <v>470</v>
      </c>
      <c r="G104" s="86" t="s">
        <v>471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6" t="s">
        <v>472</v>
      </c>
      <c r="B105" s="86" t="s">
        <v>473</v>
      </c>
      <c r="C105" s="86">
        <v>0.4</v>
      </c>
      <c r="D105" s="86">
        <v>845000</v>
      </c>
      <c r="E105" s="86">
        <v>0.8</v>
      </c>
      <c r="F105" s="86">
        <v>1.72</v>
      </c>
      <c r="G105" s="86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86" t="s">
        <v>474</v>
      </c>
      <c r="C107" s="86" t="s">
        <v>475</v>
      </c>
      <c r="D107" s="86" t="s">
        <v>476</v>
      </c>
      <c r="E107" s="86" t="s">
        <v>477</v>
      </c>
      <c r="F107" s="86" t="s">
        <v>478</v>
      </c>
      <c r="G107" s="86" t="s">
        <v>479</v>
      </c>
      <c r="H107" s="86" t="s">
        <v>480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481</v>
      </c>
      <c r="B108" s="86">
        <v>138763.50529999999</v>
      </c>
      <c r="C108" s="86">
        <v>213.31700000000001</v>
      </c>
      <c r="D108" s="86">
        <v>285.10019999999997</v>
      </c>
      <c r="E108" s="86">
        <v>0</v>
      </c>
      <c r="F108" s="86">
        <v>2.2000000000000001E-3</v>
      </c>
      <c r="G108" s="86">
        <v>187262.1292</v>
      </c>
      <c r="H108" s="86">
        <v>56376.801899999999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482</v>
      </c>
      <c r="B109" s="86">
        <v>119520.11930000001</v>
      </c>
      <c r="C109" s="86">
        <v>187.0609</v>
      </c>
      <c r="D109" s="86">
        <v>256.39359999999999</v>
      </c>
      <c r="E109" s="86">
        <v>0</v>
      </c>
      <c r="F109" s="86">
        <v>1.9E-3</v>
      </c>
      <c r="G109" s="86">
        <v>168424.6672</v>
      </c>
      <c r="H109" s="86">
        <v>48876.537900000003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483</v>
      </c>
      <c r="B110" s="86">
        <v>122771.5171</v>
      </c>
      <c r="C110" s="86">
        <v>200.33090000000001</v>
      </c>
      <c r="D110" s="86">
        <v>290.00810000000001</v>
      </c>
      <c r="E110" s="86">
        <v>0</v>
      </c>
      <c r="F110" s="86">
        <v>2.2000000000000001E-3</v>
      </c>
      <c r="G110" s="86">
        <v>190548.06299999999</v>
      </c>
      <c r="H110" s="86">
        <v>50988.1872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484</v>
      </c>
      <c r="B111" s="86">
        <v>111701.9504</v>
      </c>
      <c r="C111" s="86">
        <v>190.19300000000001</v>
      </c>
      <c r="D111" s="86">
        <v>289.66379999999998</v>
      </c>
      <c r="E111" s="86">
        <v>0</v>
      </c>
      <c r="F111" s="86">
        <v>2.0999999999999999E-3</v>
      </c>
      <c r="G111" s="86">
        <v>190358.80840000001</v>
      </c>
      <c r="H111" s="86">
        <v>47148.380599999997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295</v>
      </c>
      <c r="B112" s="86">
        <v>118740.21859999999</v>
      </c>
      <c r="C112" s="86">
        <v>210.44380000000001</v>
      </c>
      <c r="D112" s="86">
        <v>334.8338</v>
      </c>
      <c r="E112" s="86">
        <v>0</v>
      </c>
      <c r="F112" s="86">
        <v>2.5000000000000001E-3</v>
      </c>
      <c r="G112" s="86">
        <v>220078.41089999999</v>
      </c>
      <c r="H112" s="86">
        <v>50909.378400000001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485</v>
      </c>
      <c r="B113" s="86">
        <v>122786.4675</v>
      </c>
      <c r="C113" s="86">
        <v>222.00280000000001</v>
      </c>
      <c r="D113" s="86">
        <v>360.53109999999998</v>
      </c>
      <c r="E113" s="86">
        <v>0</v>
      </c>
      <c r="F113" s="86">
        <v>2.5999999999999999E-3</v>
      </c>
      <c r="G113" s="86">
        <v>236985.84289999999</v>
      </c>
      <c r="H113" s="86">
        <v>53063.606399999997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486</v>
      </c>
      <c r="B114" s="86">
        <v>130393.5582</v>
      </c>
      <c r="C114" s="86">
        <v>236.4511</v>
      </c>
      <c r="D114" s="86">
        <v>385.1284</v>
      </c>
      <c r="E114" s="86">
        <v>0</v>
      </c>
      <c r="F114" s="86">
        <v>2.8E-3</v>
      </c>
      <c r="G114" s="86">
        <v>253156.82389999999</v>
      </c>
      <c r="H114" s="86">
        <v>56417.471899999997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487</v>
      </c>
      <c r="B115" s="86">
        <v>130990.5316</v>
      </c>
      <c r="C115" s="86">
        <v>237.52180000000001</v>
      </c>
      <c r="D115" s="86">
        <v>386.85309999999998</v>
      </c>
      <c r="E115" s="86">
        <v>0</v>
      </c>
      <c r="F115" s="86">
        <v>2.8E-3</v>
      </c>
      <c r="G115" s="86">
        <v>254290.50690000001</v>
      </c>
      <c r="H115" s="86">
        <v>56674.635499999997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488</v>
      </c>
      <c r="B116" s="86">
        <v>116222.4779</v>
      </c>
      <c r="C116" s="86">
        <v>207.17179999999999</v>
      </c>
      <c r="D116" s="86">
        <v>331.60930000000002</v>
      </c>
      <c r="E116" s="86">
        <v>0</v>
      </c>
      <c r="F116" s="86">
        <v>2.3999999999999998E-3</v>
      </c>
      <c r="G116" s="86">
        <v>217963.70490000001</v>
      </c>
      <c r="H116" s="86">
        <v>49943.668700000002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489</v>
      </c>
      <c r="B117" s="86">
        <v>115263.8866</v>
      </c>
      <c r="C117" s="86">
        <v>196.5163</v>
      </c>
      <c r="D117" s="86">
        <v>299.74239999999998</v>
      </c>
      <c r="E117" s="86">
        <v>0</v>
      </c>
      <c r="F117" s="86">
        <v>2.2000000000000001E-3</v>
      </c>
      <c r="G117" s="86">
        <v>196983.27540000001</v>
      </c>
      <c r="H117" s="86">
        <v>48676.554300000003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490</v>
      </c>
      <c r="B118" s="86">
        <v>117578.61139999999</v>
      </c>
      <c r="C118" s="86">
        <v>191.726</v>
      </c>
      <c r="D118" s="86">
        <v>277.31349999999998</v>
      </c>
      <c r="E118" s="86">
        <v>0</v>
      </c>
      <c r="F118" s="86">
        <v>2.0999999999999999E-3</v>
      </c>
      <c r="G118" s="86">
        <v>182206.5049</v>
      </c>
      <c r="H118" s="86">
        <v>48818.956899999997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491</v>
      </c>
      <c r="B119" s="86">
        <v>133131.47990000001</v>
      </c>
      <c r="C119" s="86">
        <v>207.79920000000001</v>
      </c>
      <c r="D119" s="86">
        <v>283.75360000000001</v>
      </c>
      <c r="E119" s="86">
        <v>0</v>
      </c>
      <c r="F119" s="86">
        <v>2.0999999999999999E-3</v>
      </c>
      <c r="G119" s="86">
        <v>186394.5074</v>
      </c>
      <c r="H119" s="86">
        <v>54388.780599999998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  <c r="F120" s="86"/>
      <c r="G120" s="86"/>
      <c r="H120" s="86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492</v>
      </c>
      <c r="B121" s="87">
        <v>1477860</v>
      </c>
      <c r="C121" s="86">
        <v>2500.5347000000002</v>
      </c>
      <c r="D121" s="86">
        <v>3780.9306999999999</v>
      </c>
      <c r="E121" s="86">
        <v>0</v>
      </c>
      <c r="F121" s="86">
        <v>2.8000000000000001E-2</v>
      </c>
      <c r="G121" s="87">
        <v>2484650</v>
      </c>
      <c r="H121" s="86">
        <v>622282.96019999997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493</v>
      </c>
      <c r="B122" s="86">
        <v>111701.9504</v>
      </c>
      <c r="C122" s="86">
        <v>187.0609</v>
      </c>
      <c r="D122" s="86">
        <v>256.39359999999999</v>
      </c>
      <c r="E122" s="86">
        <v>0</v>
      </c>
      <c r="F122" s="86">
        <v>1.9E-3</v>
      </c>
      <c r="G122" s="86">
        <v>168424.6672</v>
      </c>
      <c r="H122" s="86">
        <v>47148.380599999997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494</v>
      </c>
      <c r="B123" s="86">
        <v>138763.50529999999</v>
      </c>
      <c r="C123" s="86">
        <v>237.52180000000001</v>
      </c>
      <c r="D123" s="86">
        <v>386.85309999999998</v>
      </c>
      <c r="E123" s="86">
        <v>0</v>
      </c>
      <c r="F123" s="86">
        <v>2.8E-3</v>
      </c>
      <c r="G123" s="86">
        <v>254290.50690000001</v>
      </c>
      <c r="H123" s="86">
        <v>56674.635499999997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86" t="s">
        <v>495</v>
      </c>
      <c r="C125" s="86" t="s">
        <v>496</v>
      </c>
      <c r="D125" s="86" t="s">
        <v>497</v>
      </c>
      <c r="E125" s="86" t="s">
        <v>498</v>
      </c>
      <c r="F125" s="86" t="s">
        <v>499</v>
      </c>
      <c r="G125" s="86" t="s">
        <v>500</v>
      </c>
      <c r="H125" s="86" t="s">
        <v>501</v>
      </c>
      <c r="I125" s="86" t="s">
        <v>502</v>
      </c>
      <c r="J125" s="86" t="s">
        <v>503</v>
      </c>
      <c r="K125" s="86" t="s">
        <v>504</v>
      </c>
      <c r="L125" s="86" t="s">
        <v>505</v>
      </c>
      <c r="M125" s="86" t="s">
        <v>506</v>
      </c>
      <c r="N125" s="86" t="s">
        <v>507</v>
      </c>
      <c r="O125" s="86" t="s">
        <v>508</v>
      </c>
      <c r="P125" s="86" t="s">
        <v>509</v>
      </c>
      <c r="Q125" s="86" t="s">
        <v>510</v>
      </c>
      <c r="R125" s="86" t="s">
        <v>511</v>
      </c>
      <c r="S125" s="86" t="s">
        <v>512</v>
      </c>
    </row>
    <row r="126" spans="1:19">
      <c r="A126" s="86" t="s">
        <v>481</v>
      </c>
      <c r="B126" s="87">
        <v>434528000000</v>
      </c>
      <c r="C126" s="86">
        <v>292561.00199999998</v>
      </c>
      <c r="D126" s="86" t="s">
        <v>641</v>
      </c>
      <c r="E126" s="86">
        <v>62886.42</v>
      </c>
      <c r="F126" s="86">
        <v>41401.919999999998</v>
      </c>
      <c r="G126" s="86">
        <v>29838.688999999998</v>
      </c>
      <c r="H126" s="86">
        <v>0</v>
      </c>
      <c r="I126" s="86">
        <v>0</v>
      </c>
      <c r="J126" s="86">
        <v>0</v>
      </c>
      <c r="K126" s="86">
        <v>0</v>
      </c>
      <c r="L126" s="86">
        <v>0</v>
      </c>
      <c r="M126" s="86">
        <v>0</v>
      </c>
      <c r="N126" s="86">
        <v>0</v>
      </c>
      <c r="O126" s="86">
        <v>0</v>
      </c>
      <c r="P126" s="86">
        <v>0</v>
      </c>
      <c r="Q126" s="86">
        <v>158433.973</v>
      </c>
      <c r="R126" s="86">
        <v>0</v>
      </c>
      <c r="S126" s="86">
        <v>0</v>
      </c>
    </row>
    <row r="127" spans="1:19">
      <c r="A127" s="86" t="s">
        <v>482</v>
      </c>
      <c r="B127" s="87">
        <v>390817000000</v>
      </c>
      <c r="C127" s="86">
        <v>292235.89799999999</v>
      </c>
      <c r="D127" s="86" t="s">
        <v>616</v>
      </c>
      <c r="E127" s="86">
        <v>62886.42</v>
      </c>
      <c r="F127" s="86">
        <v>41401.919999999998</v>
      </c>
      <c r="G127" s="86">
        <v>29838.688999999998</v>
      </c>
      <c r="H127" s="86">
        <v>0</v>
      </c>
      <c r="I127" s="86">
        <v>0</v>
      </c>
      <c r="J127" s="86">
        <v>0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158108.86900000001</v>
      </c>
      <c r="R127" s="86">
        <v>0</v>
      </c>
      <c r="S127" s="86">
        <v>0</v>
      </c>
    </row>
    <row r="128" spans="1:19">
      <c r="A128" s="86" t="s">
        <v>483</v>
      </c>
      <c r="B128" s="87">
        <v>442152000000</v>
      </c>
      <c r="C128" s="86">
        <v>304426.467</v>
      </c>
      <c r="D128" s="86" t="s">
        <v>642</v>
      </c>
      <c r="E128" s="86">
        <v>41924.28</v>
      </c>
      <c r="F128" s="86">
        <v>36859.928999999996</v>
      </c>
      <c r="G128" s="86">
        <v>29838.688999999998</v>
      </c>
      <c r="H128" s="86">
        <v>0</v>
      </c>
      <c r="I128" s="86">
        <v>1972.8</v>
      </c>
      <c r="J128" s="86">
        <v>0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193830.769</v>
      </c>
      <c r="R128" s="86">
        <v>0</v>
      </c>
      <c r="S128" s="86">
        <v>0</v>
      </c>
    </row>
    <row r="129" spans="1:19">
      <c r="A129" s="86" t="s">
        <v>484</v>
      </c>
      <c r="B129" s="87">
        <v>441713000000</v>
      </c>
      <c r="C129" s="86">
        <v>326695.30699999997</v>
      </c>
      <c r="D129" s="86" t="s">
        <v>643</v>
      </c>
      <c r="E129" s="86">
        <v>34936.9</v>
      </c>
      <c r="F129" s="86">
        <v>32317.937999999998</v>
      </c>
      <c r="G129" s="86">
        <v>29838.688999999998</v>
      </c>
      <c r="H129" s="86">
        <v>0</v>
      </c>
      <c r="I129" s="86">
        <v>4788.9359999999997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224812.84400000001</v>
      </c>
      <c r="R129" s="86">
        <v>0</v>
      </c>
      <c r="S129" s="86">
        <v>0</v>
      </c>
    </row>
    <row r="130" spans="1:19">
      <c r="A130" s="86" t="s">
        <v>295</v>
      </c>
      <c r="B130" s="87">
        <v>510675000000</v>
      </c>
      <c r="C130" s="86">
        <v>378110.326</v>
      </c>
      <c r="D130" s="86" t="s">
        <v>644</v>
      </c>
      <c r="E130" s="86">
        <v>34936.9</v>
      </c>
      <c r="F130" s="86">
        <v>32317.937999999998</v>
      </c>
      <c r="G130" s="86">
        <v>29838.688999999998</v>
      </c>
      <c r="H130" s="86">
        <v>0</v>
      </c>
      <c r="I130" s="86">
        <v>38761.718999999997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242255.08100000001</v>
      </c>
      <c r="R130" s="86">
        <v>0</v>
      </c>
      <c r="S130" s="86">
        <v>0</v>
      </c>
    </row>
    <row r="131" spans="1:19">
      <c r="A131" s="86" t="s">
        <v>485</v>
      </c>
      <c r="B131" s="87">
        <v>549908000000</v>
      </c>
      <c r="C131" s="86">
        <v>405952.60100000002</v>
      </c>
      <c r="D131" s="86" t="s">
        <v>610</v>
      </c>
      <c r="E131" s="86">
        <v>41924.28</v>
      </c>
      <c r="F131" s="86">
        <v>36859.928999999996</v>
      </c>
      <c r="G131" s="86">
        <v>29838.688999999998</v>
      </c>
      <c r="H131" s="86">
        <v>0</v>
      </c>
      <c r="I131" s="86">
        <v>53824.421000000002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243505.28200000001</v>
      </c>
      <c r="R131" s="86">
        <v>0</v>
      </c>
      <c r="S131" s="86">
        <v>0</v>
      </c>
    </row>
    <row r="132" spans="1:19">
      <c r="A132" s="86" t="s">
        <v>486</v>
      </c>
      <c r="B132" s="87">
        <v>587431000000</v>
      </c>
      <c r="C132" s="86">
        <v>405745.73800000001</v>
      </c>
      <c r="D132" s="86" t="s">
        <v>540</v>
      </c>
      <c r="E132" s="86">
        <v>41924.28</v>
      </c>
      <c r="F132" s="86">
        <v>36859.928999999996</v>
      </c>
      <c r="G132" s="86">
        <v>29838.688999999998</v>
      </c>
      <c r="H132" s="86">
        <v>0</v>
      </c>
      <c r="I132" s="86">
        <v>51332.807999999997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245790.03099999999</v>
      </c>
      <c r="R132" s="86">
        <v>0</v>
      </c>
      <c r="S132" s="86">
        <v>0</v>
      </c>
    </row>
    <row r="133" spans="1:19">
      <c r="A133" s="86" t="s">
        <v>487</v>
      </c>
      <c r="B133" s="87">
        <v>590062000000</v>
      </c>
      <c r="C133" s="86">
        <v>405269.565</v>
      </c>
      <c r="D133" s="86" t="s">
        <v>645</v>
      </c>
      <c r="E133" s="86">
        <v>41924.28</v>
      </c>
      <c r="F133" s="86">
        <v>36859.928999999996</v>
      </c>
      <c r="G133" s="86">
        <v>29838.688999999998</v>
      </c>
      <c r="H133" s="86">
        <v>0</v>
      </c>
      <c r="I133" s="86">
        <v>52794.004999999997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243852.66200000001</v>
      </c>
      <c r="R133" s="86">
        <v>0</v>
      </c>
      <c r="S133" s="86">
        <v>0</v>
      </c>
    </row>
    <row r="134" spans="1:19">
      <c r="A134" s="86" t="s">
        <v>488</v>
      </c>
      <c r="B134" s="87">
        <v>505768000000</v>
      </c>
      <c r="C134" s="86">
        <v>357021.353</v>
      </c>
      <c r="D134" s="86" t="s">
        <v>646</v>
      </c>
      <c r="E134" s="86">
        <v>41924.28</v>
      </c>
      <c r="F134" s="86">
        <v>36859.928999999996</v>
      </c>
      <c r="G134" s="86">
        <v>29838.688999999998</v>
      </c>
      <c r="H134" s="86">
        <v>0</v>
      </c>
      <c r="I134" s="86">
        <v>15630.335999999999</v>
      </c>
      <c r="J134" s="86">
        <v>0</v>
      </c>
      <c r="K134" s="86">
        <v>0</v>
      </c>
      <c r="L134" s="86">
        <v>0</v>
      </c>
      <c r="M134" s="86">
        <v>0</v>
      </c>
      <c r="N134" s="86">
        <v>0</v>
      </c>
      <c r="O134" s="86">
        <v>0</v>
      </c>
      <c r="P134" s="86">
        <v>0</v>
      </c>
      <c r="Q134" s="86">
        <v>232768.11900000001</v>
      </c>
      <c r="R134" s="86">
        <v>0</v>
      </c>
      <c r="S134" s="86">
        <v>0</v>
      </c>
    </row>
    <row r="135" spans="1:19">
      <c r="A135" s="86" t="s">
        <v>489</v>
      </c>
      <c r="B135" s="87">
        <v>457085000000</v>
      </c>
      <c r="C135" s="86">
        <v>321032.65500000003</v>
      </c>
      <c r="D135" s="86" t="s">
        <v>647</v>
      </c>
      <c r="E135" s="86">
        <v>62886.42</v>
      </c>
      <c r="F135" s="86">
        <v>41401.919999999998</v>
      </c>
      <c r="G135" s="86">
        <v>29838.688999999998</v>
      </c>
      <c r="H135" s="86">
        <v>0</v>
      </c>
      <c r="I135" s="86">
        <v>2259.3919999999998</v>
      </c>
      <c r="J135" s="86">
        <v>0</v>
      </c>
      <c r="K135" s="86">
        <v>0</v>
      </c>
      <c r="L135" s="86">
        <v>0</v>
      </c>
      <c r="M135" s="86">
        <v>0</v>
      </c>
      <c r="N135" s="86">
        <v>0</v>
      </c>
      <c r="O135" s="86">
        <v>0</v>
      </c>
      <c r="P135" s="86">
        <v>0</v>
      </c>
      <c r="Q135" s="86">
        <v>184646.234</v>
      </c>
      <c r="R135" s="86">
        <v>0</v>
      </c>
      <c r="S135" s="86">
        <v>0</v>
      </c>
    </row>
    <row r="136" spans="1:19">
      <c r="A136" s="86" t="s">
        <v>490</v>
      </c>
      <c r="B136" s="87">
        <v>422796000000</v>
      </c>
      <c r="C136" s="86">
        <v>308694.27799999999</v>
      </c>
      <c r="D136" s="86" t="s">
        <v>632</v>
      </c>
      <c r="E136" s="86">
        <v>41924.28</v>
      </c>
      <c r="F136" s="86">
        <v>36859.928999999996</v>
      </c>
      <c r="G136" s="86">
        <v>29838.688999999998</v>
      </c>
      <c r="H136" s="86">
        <v>0</v>
      </c>
      <c r="I136" s="86">
        <v>1924.0329999999999</v>
      </c>
      <c r="J136" s="86">
        <v>4005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194142.34700000001</v>
      </c>
      <c r="R136" s="86">
        <v>0</v>
      </c>
      <c r="S136" s="86">
        <v>0</v>
      </c>
    </row>
    <row r="137" spans="1:19">
      <c r="A137" s="86" t="s">
        <v>491</v>
      </c>
      <c r="B137" s="87">
        <v>432514000000</v>
      </c>
      <c r="C137" s="86">
        <v>296060.84299999999</v>
      </c>
      <c r="D137" s="86" t="s">
        <v>648</v>
      </c>
      <c r="E137" s="86">
        <v>62886.42</v>
      </c>
      <c r="F137" s="86">
        <v>41401.919999999998</v>
      </c>
      <c r="G137" s="86">
        <v>29838.688999999998</v>
      </c>
      <c r="H137" s="86">
        <v>0</v>
      </c>
      <c r="I137" s="86">
        <v>0</v>
      </c>
      <c r="J137" s="86">
        <v>0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161933.81400000001</v>
      </c>
      <c r="R137" s="86">
        <v>0</v>
      </c>
      <c r="S137" s="86">
        <v>0</v>
      </c>
    </row>
    <row r="138" spans="1:19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</row>
    <row r="139" spans="1:19">
      <c r="A139" s="86" t="s">
        <v>492</v>
      </c>
      <c r="B139" s="87">
        <v>5765450000000</v>
      </c>
      <c r="C139" s="86"/>
      <c r="D139" s="86"/>
      <c r="E139" s="86"/>
      <c r="F139" s="86"/>
      <c r="G139" s="86"/>
      <c r="H139" s="86"/>
      <c r="I139" s="86"/>
      <c r="J139" s="86"/>
      <c r="K139" s="86"/>
      <c r="L139" s="86">
        <v>0</v>
      </c>
      <c r="M139" s="86">
        <v>0</v>
      </c>
      <c r="N139" s="86">
        <v>0</v>
      </c>
      <c r="O139" s="86">
        <v>0</v>
      </c>
      <c r="P139" s="86">
        <v>0</v>
      </c>
      <c r="Q139" s="86"/>
      <c r="R139" s="86">
        <v>0</v>
      </c>
      <c r="S139" s="86">
        <v>0</v>
      </c>
    </row>
    <row r="140" spans="1:19">
      <c r="A140" s="86" t="s">
        <v>493</v>
      </c>
      <c r="B140" s="87">
        <v>390817000000</v>
      </c>
      <c r="C140" s="86">
        <v>292235.89799999999</v>
      </c>
      <c r="D140" s="86"/>
      <c r="E140" s="86">
        <v>34936.9</v>
      </c>
      <c r="F140" s="86">
        <v>32317.937999999998</v>
      </c>
      <c r="G140" s="86">
        <v>29838.688999999998</v>
      </c>
      <c r="H140" s="86">
        <v>0</v>
      </c>
      <c r="I140" s="86">
        <v>0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158108.86900000001</v>
      </c>
      <c r="R140" s="86">
        <v>0</v>
      </c>
      <c r="S140" s="86">
        <v>0</v>
      </c>
    </row>
    <row r="141" spans="1:19">
      <c r="A141" s="86" t="s">
        <v>494</v>
      </c>
      <c r="B141" s="87">
        <v>590062000000</v>
      </c>
      <c r="C141" s="86">
        <v>405952.60100000002</v>
      </c>
      <c r="D141" s="86"/>
      <c r="E141" s="86">
        <v>62886.42</v>
      </c>
      <c r="F141" s="86">
        <v>41401.919999999998</v>
      </c>
      <c r="G141" s="86">
        <v>29838.688999999998</v>
      </c>
      <c r="H141" s="86">
        <v>0</v>
      </c>
      <c r="I141" s="86">
        <v>53824.421000000002</v>
      </c>
      <c r="J141" s="86">
        <v>4005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245790.03099999999</v>
      </c>
      <c r="R141" s="86">
        <v>0</v>
      </c>
      <c r="S141" s="86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86" t="s">
        <v>514</v>
      </c>
      <c r="C143" s="86" t="s">
        <v>515</v>
      </c>
      <c r="D143" s="86" t="s">
        <v>241</v>
      </c>
      <c r="E143" s="86" t="s">
        <v>374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516</v>
      </c>
      <c r="B144" s="86">
        <v>89512.47</v>
      </c>
      <c r="C144" s="86">
        <v>32280.79</v>
      </c>
      <c r="D144" s="86">
        <v>0</v>
      </c>
      <c r="E144" s="86">
        <v>121793.26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517</v>
      </c>
      <c r="B145" s="86">
        <v>21.41</v>
      </c>
      <c r="C145" s="86">
        <v>7.72</v>
      </c>
      <c r="D145" s="86">
        <v>0</v>
      </c>
      <c r="E145" s="86">
        <v>29.13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518</v>
      </c>
      <c r="B146" s="86">
        <v>21.41</v>
      </c>
      <c r="C146" s="86">
        <v>7.72</v>
      </c>
      <c r="D146" s="86">
        <v>0</v>
      </c>
      <c r="E146" s="86">
        <v>29.13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46"/>
  <sheetViews>
    <sheetView workbookViewId="0"/>
  </sheetViews>
  <sheetFormatPr defaultRowHeight="10.5"/>
  <cols>
    <col min="1" max="1" width="38.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86" t="s">
        <v>344</v>
      </c>
      <c r="C1" s="86" t="s">
        <v>345</v>
      </c>
      <c r="D1" s="86" t="s">
        <v>346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347</v>
      </c>
      <c r="B2" s="86">
        <v>9358.02</v>
      </c>
      <c r="C2" s="86">
        <v>2238.33</v>
      </c>
      <c r="D2" s="86">
        <v>2238.33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348</v>
      </c>
      <c r="B3" s="86">
        <v>9358.02</v>
      </c>
      <c r="C3" s="86">
        <v>2238.33</v>
      </c>
      <c r="D3" s="86">
        <v>2238.33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349</v>
      </c>
      <c r="B4" s="86">
        <v>23401.15</v>
      </c>
      <c r="C4" s="86">
        <v>5597.3</v>
      </c>
      <c r="D4" s="86">
        <v>5597.3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350</v>
      </c>
      <c r="B5" s="86">
        <v>23401.15</v>
      </c>
      <c r="C5" s="86">
        <v>5597.3</v>
      </c>
      <c r="D5" s="86">
        <v>5597.3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86" t="s">
        <v>351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352</v>
      </c>
      <c r="B8" s="86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353</v>
      </c>
      <c r="B9" s="86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354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86" t="s">
        <v>355</v>
      </c>
      <c r="C12" s="86" t="s">
        <v>356</v>
      </c>
      <c r="D12" s="86" t="s">
        <v>357</v>
      </c>
      <c r="E12" s="86" t="s">
        <v>358</v>
      </c>
      <c r="F12" s="86" t="s">
        <v>359</v>
      </c>
      <c r="G12" s="86" t="s">
        <v>360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72</v>
      </c>
      <c r="B13" s="86">
        <v>0</v>
      </c>
      <c r="C13" s="86">
        <v>3605.59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73</v>
      </c>
      <c r="B14" s="86">
        <v>32.770000000000003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81</v>
      </c>
      <c r="B15" s="86">
        <v>933.76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82</v>
      </c>
      <c r="B16" s="86">
        <v>62.83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83</v>
      </c>
      <c r="B17" s="86">
        <v>785.69</v>
      </c>
      <c r="C17" s="86">
        <v>199.13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84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85</v>
      </c>
      <c r="B19" s="86">
        <v>780.33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86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87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88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67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89</v>
      </c>
      <c r="B24" s="86">
        <v>0</v>
      </c>
      <c r="C24" s="86">
        <v>23.85</v>
      </c>
      <c r="D24" s="86">
        <v>0</v>
      </c>
      <c r="E24" s="86">
        <v>0</v>
      </c>
      <c r="F24" s="86">
        <v>0</v>
      </c>
      <c r="G24" s="86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90</v>
      </c>
      <c r="B25" s="86">
        <v>2934.07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91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92</v>
      </c>
      <c r="B28" s="86">
        <v>5529.45</v>
      </c>
      <c r="C28" s="86">
        <v>3828.57</v>
      </c>
      <c r="D28" s="86">
        <v>0</v>
      </c>
      <c r="E28" s="86">
        <v>0</v>
      </c>
      <c r="F28" s="86">
        <v>0</v>
      </c>
      <c r="G28" s="86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86" t="s">
        <v>351</v>
      </c>
      <c r="C30" s="86" t="s">
        <v>3</v>
      </c>
      <c r="D30" s="86" t="s">
        <v>361</v>
      </c>
      <c r="E30" s="86" t="s">
        <v>362</v>
      </c>
      <c r="F30" s="86" t="s">
        <v>363</v>
      </c>
      <c r="G30" s="86" t="s">
        <v>364</v>
      </c>
      <c r="H30" s="86" t="s">
        <v>365</v>
      </c>
      <c r="I30" s="86" t="s">
        <v>366</v>
      </c>
      <c r="J30" s="86" t="s">
        <v>367</v>
      </c>
      <c r="K30"/>
      <c r="L30"/>
      <c r="M30"/>
      <c r="N30"/>
      <c r="O30"/>
      <c r="P30"/>
      <c r="Q30"/>
      <c r="R30"/>
      <c r="S30"/>
    </row>
    <row r="31" spans="1:19">
      <c r="A31" s="86" t="s">
        <v>373</v>
      </c>
      <c r="B31" s="86">
        <v>209.04</v>
      </c>
      <c r="C31" s="86" t="s">
        <v>4</v>
      </c>
      <c r="D31" s="86">
        <v>1274.6500000000001</v>
      </c>
      <c r="E31" s="86">
        <v>1</v>
      </c>
      <c r="F31" s="86">
        <v>189.08</v>
      </c>
      <c r="G31" s="86">
        <v>0</v>
      </c>
      <c r="H31" s="86">
        <v>18.29</v>
      </c>
      <c r="I31" s="86">
        <v>11.61</v>
      </c>
      <c r="J31" s="86">
        <v>80.6828</v>
      </c>
      <c r="K31"/>
      <c r="L31"/>
      <c r="M31"/>
      <c r="N31"/>
      <c r="O31"/>
      <c r="P31"/>
      <c r="Q31"/>
      <c r="R31"/>
      <c r="S31"/>
    </row>
    <row r="32" spans="1:19">
      <c r="A32" s="86" t="s">
        <v>370</v>
      </c>
      <c r="B32" s="86">
        <v>224.72</v>
      </c>
      <c r="C32" s="86" t="s">
        <v>4</v>
      </c>
      <c r="D32" s="86">
        <v>1370.24</v>
      </c>
      <c r="E32" s="86">
        <v>1</v>
      </c>
      <c r="F32" s="86">
        <v>138.38999999999999</v>
      </c>
      <c r="G32" s="86">
        <v>0</v>
      </c>
      <c r="H32" s="86">
        <v>18.29</v>
      </c>
      <c r="I32" s="86">
        <v>11.61</v>
      </c>
      <c r="J32" s="86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86" t="s">
        <v>369</v>
      </c>
      <c r="B33" s="86">
        <v>621.89</v>
      </c>
      <c r="C33" s="86" t="s">
        <v>4</v>
      </c>
      <c r="D33" s="86">
        <v>3792.03</v>
      </c>
      <c r="E33" s="86">
        <v>1</v>
      </c>
      <c r="F33" s="86">
        <v>477.11</v>
      </c>
      <c r="G33" s="86">
        <v>0</v>
      </c>
      <c r="H33" s="86">
        <v>8.61</v>
      </c>
      <c r="I33" s="86">
        <v>27.87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88.84</v>
      </c>
      <c r="C34" s="86" t="s">
        <v>4</v>
      </c>
      <c r="D34" s="86">
        <v>541.72</v>
      </c>
      <c r="E34" s="86">
        <v>1</v>
      </c>
      <c r="F34" s="86">
        <v>115.05</v>
      </c>
      <c r="G34" s="86">
        <v>0</v>
      </c>
      <c r="H34" s="86">
        <v>11.84</v>
      </c>
      <c r="I34" s="86">
        <v>18.579999999999998</v>
      </c>
      <c r="J34" s="86">
        <v>8.07</v>
      </c>
      <c r="K34"/>
      <c r="L34"/>
      <c r="M34"/>
      <c r="N34"/>
      <c r="O34"/>
      <c r="P34"/>
      <c r="Q34"/>
      <c r="R34"/>
      <c r="S34"/>
    </row>
    <row r="35" spans="1:19">
      <c r="A35" s="86" t="s">
        <v>372</v>
      </c>
      <c r="B35" s="86">
        <v>711.36</v>
      </c>
      <c r="C35" s="86" t="s">
        <v>4</v>
      </c>
      <c r="D35" s="86">
        <v>4337.6099999999997</v>
      </c>
      <c r="E35" s="86">
        <v>1</v>
      </c>
      <c r="F35" s="86">
        <v>366.09</v>
      </c>
      <c r="G35" s="86">
        <v>0</v>
      </c>
      <c r="H35" s="86">
        <v>18.29</v>
      </c>
      <c r="I35" s="86">
        <v>11.61</v>
      </c>
      <c r="J35" s="86">
        <v>5.38</v>
      </c>
      <c r="K35"/>
      <c r="L35"/>
      <c r="M35"/>
      <c r="N35"/>
      <c r="O35"/>
      <c r="P35"/>
      <c r="Q35"/>
      <c r="R35"/>
      <c r="S35"/>
    </row>
    <row r="36" spans="1:19">
      <c r="A36" s="86" t="s">
        <v>371</v>
      </c>
      <c r="B36" s="86">
        <v>2324.94</v>
      </c>
      <c r="C36" s="86" t="s">
        <v>4</v>
      </c>
      <c r="D36" s="86">
        <v>14176.6</v>
      </c>
      <c r="E36" s="86">
        <v>1</v>
      </c>
      <c r="F36" s="86">
        <v>323.44</v>
      </c>
      <c r="G36" s="86">
        <v>174.7</v>
      </c>
      <c r="H36" s="86">
        <v>18.29</v>
      </c>
      <c r="I36" s="86">
        <v>11.61</v>
      </c>
      <c r="J36" s="86">
        <v>5.38</v>
      </c>
      <c r="K36"/>
      <c r="L36"/>
      <c r="M36"/>
      <c r="N36"/>
      <c r="O36"/>
      <c r="P36"/>
      <c r="Q36"/>
      <c r="R36"/>
      <c r="S36"/>
    </row>
    <row r="37" spans="1:19">
      <c r="A37" s="86" t="s">
        <v>374</v>
      </c>
      <c r="B37" s="86">
        <v>4180.79</v>
      </c>
      <c r="C37" s="86"/>
      <c r="D37" s="86">
        <v>25492.85</v>
      </c>
      <c r="E37" s="86"/>
      <c r="F37" s="86">
        <v>1609.16</v>
      </c>
      <c r="G37" s="86">
        <v>174.7</v>
      </c>
      <c r="H37" s="86">
        <v>16.713000000000001</v>
      </c>
      <c r="I37" s="86">
        <v>12.83</v>
      </c>
      <c r="J37" s="86">
        <v>13.7818</v>
      </c>
      <c r="K37"/>
      <c r="L37"/>
      <c r="M37"/>
      <c r="N37"/>
      <c r="O37"/>
      <c r="P37"/>
      <c r="Q37"/>
      <c r="R37"/>
      <c r="S37"/>
    </row>
    <row r="38" spans="1:19">
      <c r="A38" s="86" t="s">
        <v>375</v>
      </c>
      <c r="B38" s="86">
        <v>4180.79</v>
      </c>
      <c r="C38" s="86"/>
      <c r="D38" s="86">
        <v>25492.85</v>
      </c>
      <c r="E38" s="86"/>
      <c r="F38" s="86">
        <v>1609.16</v>
      </c>
      <c r="G38" s="86">
        <v>174.7</v>
      </c>
      <c r="H38" s="86">
        <v>16.713000000000001</v>
      </c>
      <c r="I38" s="86">
        <v>12.83</v>
      </c>
      <c r="J38" s="86">
        <v>13.7818</v>
      </c>
      <c r="K38"/>
      <c r="L38"/>
      <c r="M38"/>
      <c r="N38"/>
      <c r="O38"/>
      <c r="P38"/>
      <c r="Q38"/>
      <c r="R38"/>
      <c r="S38"/>
    </row>
    <row r="39" spans="1:19">
      <c r="A39" s="86" t="s">
        <v>376</v>
      </c>
      <c r="B39" s="86">
        <v>0</v>
      </c>
      <c r="C39" s="86"/>
      <c r="D39" s="86">
        <v>0</v>
      </c>
      <c r="E39" s="86"/>
      <c r="F39" s="86">
        <v>0</v>
      </c>
      <c r="G39" s="86">
        <v>0</v>
      </c>
      <c r="H39" s="86"/>
      <c r="I39" s="86"/>
      <c r="J39" s="86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86" t="s">
        <v>51</v>
      </c>
      <c r="C41" s="86" t="s">
        <v>377</v>
      </c>
      <c r="D41" s="86" t="s">
        <v>378</v>
      </c>
      <c r="E41" s="86" t="s">
        <v>379</v>
      </c>
      <c r="F41" s="86" t="s">
        <v>380</v>
      </c>
      <c r="G41" s="86" t="s">
        <v>381</v>
      </c>
      <c r="H41" s="86" t="s">
        <v>382</v>
      </c>
      <c r="I41" s="86" t="s">
        <v>383</v>
      </c>
      <c r="J41"/>
      <c r="K41"/>
      <c r="L41"/>
      <c r="M41"/>
      <c r="N41"/>
      <c r="O41"/>
      <c r="P41"/>
      <c r="Q41"/>
      <c r="R41"/>
      <c r="S41"/>
    </row>
    <row r="42" spans="1:19">
      <c r="A42" s="86" t="s">
        <v>407</v>
      </c>
      <c r="B42" s="86" t="s">
        <v>533</v>
      </c>
      <c r="C42" s="86">
        <v>0.08</v>
      </c>
      <c r="D42" s="86">
        <v>0.59099999999999997</v>
      </c>
      <c r="E42" s="86">
        <v>0.64800000000000002</v>
      </c>
      <c r="F42" s="86">
        <v>60.34</v>
      </c>
      <c r="G42" s="86">
        <v>180</v>
      </c>
      <c r="H42" s="86">
        <v>90</v>
      </c>
      <c r="I42" s="86" t="s">
        <v>400</v>
      </c>
      <c r="J42"/>
      <c r="K42"/>
      <c r="L42"/>
      <c r="M42"/>
      <c r="N42"/>
      <c r="O42"/>
      <c r="P42"/>
      <c r="Q42"/>
      <c r="R42"/>
      <c r="S42"/>
    </row>
    <row r="43" spans="1:19">
      <c r="A43" s="86" t="s">
        <v>408</v>
      </c>
      <c r="B43" s="86" t="s">
        <v>533</v>
      </c>
      <c r="C43" s="86">
        <v>0.08</v>
      </c>
      <c r="D43" s="86">
        <v>0.59099999999999997</v>
      </c>
      <c r="E43" s="86">
        <v>0.64800000000000002</v>
      </c>
      <c r="F43" s="86">
        <v>128.72999999999999</v>
      </c>
      <c r="G43" s="86">
        <v>90</v>
      </c>
      <c r="H43" s="86">
        <v>90</v>
      </c>
      <c r="I43" s="86" t="s">
        <v>387</v>
      </c>
      <c r="J43"/>
      <c r="K43"/>
      <c r="L43"/>
      <c r="M43"/>
      <c r="N43"/>
      <c r="O43"/>
      <c r="P43"/>
      <c r="Q43"/>
      <c r="R43"/>
      <c r="S43"/>
    </row>
    <row r="44" spans="1:19">
      <c r="A44" s="86" t="s">
        <v>409</v>
      </c>
      <c r="B44" s="86" t="s">
        <v>389</v>
      </c>
      <c r="C44" s="86">
        <v>0.3</v>
      </c>
      <c r="D44" s="86">
        <v>3.12</v>
      </c>
      <c r="E44" s="86">
        <v>12.904</v>
      </c>
      <c r="F44" s="86">
        <v>209.04</v>
      </c>
      <c r="G44" s="86">
        <v>0</v>
      </c>
      <c r="H44" s="86">
        <v>180</v>
      </c>
      <c r="I44" s="86"/>
      <c r="J44"/>
      <c r="K44"/>
      <c r="L44"/>
      <c r="M44"/>
      <c r="N44"/>
      <c r="O44"/>
      <c r="P44"/>
      <c r="Q44"/>
      <c r="R44"/>
      <c r="S44"/>
    </row>
    <row r="45" spans="1:19">
      <c r="A45" s="86" t="s">
        <v>410</v>
      </c>
      <c r="B45" s="86" t="s">
        <v>534</v>
      </c>
      <c r="C45" s="86">
        <v>0.3</v>
      </c>
      <c r="D45" s="86">
        <v>0.35099999999999998</v>
      </c>
      <c r="E45" s="86">
        <v>0.376</v>
      </c>
      <c r="F45" s="86">
        <v>209.04</v>
      </c>
      <c r="G45" s="86">
        <v>180</v>
      </c>
      <c r="H45" s="86">
        <v>0</v>
      </c>
      <c r="I45" s="86"/>
      <c r="J45"/>
      <c r="K45"/>
      <c r="L45"/>
      <c r="M45"/>
      <c r="N45"/>
      <c r="O45"/>
      <c r="P45"/>
      <c r="Q45"/>
      <c r="R45"/>
      <c r="S45"/>
    </row>
    <row r="46" spans="1:19">
      <c r="A46" s="86" t="s">
        <v>396</v>
      </c>
      <c r="B46" s="86" t="s">
        <v>533</v>
      </c>
      <c r="C46" s="86">
        <v>0.08</v>
      </c>
      <c r="D46" s="86">
        <v>0.59099999999999997</v>
      </c>
      <c r="E46" s="86">
        <v>0.64800000000000002</v>
      </c>
      <c r="F46" s="86">
        <v>138.38999999999999</v>
      </c>
      <c r="G46" s="86">
        <v>90</v>
      </c>
      <c r="H46" s="86">
        <v>90</v>
      </c>
      <c r="I46" s="86" t="s">
        <v>387</v>
      </c>
      <c r="J46"/>
      <c r="K46"/>
      <c r="L46"/>
      <c r="M46"/>
      <c r="N46"/>
      <c r="O46"/>
      <c r="P46"/>
      <c r="Q46"/>
      <c r="R46"/>
      <c r="S46"/>
    </row>
    <row r="47" spans="1:19">
      <c r="A47" s="86" t="s">
        <v>397</v>
      </c>
      <c r="B47" s="86" t="s">
        <v>389</v>
      </c>
      <c r="C47" s="86">
        <v>0.3</v>
      </c>
      <c r="D47" s="86">
        <v>3.12</v>
      </c>
      <c r="E47" s="86">
        <v>12.904</v>
      </c>
      <c r="F47" s="86">
        <v>224.72</v>
      </c>
      <c r="G47" s="86">
        <v>0</v>
      </c>
      <c r="H47" s="86">
        <v>180</v>
      </c>
      <c r="I47" s="86"/>
      <c r="J47"/>
      <c r="K47"/>
      <c r="L47"/>
      <c r="M47"/>
      <c r="N47"/>
      <c r="O47"/>
      <c r="P47"/>
      <c r="Q47"/>
      <c r="R47"/>
      <c r="S47"/>
    </row>
    <row r="48" spans="1:19">
      <c r="A48" s="86" t="s">
        <v>398</v>
      </c>
      <c r="B48" s="86" t="s">
        <v>534</v>
      </c>
      <c r="C48" s="86">
        <v>0.3</v>
      </c>
      <c r="D48" s="86">
        <v>0.35099999999999998</v>
      </c>
      <c r="E48" s="86">
        <v>0.376</v>
      </c>
      <c r="F48" s="86">
        <v>224.72</v>
      </c>
      <c r="G48" s="86">
        <v>180</v>
      </c>
      <c r="H48" s="86">
        <v>0</v>
      </c>
      <c r="I48" s="86"/>
      <c r="J48"/>
      <c r="K48"/>
      <c r="L48"/>
      <c r="M48"/>
      <c r="N48"/>
      <c r="O48"/>
      <c r="P48"/>
      <c r="Q48"/>
      <c r="R48"/>
      <c r="S48"/>
    </row>
    <row r="49" spans="1:19">
      <c r="A49" s="86" t="s">
        <v>391</v>
      </c>
      <c r="B49" s="86" t="s">
        <v>533</v>
      </c>
      <c r="C49" s="86">
        <v>0.08</v>
      </c>
      <c r="D49" s="86">
        <v>0.59099999999999997</v>
      </c>
      <c r="E49" s="86">
        <v>0.64800000000000002</v>
      </c>
      <c r="F49" s="86">
        <v>422.4</v>
      </c>
      <c r="G49" s="86">
        <v>0</v>
      </c>
      <c r="H49" s="86">
        <v>90</v>
      </c>
      <c r="I49" s="86" t="s">
        <v>385</v>
      </c>
      <c r="J49"/>
      <c r="K49"/>
      <c r="L49"/>
      <c r="M49"/>
      <c r="N49"/>
      <c r="O49"/>
      <c r="P49"/>
      <c r="Q49"/>
      <c r="R49"/>
      <c r="S49"/>
    </row>
    <row r="50" spans="1:19">
      <c r="A50" s="86" t="s">
        <v>392</v>
      </c>
      <c r="B50" s="86" t="s">
        <v>533</v>
      </c>
      <c r="C50" s="86">
        <v>0.08</v>
      </c>
      <c r="D50" s="86">
        <v>0.59099999999999997</v>
      </c>
      <c r="E50" s="86">
        <v>0.64800000000000002</v>
      </c>
      <c r="F50" s="86">
        <v>54.71</v>
      </c>
      <c r="G50" s="86">
        <v>270</v>
      </c>
      <c r="H50" s="86">
        <v>90</v>
      </c>
      <c r="I50" s="86" t="s">
        <v>393</v>
      </c>
      <c r="J50"/>
      <c r="K50"/>
      <c r="L50"/>
      <c r="M50"/>
      <c r="N50"/>
      <c r="O50"/>
      <c r="P50"/>
      <c r="Q50"/>
      <c r="R50"/>
      <c r="S50"/>
    </row>
    <row r="51" spans="1:19">
      <c r="A51" s="86" t="s">
        <v>394</v>
      </c>
      <c r="B51" s="86" t="s">
        <v>389</v>
      </c>
      <c r="C51" s="86">
        <v>0.3</v>
      </c>
      <c r="D51" s="86">
        <v>3.12</v>
      </c>
      <c r="E51" s="86">
        <v>12.904</v>
      </c>
      <c r="F51" s="86">
        <v>621.89</v>
      </c>
      <c r="G51" s="86">
        <v>0</v>
      </c>
      <c r="H51" s="86">
        <v>180</v>
      </c>
      <c r="I51" s="86"/>
      <c r="J51"/>
      <c r="K51"/>
      <c r="L51"/>
      <c r="M51"/>
      <c r="N51"/>
      <c r="O51"/>
      <c r="P51"/>
      <c r="Q51"/>
      <c r="R51"/>
      <c r="S51"/>
    </row>
    <row r="52" spans="1:19">
      <c r="A52" s="86" t="s">
        <v>395</v>
      </c>
      <c r="B52" s="86" t="s">
        <v>534</v>
      </c>
      <c r="C52" s="86">
        <v>0.3</v>
      </c>
      <c r="D52" s="86">
        <v>0.35099999999999998</v>
      </c>
      <c r="E52" s="86">
        <v>0.376</v>
      </c>
      <c r="F52" s="86">
        <v>621.89</v>
      </c>
      <c r="G52" s="86">
        <v>180</v>
      </c>
      <c r="H52" s="86">
        <v>0</v>
      </c>
      <c r="I52" s="86"/>
      <c r="J52"/>
      <c r="K52"/>
      <c r="L52"/>
      <c r="M52"/>
      <c r="N52"/>
      <c r="O52"/>
      <c r="P52"/>
      <c r="Q52"/>
      <c r="R52"/>
      <c r="S52"/>
    </row>
    <row r="53" spans="1:19">
      <c r="A53" s="86" t="s">
        <v>386</v>
      </c>
      <c r="B53" s="86" t="s">
        <v>533</v>
      </c>
      <c r="C53" s="86">
        <v>0.08</v>
      </c>
      <c r="D53" s="86">
        <v>0.59099999999999997</v>
      </c>
      <c r="E53" s="86">
        <v>0.64800000000000002</v>
      </c>
      <c r="F53" s="86">
        <v>54.71</v>
      </c>
      <c r="G53" s="86">
        <v>90</v>
      </c>
      <c r="H53" s="86">
        <v>90</v>
      </c>
      <c r="I53" s="86" t="s">
        <v>387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384</v>
      </c>
      <c r="B54" s="86" t="s">
        <v>533</v>
      </c>
      <c r="C54" s="86">
        <v>0.08</v>
      </c>
      <c r="D54" s="86">
        <v>0.59099999999999997</v>
      </c>
      <c r="E54" s="86">
        <v>0.64800000000000002</v>
      </c>
      <c r="F54" s="86">
        <v>60.34</v>
      </c>
      <c r="G54" s="86">
        <v>0</v>
      </c>
      <c r="H54" s="86">
        <v>90</v>
      </c>
      <c r="I54" s="86" t="s">
        <v>385</v>
      </c>
      <c r="J54"/>
      <c r="K54"/>
      <c r="L54"/>
      <c r="M54"/>
      <c r="N54"/>
      <c r="O54"/>
      <c r="P54"/>
      <c r="Q54"/>
      <c r="R54"/>
      <c r="S54"/>
    </row>
    <row r="55" spans="1:19">
      <c r="A55" s="86" t="s">
        <v>388</v>
      </c>
      <c r="B55" s="86" t="s">
        <v>389</v>
      </c>
      <c r="C55" s="86">
        <v>0.3</v>
      </c>
      <c r="D55" s="86">
        <v>3.12</v>
      </c>
      <c r="E55" s="86">
        <v>12.904</v>
      </c>
      <c r="F55" s="86">
        <v>88.84</v>
      </c>
      <c r="G55" s="86">
        <v>0</v>
      </c>
      <c r="H55" s="86">
        <v>180</v>
      </c>
      <c r="I55" s="86"/>
      <c r="J55"/>
      <c r="K55"/>
      <c r="L55"/>
      <c r="M55"/>
      <c r="N55"/>
      <c r="O55"/>
      <c r="P55"/>
      <c r="Q55"/>
      <c r="R55"/>
      <c r="S55"/>
    </row>
    <row r="56" spans="1:19">
      <c r="A56" s="86" t="s">
        <v>390</v>
      </c>
      <c r="B56" s="86" t="s">
        <v>534</v>
      </c>
      <c r="C56" s="86">
        <v>0.3</v>
      </c>
      <c r="D56" s="86">
        <v>0.35099999999999998</v>
      </c>
      <c r="E56" s="86">
        <v>0.376</v>
      </c>
      <c r="F56" s="86">
        <v>88.84</v>
      </c>
      <c r="G56" s="86">
        <v>180</v>
      </c>
      <c r="H56" s="86">
        <v>0</v>
      </c>
      <c r="I56" s="86"/>
      <c r="J56"/>
      <c r="K56"/>
      <c r="L56"/>
      <c r="M56"/>
      <c r="N56"/>
      <c r="O56"/>
      <c r="P56"/>
      <c r="Q56"/>
      <c r="R56"/>
      <c r="S56"/>
    </row>
    <row r="57" spans="1:19">
      <c r="A57" s="86" t="s">
        <v>404</v>
      </c>
      <c r="B57" s="86" t="s">
        <v>533</v>
      </c>
      <c r="C57" s="86">
        <v>0.08</v>
      </c>
      <c r="D57" s="86">
        <v>0.59099999999999997</v>
      </c>
      <c r="E57" s="86">
        <v>0.64800000000000002</v>
      </c>
      <c r="F57" s="86">
        <v>98.96</v>
      </c>
      <c r="G57" s="86">
        <v>180</v>
      </c>
      <c r="H57" s="86">
        <v>90</v>
      </c>
      <c r="I57" s="86" t="s">
        <v>400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533</v>
      </c>
      <c r="C58" s="86">
        <v>0.08</v>
      </c>
      <c r="D58" s="86">
        <v>0.59099999999999997</v>
      </c>
      <c r="E58" s="86">
        <v>0.64800000000000002</v>
      </c>
      <c r="F58" s="86">
        <v>267.12</v>
      </c>
      <c r="G58" s="86">
        <v>270</v>
      </c>
      <c r="H58" s="86">
        <v>90</v>
      </c>
      <c r="I58" s="86" t="s">
        <v>393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405</v>
      </c>
      <c r="B59" s="86" t="s">
        <v>389</v>
      </c>
      <c r="C59" s="86">
        <v>0.3</v>
      </c>
      <c r="D59" s="86">
        <v>3.12</v>
      </c>
      <c r="E59" s="86">
        <v>12.904</v>
      </c>
      <c r="F59" s="86">
        <v>711.36</v>
      </c>
      <c r="G59" s="86">
        <v>0</v>
      </c>
      <c r="H59" s="86">
        <v>180</v>
      </c>
      <c r="I59" s="86"/>
      <c r="J59"/>
      <c r="K59"/>
      <c r="L59"/>
      <c r="M59"/>
      <c r="N59"/>
      <c r="O59"/>
      <c r="P59"/>
      <c r="Q59"/>
      <c r="R59"/>
      <c r="S59"/>
    </row>
    <row r="60" spans="1:19">
      <c r="A60" s="86" t="s">
        <v>406</v>
      </c>
      <c r="B60" s="86" t="s">
        <v>534</v>
      </c>
      <c r="C60" s="86">
        <v>0.3</v>
      </c>
      <c r="D60" s="86">
        <v>0.35099999999999998</v>
      </c>
      <c r="E60" s="86">
        <v>0.376</v>
      </c>
      <c r="F60" s="86">
        <v>711.36</v>
      </c>
      <c r="G60" s="86">
        <v>180</v>
      </c>
      <c r="H60" s="86">
        <v>0</v>
      </c>
      <c r="I60" s="86"/>
      <c r="J60"/>
      <c r="K60"/>
      <c r="L60"/>
      <c r="M60"/>
      <c r="N60"/>
      <c r="O60"/>
      <c r="P60"/>
      <c r="Q60"/>
      <c r="R60"/>
      <c r="S60"/>
    </row>
    <row r="61" spans="1:19">
      <c r="A61" s="86" t="s">
        <v>399</v>
      </c>
      <c r="B61" s="86" t="s">
        <v>533</v>
      </c>
      <c r="C61" s="86">
        <v>0.08</v>
      </c>
      <c r="D61" s="86">
        <v>0.59099999999999997</v>
      </c>
      <c r="E61" s="86">
        <v>0.64800000000000002</v>
      </c>
      <c r="F61" s="86">
        <v>323.44</v>
      </c>
      <c r="G61" s="86">
        <v>180</v>
      </c>
      <c r="H61" s="86">
        <v>90</v>
      </c>
      <c r="I61" s="86" t="s">
        <v>400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401</v>
      </c>
      <c r="B62" s="86" t="s">
        <v>389</v>
      </c>
      <c r="C62" s="86">
        <v>0.3</v>
      </c>
      <c r="D62" s="86">
        <v>3.12</v>
      </c>
      <c r="E62" s="86">
        <v>12.904</v>
      </c>
      <c r="F62" s="86">
        <v>2324.94</v>
      </c>
      <c r="G62" s="86">
        <v>0</v>
      </c>
      <c r="H62" s="86">
        <v>180</v>
      </c>
      <c r="I62" s="86"/>
      <c r="J62"/>
      <c r="K62"/>
      <c r="L62"/>
      <c r="M62"/>
      <c r="N62"/>
      <c r="O62"/>
      <c r="P62"/>
      <c r="Q62"/>
      <c r="R62"/>
      <c r="S62"/>
    </row>
    <row r="63" spans="1:19">
      <c r="A63" s="86" t="s">
        <v>402</v>
      </c>
      <c r="B63" s="86" t="s">
        <v>534</v>
      </c>
      <c r="C63" s="86">
        <v>0.3</v>
      </c>
      <c r="D63" s="86">
        <v>0.35099999999999998</v>
      </c>
      <c r="E63" s="86">
        <v>0.376</v>
      </c>
      <c r="F63" s="86">
        <v>2324.94</v>
      </c>
      <c r="G63" s="86">
        <v>180</v>
      </c>
      <c r="H63" s="86">
        <v>0</v>
      </c>
      <c r="I63" s="86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86" t="s">
        <v>51</v>
      </c>
      <c r="C65" s="86" t="s">
        <v>411</v>
      </c>
      <c r="D65" s="86" t="s">
        <v>412</v>
      </c>
      <c r="E65" s="86" t="s">
        <v>413</v>
      </c>
      <c r="F65" s="86" t="s">
        <v>45</v>
      </c>
      <c r="G65" s="86" t="s">
        <v>414</v>
      </c>
      <c r="H65" s="86" t="s">
        <v>415</v>
      </c>
      <c r="I65" s="86" t="s">
        <v>416</v>
      </c>
      <c r="J65" s="86" t="s">
        <v>381</v>
      </c>
      <c r="K65" s="86" t="s">
        <v>383</v>
      </c>
      <c r="L65"/>
      <c r="M65"/>
      <c r="N65"/>
      <c r="O65"/>
      <c r="P65"/>
      <c r="Q65"/>
      <c r="R65"/>
      <c r="S65"/>
    </row>
    <row r="66" spans="1:19">
      <c r="A66" s="86" t="s">
        <v>417</v>
      </c>
      <c r="B66" s="86" t="s">
        <v>535</v>
      </c>
      <c r="C66" s="86">
        <v>174.7</v>
      </c>
      <c r="D66" s="86">
        <v>174.7</v>
      </c>
      <c r="E66" s="86">
        <v>3.2410000000000001</v>
      </c>
      <c r="F66" s="86">
        <v>0.38500000000000001</v>
      </c>
      <c r="G66" s="86">
        <v>0.30499999999999999</v>
      </c>
      <c r="H66" s="86" t="s">
        <v>418</v>
      </c>
      <c r="I66" s="86" t="s">
        <v>399</v>
      </c>
      <c r="J66" s="86">
        <v>180</v>
      </c>
      <c r="K66" s="86" t="s">
        <v>400</v>
      </c>
      <c r="L66"/>
      <c r="M66"/>
      <c r="N66"/>
      <c r="O66"/>
      <c r="P66"/>
      <c r="Q66"/>
      <c r="R66"/>
      <c r="S66"/>
    </row>
    <row r="67" spans="1:19">
      <c r="A67" s="86" t="s">
        <v>419</v>
      </c>
      <c r="B67" s="86"/>
      <c r="C67" s="86"/>
      <c r="D67" s="86">
        <v>174.7</v>
      </c>
      <c r="E67" s="86">
        <v>3.24</v>
      </c>
      <c r="F67" s="86">
        <v>0.38500000000000001</v>
      </c>
      <c r="G67" s="86">
        <v>0.30499999999999999</v>
      </c>
      <c r="H67" s="86"/>
      <c r="I67" s="86"/>
      <c r="J67" s="86"/>
      <c r="K67" s="86"/>
      <c r="L67"/>
      <c r="M67"/>
      <c r="N67"/>
      <c r="O67"/>
      <c r="P67"/>
      <c r="Q67"/>
      <c r="R67"/>
      <c r="S67"/>
    </row>
    <row r="68" spans="1:19">
      <c r="A68" s="86" t="s">
        <v>420</v>
      </c>
      <c r="B68" s="86"/>
      <c r="C68" s="86"/>
      <c r="D68" s="86">
        <v>0</v>
      </c>
      <c r="E68" s="86" t="s">
        <v>421</v>
      </c>
      <c r="F68" s="86" t="s">
        <v>421</v>
      </c>
      <c r="G68" s="86" t="s">
        <v>421</v>
      </c>
      <c r="H68" s="86"/>
      <c r="I68" s="86"/>
      <c r="J68" s="86"/>
      <c r="K68" s="86"/>
      <c r="L68"/>
      <c r="M68"/>
      <c r="N68"/>
      <c r="O68"/>
      <c r="P68"/>
      <c r="Q68"/>
      <c r="R68"/>
      <c r="S68"/>
    </row>
    <row r="69" spans="1:19">
      <c r="A69" s="86" t="s">
        <v>422</v>
      </c>
      <c r="B69" s="86"/>
      <c r="C69" s="86"/>
      <c r="D69" s="86">
        <v>174.7</v>
      </c>
      <c r="E69" s="86">
        <v>3.24</v>
      </c>
      <c r="F69" s="86">
        <v>0.38500000000000001</v>
      </c>
      <c r="G69" s="86">
        <v>0.30499999999999999</v>
      </c>
      <c r="H69" s="86"/>
      <c r="I69" s="86"/>
      <c r="J69" s="86"/>
      <c r="K69" s="86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86" t="s">
        <v>117</v>
      </c>
      <c r="C71" s="86" t="s">
        <v>423</v>
      </c>
      <c r="D71" s="86" t="s">
        <v>424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86" t="s">
        <v>35</v>
      </c>
      <c r="B72" s="86"/>
      <c r="C72" s="86"/>
      <c r="D72" s="86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86" t="s">
        <v>117</v>
      </c>
      <c r="C74" s="86" t="s">
        <v>425</v>
      </c>
      <c r="D74" s="86" t="s">
        <v>426</v>
      </c>
      <c r="E74" s="86" t="s">
        <v>427</v>
      </c>
      <c r="F74" s="86" t="s">
        <v>428</v>
      </c>
      <c r="G74" s="86" t="s">
        <v>424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86" t="s">
        <v>429</v>
      </c>
      <c r="B75" s="86" t="s">
        <v>430</v>
      </c>
      <c r="C75" s="86">
        <v>10938.02</v>
      </c>
      <c r="D75" s="86">
        <v>8735.7000000000007</v>
      </c>
      <c r="E75" s="86">
        <v>2202.31</v>
      </c>
      <c r="F75" s="86">
        <v>0.8</v>
      </c>
      <c r="G75" s="86">
        <v>4.04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86" t="s">
        <v>431</v>
      </c>
      <c r="B76" s="86" t="s">
        <v>430</v>
      </c>
      <c r="C76" s="86">
        <v>57527.67</v>
      </c>
      <c r="D76" s="86">
        <v>45944.78</v>
      </c>
      <c r="E76" s="86">
        <v>11582.89</v>
      </c>
      <c r="F76" s="86">
        <v>0.8</v>
      </c>
      <c r="G76" s="86">
        <v>3.45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6" t="s">
        <v>432</v>
      </c>
      <c r="B77" s="86" t="s">
        <v>430</v>
      </c>
      <c r="C77" s="86">
        <v>29795.53</v>
      </c>
      <c r="D77" s="86">
        <v>23796.36</v>
      </c>
      <c r="E77" s="86">
        <v>5999.17</v>
      </c>
      <c r="F77" s="86">
        <v>0.8</v>
      </c>
      <c r="G77" s="86">
        <v>3.73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86" t="s">
        <v>433</v>
      </c>
      <c r="B78" s="86" t="s">
        <v>430</v>
      </c>
      <c r="C78" s="86">
        <v>235378.15</v>
      </c>
      <c r="D78" s="86">
        <v>171841.83</v>
      </c>
      <c r="E78" s="86">
        <v>63536.32</v>
      </c>
      <c r="F78" s="86">
        <v>0.73</v>
      </c>
      <c r="G78" s="86">
        <v>3.45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6" t="s">
        <v>434</v>
      </c>
      <c r="B79" s="86" t="s">
        <v>430</v>
      </c>
      <c r="C79" s="86">
        <v>59178.17</v>
      </c>
      <c r="D79" s="86">
        <v>47262.95</v>
      </c>
      <c r="E79" s="86">
        <v>11915.21</v>
      </c>
      <c r="F79" s="86">
        <v>0.8</v>
      </c>
      <c r="G79" s="86">
        <v>4.32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6" t="s">
        <v>435</v>
      </c>
      <c r="B80" s="86" t="s">
        <v>430</v>
      </c>
      <c r="C80" s="86">
        <v>31435.21</v>
      </c>
      <c r="D80" s="86">
        <v>25105.9</v>
      </c>
      <c r="E80" s="86">
        <v>6329.31</v>
      </c>
      <c r="F80" s="86">
        <v>0.8</v>
      </c>
      <c r="G80" s="86">
        <v>3.73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86" t="s">
        <v>117</v>
      </c>
      <c r="C82" s="86" t="s">
        <v>425</v>
      </c>
      <c r="D82" s="86" t="s">
        <v>424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6" t="s">
        <v>436</v>
      </c>
      <c r="B83" s="86" t="s">
        <v>437</v>
      </c>
      <c r="C83" s="86">
        <v>15838.31</v>
      </c>
      <c r="D83" s="86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6" t="s">
        <v>438</v>
      </c>
      <c r="B84" s="86" t="s">
        <v>437</v>
      </c>
      <c r="C84" s="86">
        <v>94746.93</v>
      </c>
      <c r="D84" s="86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6" t="s">
        <v>439</v>
      </c>
      <c r="B85" s="86" t="s">
        <v>437</v>
      </c>
      <c r="C85" s="86">
        <v>127090.38</v>
      </c>
      <c r="D85" s="86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6" t="s">
        <v>440</v>
      </c>
      <c r="B86" s="86" t="s">
        <v>437</v>
      </c>
      <c r="C86" s="86">
        <v>407346.15</v>
      </c>
      <c r="D86" s="86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6" t="s">
        <v>441</v>
      </c>
      <c r="B87" s="86" t="s">
        <v>437</v>
      </c>
      <c r="C87" s="86">
        <v>126834.92</v>
      </c>
      <c r="D87" s="86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6" t="s">
        <v>442</v>
      </c>
      <c r="B88" s="86" t="s">
        <v>437</v>
      </c>
      <c r="C88" s="86">
        <v>54357.97</v>
      </c>
      <c r="D88" s="86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86" t="s">
        <v>117</v>
      </c>
      <c r="C90" s="86" t="s">
        <v>443</v>
      </c>
      <c r="D90" s="86" t="s">
        <v>444</v>
      </c>
      <c r="E90" s="86" t="s">
        <v>445</v>
      </c>
      <c r="F90" s="86" t="s">
        <v>446</v>
      </c>
      <c r="G90" s="86" t="s">
        <v>447</v>
      </c>
      <c r="H90" s="86" t="s">
        <v>448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86" t="s">
        <v>449</v>
      </c>
      <c r="B91" s="86" t="s">
        <v>450</v>
      </c>
      <c r="C91" s="86">
        <v>0.34</v>
      </c>
      <c r="D91" s="86">
        <v>125</v>
      </c>
      <c r="E91" s="86">
        <v>0.35</v>
      </c>
      <c r="F91" s="86">
        <v>130.91999999999999</v>
      </c>
      <c r="G91" s="86">
        <v>1</v>
      </c>
      <c r="H91" s="86" t="s">
        <v>451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86" t="s">
        <v>675</v>
      </c>
      <c r="B92" s="86" t="s">
        <v>450</v>
      </c>
      <c r="C92" s="86">
        <v>1</v>
      </c>
      <c r="D92" s="86">
        <v>0</v>
      </c>
      <c r="E92" s="86">
        <v>0.34</v>
      </c>
      <c r="F92" s="86">
        <v>0</v>
      </c>
      <c r="G92" s="86">
        <v>1</v>
      </c>
      <c r="H92" s="86" t="s">
        <v>451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86" t="s">
        <v>676</v>
      </c>
      <c r="B93" s="86" t="s">
        <v>450</v>
      </c>
      <c r="C93" s="86">
        <v>1</v>
      </c>
      <c r="D93" s="86">
        <v>0</v>
      </c>
      <c r="E93" s="86">
        <v>1.08</v>
      </c>
      <c r="F93" s="86">
        <v>0</v>
      </c>
      <c r="G93" s="86">
        <v>1</v>
      </c>
      <c r="H93" s="86" t="s">
        <v>451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86" t="s">
        <v>452</v>
      </c>
      <c r="B94" s="86" t="s">
        <v>453</v>
      </c>
      <c r="C94" s="86">
        <v>0.54</v>
      </c>
      <c r="D94" s="86">
        <v>622</v>
      </c>
      <c r="E94" s="86">
        <v>0.66</v>
      </c>
      <c r="F94" s="86">
        <v>766.43</v>
      </c>
      <c r="G94" s="86">
        <v>1</v>
      </c>
      <c r="H94" s="86" t="s">
        <v>454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86" t="s">
        <v>455</v>
      </c>
      <c r="B95" s="86" t="s">
        <v>453</v>
      </c>
      <c r="C95" s="86">
        <v>0.56999999999999995</v>
      </c>
      <c r="D95" s="86">
        <v>622</v>
      </c>
      <c r="E95" s="86">
        <v>3.48</v>
      </c>
      <c r="F95" s="86">
        <v>3800.62</v>
      </c>
      <c r="G95" s="86">
        <v>1</v>
      </c>
      <c r="H95" s="86" t="s">
        <v>454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86" t="s">
        <v>456</v>
      </c>
      <c r="B96" s="86" t="s">
        <v>453</v>
      </c>
      <c r="C96" s="86">
        <v>0.56999999999999995</v>
      </c>
      <c r="D96" s="86">
        <v>622</v>
      </c>
      <c r="E96" s="86">
        <v>1.8</v>
      </c>
      <c r="F96" s="86">
        <v>1968.47</v>
      </c>
      <c r="G96" s="86">
        <v>1</v>
      </c>
      <c r="H96" s="86" t="s">
        <v>454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86" t="s">
        <v>457</v>
      </c>
      <c r="B97" s="86" t="s">
        <v>453</v>
      </c>
      <c r="C97" s="86">
        <v>0.6</v>
      </c>
      <c r="D97" s="86">
        <v>1017.59</v>
      </c>
      <c r="E97" s="86">
        <v>11.57</v>
      </c>
      <c r="F97" s="86">
        <v>19597.07</v>
      </c>
      <c r="G97" s="86">
        <v>1</v>
      </c>
      <c r="H97" s="86" t="s">
        <v>454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86" t="s">
        <v>458</v>
      </c>
      <c r="B98" s="86" t="s">
        <v>453</v>
      </c>
      <c r="C98" s="86">
        <v>0.57999999999999996</v>
      </c>
      <c r="D98" s="86">
        <v>1109.6500000000001</v>
      </c>
      <c r="E98" s="86">
        <v>3.57</v>
      </c>
      <c r="F98" s="86">
        <v>6818.98</v>
      </c>
      <c r="G98" s="86">
        <v>1</v>
      </c>
      <c r="H98" s="86" t="s">
        <v>454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86" t="s">
        <v>459</v>
      </c>
      <c r="B99" s="86" t="s">
        <v>453</v>
      </c>
      <c r="C99" s="86">
        <v>0.56999999999999995</v>
      </c>
      <c r="D99" s="86">
        <v>622</v>
      </c>
      <c r="E99" s="86">
        <v>1.9</v>
      </c>
      <c r="F99" s="86">
        <v>2076.8000000000002</v>
      </c>
      <c r="G99" s="86">
        <v>1</v>
      </c>
      <c r="H99" s="86" t="s">
        <v>454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86" t="s">
        <v>117</v>
      </c>
      <c r="C101" s="86" t="s">
        <v>460</v>
      </c>
      <c r="D101" s="86" t="s">
        <v>461</v>
      </c>
      <c r="E101" s="86" t="s">
        <v>462</v>
      </c>
      <c r="F101" s="86" t="s">
        <v>463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6" t="s">
        <v>464</v>
      </c>
      <c r="B102" s="86" t="s">
        <v>465</v>
      </c>
      <c r="C102" s="86" t="s">
        <v>466</v>
      </c>
      <c r="D102" s="86">
        <v>0.1</v>
      </c>
      <c r="E102" s="86">
        <v>0</v>
      </c>
      <c r="F102" s="86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86" t="s">
        <v>117</v>
      </c>
      <c r="C104" s="86" t="s">
        <v>467</v>
      </c>
      <c r="D104" s="86" t="s">
        <v>468</v>
      </c>
      <c r="E104" s="86" t="s">
        <v>469</v>
      </c>
      <c r="F104" s="86" t="s">
        <v>470</v>
      </c>
      <c r="G104" s="86" t="s">
        <v>471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6" t="s">
        <v>472</v>
      </c>
      <c r="B105" s="86" t="s">
        <v>473</v>
      </c>
      <c r="C105" s="86">
        <v>0.4</v>
      </c>
      <c r="D105" s="86">
        <v>845000</v>
      </c>
      <c r="E105" s="86">
        <v>0.8</v>
      </c>
      <c r="F105" s="86">
        <v>1.72</v>
      </c>
      <c r="G105" s="86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86" t="s">
        <v>474</v>
      </c>
      <c r="C107" s="86" t="s">
        <v>475</v>
      </c>
      <c r="D107" s="86" t="s">
        <v>476</v>
      </c>
      <c r="E107" s="86" t="s">
        <v>477</v>
      </c>
      <c r="F107" s="86" t="s">
        <v>478</v>
      </c>
      <c r="G107" s="86" t="s">
        <v>479</v>
      </c>
      <c r="H107" s="86" t="s">
        <v>480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481</v>
      </c>
      <c r="B108" s="86">
        <v>139130.52849999999</v>
      </c>
      <c r="C108" s="86">
        <v>217.24340000000001</v>
      </c>
      <c r="D108" s="86">
        <v>329.56790000000001</v>
      </c>
      <c r="E108" s="86">
        <v>0</v>
      </c>
      <c r="F108" s="86">
        <v>2.3999999999999998E-3</v>
      </c>
      <c r="G108" s="87">
        <v>7814270</v>
      </c>
      <c r="H108" s="86">
        <v>56945.231500000002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482</v>
      </c>
      <c r="B109" s="86">
        <v>122227.7148</v>
      </c>
      <c r="C109" s="86">
        <v>193.33250000000001</v>
      </c>
      <c r="D109" s="86">
        <v>298.50400000000002</v>
      </c>
      <c r="E109" s="86">
        <v>0</v>
      </c>
      <c r="F109" s="86">
        <v>2.0999999999999999E-3</v>
      </c>
      <c r="G109" s="87">
        <v>7078190</v>
      </c>
      <c r="H109" s="86">
        <v>50266.907200000001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483</v>
      </c>
      <c r="B110" s="86">
        <v>126867.92969999999</v>
      </c>
      <c r="C110" s="86">
        <v>206.8425</v>
      </c>
      <c r="D110" s="86">
        <v>332.1515</v>
      </c>
      <c r="E110" s="86">
        <v>0</v>
      </c>
      <c r="F110" s="86">
        <v>2.3E-3</v>
      </c>
      <c r="G110" s="87">
        <v>7877160</v>
      </c>
      <c r="H110" s="86">
        <v>52771.676700000004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484</v>
      </c>
      <c r="B111" s="86">
        <v>118318.2742</v>
      </c>
      <c r="C111" s="86">
        <v>195.5909</v>
      </c>
      <c r="D111" s="86">
        <v>319.48739999999998</v>
      </c>
      <c r="E111" s="86">
        <v>0</v>
      </c>
      <c r="F111" s="86">
        <v>2.2000000000000001E-3</v>
      </c>
      <c r="G111" s="87">
        <v>7577280</v>
      </c>
      <c r="H111" s="86">
        <v>49475.174200000001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295</v>
      </c>
      <c r="B112" s="86">
        <v>121298.96339999999</v>
      </c>
      <c r="C112" s="86">
        <v>205.51349999999999</v>
      </c>
      <c r="D112" s="86">
        <v>345.60140000000001</v>
      </c>
      <c r="E112" s="86">
        <v>0</v>
      </c>
      <c r="F112" s="86">
        <v>2.3999999999999998E-3</v>
      </c>
      <c r="G112" s="87">
        <v>8197440</v>
      </c>
      <c r="H112" s="86">
        <v>51204.422500000001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485</v>
      </c>
      <c r="B113" s="86">
        <v>121661.34359999999</v>
      </c>
      <c r="C113" s="86">
        <v>210.72</v>
      </c>
      <c r="D113" s="86">
        <v>363.24259999999998</v>
      </c>
      <c r="E113" s="86">
        <v>0</v>
      </c>
      <c r="F113" s="86">
        <v>2.5000000000000001E-3</v>
      </c>
      <c r="G113" s="87">
        <v>8616590</v>
      </c>
      <c r="H113" s="86">
        <v>51801.322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486</v>
      </c>
      <c r="B114" s="86">
        <v>127260.9874</v>
      </c>
      <c r="C114" s="86">
        <v>223.5361</v>
      </c>
      <c r="D114" s="86">
        <v>391.23540000000003</v>
      </c>
      <c r="E114" s="86">
        <v>0</v>
      </c>
      <c r="F114" s="86">
        <v>2.7000000000000001E-3</v>
      </c>
      <c r="G114" s="87">
        <v>9281080</v>
      </c>
      <c r="H114" s="86">
        <v>54486.892200000002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487</v>
      </c>
      <c r="B115" s="86">
        <v>128507.2166</v>
      </c>
      <c r="C115" s="86">
        <v>225.01679999999999</v>
      </c>
      <c r="D115" s="86">
        <v>392.50529999999998</v>
      </c>
      <c r="E115" s="86">
        <v>0</v>
      </c>
      <c r="F115" s="86">
        <v>2.7000000000000001E-3</v>
      </c>
      <c r="G115" s="87">
        <v>9311100</v>
      </c>
      <c r="H115" s="86">
        <v>54952.005499999999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488</v>
      </c>
      <c r="B116" s="86">
        <v>119205.2052</v>
      </c>
      <c r="C116" s="86">
        <v>205.04429999999999</v>
      </c>
      <c r="D116" s="86">
        <v>350.76819999999998</v>
      </c>
      <c r="E116" s="86">
        <v>0</v>
      </c>
      <c r="F116" s="86">
        <v>2.3999999999999998E-3</v>
      </c>
      <c r="G116" s="87">
        <v>8320470</v>
      </c>
      <c r="H116" s="86">
        <v>50618.124900000003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489</v>
      </c>
      <c r="B117" s="86">
        <v>121395.2298</v>
      </c>
      <c r="C117" s="86">
        <v>202.53270000000001</v>
      </c>
      <c r="D117" s="86">
        <v>334.50560000000002</v>
      </c>
      <c r="E117" s="86">
        <v>0</v>
      </c>
      <c r="F117" s="86">
        <v>2.3E-3</v>
      </c>
      <c r="G117" s="87">
        <v>7933770</v>
      </c>
      <c r="H117" s="86">
        <v>50941.152999999998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490</v>
      </c>
      <c r="B118" s="86">
        <v>122799.24129999999</v>
      </c>
      <c r="C118" s="86">
        <v>198.8433</v>
      </c>
      <c r="D118" s="86">
        <v>316.56049999999999</v>
      </c>
      <c r="E118" s="86">
        <v>0</v>
      </c>
      <c r="F118" s="86">
        <v>2.2000000000000001E-3</v>
      </c>
      <c r="G118" s="87">
        <v>7507180</v>
      </c>
      <c r="H118" s="86">
        <v>50947.267599999999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491</v>
      </c>
      <c r="B119" s="86">
        <v>136298.1232</v>
      </c>
      <c r="C119" s="86">
        <v>214.2664</v>
      </c>
      <c r="D119" s="86">
        <v>328.08629999999999</v>
      </c>
      <c r="E119" s="86">
        <v>0</v>
      </c>
      <c r="F119" s="86">
        <v>2.3E-3</v>
      </c>
      <c r="G119" s="87">
        <v>7779410</v>
      </c>
      <c r="H119" s="86">
        <v>55925.676800000001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  <c r="F120" s="86"/>
      <c r="G120" s="86"/>
      <c r="H120" s="86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492</v>
      </c>
      <c r="B121" s="87">
        <v>1504970</v>
      </c>
      <c r="C121" s="86">
        <v>2498.4823000000001</v>
      </c>
      <c r="D121" s="86">
        <v>4102.2164000000002</v>
      </c>
      <c r="E121" s="86">
        <v>0</v>
      </c>
      <c r="F121" s="86">
        <v>2.8799999999999999E-2</v>
      </c>
      <c r="G121" s="87">
        <v>97293900</v>
      </c>
      <c r="H121" s="86">
        <v>630335.85419999994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493</v>
      </c>
      <c r="B122" s="86">
        <v>118318.2742</v>
      </c>
      <c r="C122" s="86">
        <v>193.33250000000001</v>
      </c>
      <c r="D122" s="86">
        <v>298.50400000000002</v>
      </c>
      <c r="E122" s="86">
        <v>0</v>
      </c>
      <c r="F122" s="86">
        <v>2.0999999999999999E-3</v>
      </c>
      <c r="G122" s="87">
        <v>7078190</v>
      </c>
      <c r="H122" s="86">
        <v>49475.174200000001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494</v>
      </c>
      <c r="B123" s="86">
        <v>139130.52849999999</v>
      </c>
      <c r="C123" s="86">
        <v>225.01679999999999</v>
      </c>
      <c r="D123" s="86">
        <v>392.50529999999998</v>
      </c>
      <c r="E123" s="86">
        <v>0</v>
      </c>
      <c r="F123" s="86">
        <v>2.7000000000000001E-3</v>
      </c>
      <c r="G123" s="87">
        <v>9311100</v>
      </c>
      <c r="H123" s="86">
        <v>56945.231500000002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86" t="s">
        <v>495</v>
      </c>
      <c r="C125" s="86" t="s">
        <v>496</v>
      </c>
      <c r="D125" s="86" t="s">
        <v>497</v>
      </c>
      <c r="E125" s="86" t="s">
        <v>498</v>
      </c>
      <c r="F125" s="86" t="s">
        <v>499</v>
      </c>
      <c r="G125" s="86" t="s">
        <v>500</v>
      </c>
      <c r="H125" s="86" t="s">
        <v>501</v>
      </c>
      <c r="I125" s="86" t="s">
        <v>502</v>
      </c>
      <c r="J125" s="86" t="s">
        <v>503</v>
      </c>
      <c r="K125" s="86" t="s">
        <v>504</v>
      </c>
      <c r="L125" s="86" t="s">
        <v>505</v>
      </c>
      <c r="M125" s="86" t="s">
        <v>506</v>
      </c>
      <c r="N125" s="86" t="s">
        <v>507</v>
      </c>
      <c r="O125" s="86" t="s">
        <v>508</v>
      </c>
      <c r="P125" s="86" t="s">
        <v>509</v>
      </c>
      <c r="Q125" s="86" t="s">
        <v>510</v>
      </c>
      <c r="R125" s="86" t="s">
        <v>511</v>
      </c>
      <c r="S125" s="86" t="s">
        <v>512</v>
      </c>
    </row>
    <row r="126" spans="1:19">
      <c r="A126" s="86" t="s">
        <v>481</v>
      </c>
      <c r="B126" s="87">
        <v>444103000000</v>
      </c>
      <c r="C126" s="86">
        <v>298548.40399999998</v>
      </c>
      <c r="D126" s="86" t="s">
        <v>634</v>
      </c>
      <c r="E126" s="86">
        <v>62886.42</v>
      </c>
      <c r="F126" s="86">
        <v>41401.919999999998</v>
      </c>
      <c r="G126" s="86">
        <v>35159.279000000002</v>
      </c>
      <c r="H126" s="86">
        <v>0</v>
      </c>
      <c r="I126" s="86">
        <v>0</v>
      </c>
      <c r="J126" s="86">
        <v>0</v>
      </c>
      <c r="K126" s="86">
        <v>0</v>
      </c>
      <c r="L126" s="86">
        <v>0</v>
      </c>
      <c r="M126" s="86">
        <v>0</v>
      </c>
      <c r="N126" s="86">
        <v>0</v>
      </c>
      <c r="O126" s="86">
        <v>0</v>
      </c>
      <c r="P126" s="86">
        <v>0</v>
      </c>
      <c r="Q126" s="86">
        <v>159100.78400000001</v>
      </c>
      <c r="R126" s="86">
        <v>0</v>
      </c>
      <c r="S126" s="86">
        <v>0</v>
      </c>
    </row>
    <row r="127" spans="1:19">
      <c r="A127" s="86" t="s">
        <v>482</v>
      </c>
      <c r="B127" s="87">
        <v>402270000000</v>
      </c>
      <c r="C127" s="86">
        <v>306045.11200000002</v>
      </c>
      <c r="D127" s="86" t="s">
        <v>649</v>
      </c>
      <c r="E127" s="86">
        <v>41924.28</v>
      </c>
      <c r="F127" s="86">
        <v>36859.928999999996</v>
      </c>
      <c r="G127" s="86">
        <v>35159.279000000002</v>
      </c>
      <c r="H127" s="86">
        <v>0</v>
      </c>
      <c r="I127" s="86">
        <v>0</v>
      </c>
      <c r="J127" s="86">
        <v>4005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188096.62400000001</v>
      </c>
      <c r="R127" s="86">
        <v>0</v>
      </c>
      <c r="S127" s="86">
        <v>0</v>
      </c>
    </row>
    <row r="128" spans="1:19">
      <c r="A128" s="86" t="s">
        <v>483</v>
      </c>
      <c r="B128" s="87">
        <v>447678000000</v>
      </c>
      <c r="C128" s="86">
        <v>306562.82699999999</v>
      </c>
      <c r="D128" s="86" t="s">
        <v>636</v>
      </c>
      <c r="E128" s="86">
        <v>41924.28</v>
      </c>
      <c r="F128" s="86">
        <v>36859.928999999996</v>
      </c>
      <c r="G128" s="86">
        <v>35159.279000000002</v>
      </c>
      <c r="H128" s="86">
        <v>0</v>
      </c>
      <c r="I128" s="86">
        <v>2091.567</v>
      </c>
      <c r="J128" s="86">
        <v>0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190527.77100000001</v>
      </c>
      <c r="R128" s="86">
        <v>0</v>
      </c>
      <c r="S128" s="86">
        <v>0</v>
      </c>
    </row>
    <row r="129" spans="1:19">
      <c r="A129" s="86" t="s">
        <v>484</v>
      </c>
      <c r="B129" s="87">
        <v>430635000000</v>
      </c>
      <c r="C129" s="86">
        <v>306378.16200000001</v>
      </c>
      <c r="D129" s="86" t="s">
        <v>650</v>
      </c>
      <c r="E129" s="86">
        <v>62886.42</v>
      </c>
      <c r="F129" s="86">
        <v>41401.919999999998</v>
      </c>
      <c r="G129" s="86">
        <v>35159.279000000002</v>
      </c>
      <c r="H129" s="86">
        <v>0</v>
      </c>
      <c r="I129" s="86">
        <v>0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166930.54199999999</v>
      </c>
      <c r="R129" s="86">
        <v>0</v>
      </c>
      <c r="S129" s="86">
        <v>0</v>
      </c>
    </row>
    <row r="130" spans="1:19">
      <c r="A130" s="86" t="s">
        <v>295</v>
      </c>
      <c r="B130" s="87">
        <v>465880000000</v>
      </c>
      <c r="C130" s="86">
        <v>324521.49800000002</v>
      </c>
      <c r="D130" s="86" t="s">
        <v>592</v>
      </c>
      <c r="E130" s="86">
        <v>41924.28</v>
      </c>
      <c r="F130" s="86">
        <v>36859.928999999996</v>
      </c>
      <c r="G130" s="86">
        <v>35159.279000000002</v>
      </c>
      <c r="H130" s="86">
        <v>0</v>
      </c>
      <c r="I130" s="86">
        <v>7087.2330000000002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203490.777</v>
      </c>
      <c r="R130" s="86">
        <v>0</v>
      </c>
      <c r="S130" s="86">
        <v>0</v>
      </c>
    </row>
    <row r="131" spans="1:19">
      <c r="A131" s="86" t="s">
        <v>485</v>
      </c>
      <c r="B131" s="87">
        <v>489701000000</v>
      </c>
      <c r="C131" s="86">
        <v>356220.13799999998</v>
      </c>
      <c r="D131" s="86" t="s">
        <v>689</v>
      </c>
      <c r="E131" s="86">
        <v>62886.42</v>
      </c>
      <c r="F131" s="86">
        <v>41401.919999999998</v>
      </c>
      <c r="G131" s="86">
        <v>35159.279000000002</v>
      </c>
      <c r="H131" s="86">
        <v>0</v>
      </c>
      <c r="I131" s="86">
        <v>13103.677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203668.84099999999</v>
      </c>
      <c r="R131" s="86">
        <v>0</v>
      </c>
      <c r="S131" s="86">
        <v>0</v>
      </c>
    </row>
    <row r="132" spans="1:19">
      <c r="A132" s="86" t="s">
        <v>486</v>
      </c>
      <c r="B132" s="87">
        <v>527466000000</v>
      </c>
      <c r="C132" s="86">
        <v>361949.84100000001</v>
      </c>
      <c r="D132" s="86" t="s">
        <v>651</v>
      </c>
      <c r="E132" s="86">
        <v>41924.28</v>
      </c>
      <c r="F132" s="86">
        <v>36859.928999999996</v>
      </c>
      <c r="G132" s="86">
        <v>35159.279000000002</v>
      </c>
      <c r="H132" s="86">
        <v>0</v>
      </c>
      <c r="I132" s="86">
        <v>31390.525000000001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216615.82699999999</v>
      </c>
      <c r="R132" s="86">
        <v>0</v>
      </c>
      <c r="S132" s="86">
        <v>0</v>
      </c>
    </row>
    <row r="133" spans="1:19">
      <c r="A133" s="86" t="s">
        <v>487</v>
      </c>
      <c r="B133" s="87">
        <v>529172000000</v>
      </c>
      <c r="C133" s="86">
        <v>358066.19199999998</v>
      </c>
      <c r="D133" s="86" t="s">
        <v>652</v>
      </c>
      <c r="E133" s="86">
        <v>41924.28</v>
      </c>
      <c r="F133" s="86">
        <v>36859.928999999996</v>
      </c>
      <c r="G133" s="86">
        <v>35159.279000000002</v>
      </c>
      <c r="H133" s="86">
        <v>0</v>
      </c>
      <c r="I133" s="86">
        <v>21082.73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223039.973</v>
      </c>
      <c r="R133" s="86">
        <v>0</v>
      </c>
      <c r="S133" s="86">
        <v>0</v>
      </c>
    </row>
    <row r="134" spans="1:19">
      <c r="A134" s="86" t="s">
        <v>488</v>
      </c>
      <c r="B134" s="87">
        <v>472872000000</v>
      </c>
      <c r="C134" s="86">
        <v>343602.85600000003</v>
      </c>
      <c r="D134" s="86" t="s">
        <v>690</v>
      </c>
      <c r="E134" s="86">
        <v>41924.28</v>
      </c>
      <c r="F134" s="86">
        <v>36859.928999999996</v>
      </c>
      <c r="G134" s="86">
        <v>35159.279000000002</v>
      </c>
      <c r="H134" s="86">
        <v>0</v>
      </c>
      <c r="I134" s="86">
        <v>10036.214</v>
      </c>
      <c r="J134" s="86">
        <v>0</v>
      </c>
      <c r="K134" s="86">
        <v>0</v>
      </c>
      <c r="L134" s="86">
        <v>0</v>
      </c>
      <c r="M134" s="86">
        <v>0</v>
      </c>
      <c r="N134" s="86">
        <v>0</v>
      </c>
      <c r="O134" s="86">
        <v>0</v>
      </c>
      <c r="P134" s="86">
        <v>0</v>
      </c>
      <c r="Q134" s="86">
        <v>219623.15400000001</v>
      </c>
      <c r="R134" s="86">
        <v>0</v>
      </c>
      <c r="S134" s="86">
        <v>0</v>
      </c>
    </row>
    <row r="135" spans="1:19">
      <c r="A135" s="86" t="s">
        <v>489</v>
      </c>
      <c r="B135" s="87">
        <v>450895000000</v>
      </c>
      <c r="C135" s="86">
        <v>318510.31099999999</v>
      </c>
      <c r="D135" s="86" t="s">
        <v>543</v>
      </c>
      <c r="E135" s="86">
        <v>41924.28</v>
      </c>
      <c r="F135" s="86">
        <v>36859.928999999996</v>
      </c>
      <c r="G135" s="86">
        <v>35159.279000000002</v>
      </c>
      <c r="H135" s="86">
        <v>0</v>
      </c>
      <c r="I135" s="86">
        <v>5135.2259999999997</v>
      </c>
      <c r="J135" s="86">
        <v>0</v>
      </c>
      <c r="K135" s="86">
        <v>0</v>
      </c>
      <c r="L135" s="86">
        <v>0</v>
      </c>
      <c r="M135" s="86">
        <v>0</v>
      </c>
      <c r="N135" s="86">
        <v>0</v>
      </c>
      <c r="O135" s="86">
        <v>0</v>
      </c>
      <c r="P135" s="86">
        <v>0</v>
      </c>
      <c r="Q135" s="86">
        <v>199431.59700000001</v>
      </c>
      <c r="R135" s="86">
        <v>0</v>
      </c>
      <c r="S135" s="86">
        <v>0</v>
      </c>
    </row>
    <row r="136" spans="1:19">
      <c r="A136" s="86" t="s">
        <v>490</v>
      </c>
      <c r="B136" s="87">
        <v>426651000000</v>
      </c>
      <c r="C136" s="86">
        <v>299727.83</v>
      </c>
      <c r="D136" s="86" t="s">
        <v>653</v>
      </c>
      <c r="E136" s="86">
        <v>62886.42</v>
      </c>
      <c r="F136" s="86">
        <v>41401.919999999998</v>
      </c>
      <c r="G136" s="86">
        <v>35159.279000000002</v>
      </c>
      <c r="H136" s="86">
        <v>0</v>
      </c>
      <c r="I136" s="86">
        <v>0</v>
      </c>
      <c r="J136" s="86">
        <v>0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160280.21100000001</v>
      </c>
      <c r="R136" s="86">
        <v>0</v>
      </c>
      <c r="S136" s="86">
        <v>0</v>
      </c>
    </row>
    <row r="137" spans="1:19">
      <c r="A137" s="86" t="s">
        <v>491</v>
      </c>
      <c r="B137" s="87">
        <v>442122000000</v>
      </c>
      <c r="C137" s="86">
        <v>296779.152</v>
      </c>
      <c r="D137" s="86" t="s">
        <v>654</v>
      </c>
      <c r="E137" s="86">
        <v>62886.42</v>
      </c>
      <c r="F137" s="86">
        <v>41401.919999999998</v>
      </c>
      <c r="G137" s="86">
        <v>35159.279000000002</v>
      </c>
      <c r="H137" s="86">
        <v>0</v>
      </c>
      <c r="I137" s="86">
        <v>0</v>
      </c>
      <c r="J137" s="86">
        <v>0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157331.53200000001</v>
      </c>
      <c r="R137" s="86">
        <v>0</v>
      </c>
      <c r="S137" s="86">
        <v>0</v>
      </c>
    </row>
    <row r="138" spans="1:19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</row>
    <row r="139" spans="1:19">
      <c r="A139" s="86" t="s">
        <v>492</v>
      </c>
      <c r="B139" s="87">
        <v>5529450000000</v>
      </c>
      <c r="C139" s="86"/>
      <c r="D139" s="86"/>
      <c r="E139" s="86"/>
      <c r="F139" s="86"/>
      <c r="G139" s="86"/>
      <c r="H139" s="86"/>
      <c r="I139" s="86"/>
      <c r="J139" s="86"/>
      <c r="K139" s="86"/>
      <c r="L139" s="86">
        <v>0</v>
      </c>
      <c r="M139" s="86">
        <v>0</v>
      </c>
      <c r="N139" s="86">
        <v>0</v>
      </c>
      <c r="O139" s="86">
        <v>0</v>
      </c>
      <c r="P139" s="86">
        <v>0</v>
      </c>
      <c r="Q139" s="86"/>
      <c r="R139" s="86">
        <v>0</v>
      </c>
      <c r="S139" s="86">
        <v>0</v>
      </c>
    </row>
    <row r="140" spans="1:19">
      <c r="A140" s="86" t="s">
        <v>493</v>
      </c>
      <c r="B140" s="87">
        <v>402270000000</v>
      </c>
      <c r="C140" s="86">
        <v>296779.152</v>
      </c>
      <c r="D140" s="86"/>
      <c r="E140" s="86">
        <v>41924.28</v>
      </c>
      <c r="F140" s="86">
        <v>36859.928999999996</v>
      </c>
      <c r="G140" s="86">
        <v>35159.279000000002</v>
      </c>
      <c r="H140" s="86">
        <v>0</v>
      </c>
      <c r="I140" s="86">
        <v>0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157331.53200000001</v>
      </c>
      <c r="R140" s="86">
        <v>0</v>
      </c>
      <c r="S140" s="86">
        <v>0</v>
      </c>
    </row>
    <row r="141" spans="1:19">
      <c r="A141" s="86" t="s">
        <v>494</v>
      </c>
      <c r="B141" s="87">
        <v>529172000000</v>
      </c>
      <c r="C141" s="86">
        <v>361949.84100000001</v>
      </c>
      <c r="D141" s="86"/>
      <c r="E141" s="86">
        <v>62886.42</v>
      </c>
      <c r="F141" s="86">
        <v>41401.919999999998</v>
      </c>
      <c r="G141" s="86">
        <v>35159.279000000002</v>
      </c>
      <c r="H141" s="86">
        <v>0</v>
      </c>
      <c r="I141" s="86">
        <v>31390.525000000001</v>
      </c>
      <c r="J141" s="86">
        <v>4005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223039.973</v>
      </c>
      <c r="R141" s="86">
        <v>0</v>
      </c>
      <c r="S141" s="86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86" t="s">
        <v>514</v>
      </c>
      <c r="C143" s="86" t="s">
        <v>515</v>
      </c>
      <c r="D143" s="86" t="s">
        <v>241</v>
      </c>
      <c r="E143" s="86" t="s">
        <v>374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516</v>
      </c>
      <c r="B144" s="86">
        <v>108146.24000000001</v>
      </c>
      <c r="C144" s="86">
        <v>31822.84</v>
      </c>
      <c r="D144" s="86">
        <v>0</v>
      </c>
      <c r="E144" s="86">
        <v>139969.07999999999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517</v>
      </c>
      <c r="B145" s="86">
        <v>25.87</v>
      </c>
      <c r="C145" s="86">
        <v>7.61</v>
      </c>
      <c r="D145" s="86">
        <v>0</v>
      </c>
      <c r="E145" s="86">
        <v>33.479999999999997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518</v>
      </c>
      <c r="B146" s="86">
        <v>25.87</v>
      </c>
      <c r="C146" s="86">
        <v>7.61</v>
      </c>
      <c r="D146" s="86">
        <v>0</v>
      </c>
      <c r="E146" s="86">
        <v>33.479999999999997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146"/>
  <sheetViews>
    <sheetView workbookViewId="0"/>
  </sheetViews>
  <sheetFormatPr defaultRowHeight="10.5"/>
  <cols>
    <col min="1" max="1" width="38.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86" t="s">
        <v>344</v>
      </c>
      <c r="C1" s="86" t="s">
        <v>345</v>
      </c>
      <c r="D1" s="86" t="s">
        <v>346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347</v>
      </c>
      <c r="B2" s="86">
        <v>10570.5</v>
      </c>
      <c r="C2" s="86">
        <v>2528.35</v>
      </c>
      <c r="D2" s="86">
        <v>2528.35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348</v>
      </c>
      <c r="B3" s="86">
        <v>10570.5</v>
      </c>
      <c r="C3" s="86">
        <v>2528.35</v>
      </c>
      <c r="D3" s="86">
        <v>2528.35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349</v>
      </c>
      <c r="B4" s="86">
        <v>24457.85</v>
      </c>
      <c r="C4" s="86">
        <v>5850.05</v>
      </c>
      <c r="D4" s="86">
        <v>5850.05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350</v>
      </c>
      <c r="B5" s="86">
        <v>24457.85</v>
      </c>
      <c r="C5" s="86">
        <v>5850.05</v>
      </c>
      <c r="D5" s="86">
        <v>5850.05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86" t="s">
        <v>351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352</v>
      </c>
      <c r="B8" s="86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353</v>
      </c>
      <c r="B9" s="86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354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86" t="s">
        <v>355</v>
      </c>
      <c r="C12" s="86" t="s">
        <v>356</v>
      </c>
      <c r="D12" s="86" t="s">
        <v>357</v>
      </c>
      <c r="E12" s="86" t="s">
        <v>358</v>
      </c>
      <c r="F12" s="86" t="s">
        <v>359</v>
      </c>
      <c r="G12" s="86" t="s">
        <v>360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72</v>
      </c>
      <c r="B13" s="86">
        <v>0</v>
      </c>
      <c r="C13" s="86">
        <v>4838.46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73</v>
      </c>
      <c r="B14" s="86">
        <v>34.49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81</v>
      </c>
      <c r="B15" s="86">
        <v>933.76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82</v>
      </c>
      <c r="B16" s="86">
        <v>62.81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83</v>
      </c>
      <c r="B17" s="86">
        <v>785.69</v>
      </c>
      <c r="C17" s="86">
        <v>199.13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84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85</v>
      </c>
      <c r="B19" s="86">
        <v>695.81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86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87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88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67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89</v>
      </c>
      <c r="B24" s="86">
        <v>0</v>
      </c>
      <c r="C24" s="86">
        <v>25.51</v>
      </c>
      <c r="D24" s="86">
        <v>0</v>
      </c>
      <c r="E24" s="86">
        <v>0</v>
      </c>
      <c r="F24" s="86">
        <v>0</v>
      </c>
      <c r="G24" s="86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90</v>
      </c>
      <c r="B25" s="86">
        <v>2994.84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91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92</v>
      </c>
      <c r="B28" s="86">
        <v>5507.4</v>
      </c>
      <c r="C28" s="86">
        <v>5063.1000000000004</v>
      </c>
      <c r="D28" s="86">
        <v>0</v>
      </c>
      <c r="E28" s="86">
        <v>0</v>
      </c>
      <c r="F28" s="86">
        <v>0</v>
      </c>
      <c r="G28" s="86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86" t="s">
        <v>351</v>
      </c>
      <c r="C30" s="86" t="s">
        <v>3</v>
      </c>
      <c r="D30" s="86" t="s">
        <v>361</v>
      </c>
      <c r="E30" s="86" t="s">
        <v>362</v>
      </c>
      <c r="F30" s="86" t="s">
        <v>363</v>
      </c>
      <c r="G30" s="86" t="s">
        <v>364</v>
      </c>
      <c r="H30" s="86" t="s">
        <v>365</v>
      </c>
      <c r="I30" s="86" t="s">
        <v>366</v>
      </c>
      <c r="J30" s="86" t="s">
        <v>367</v>
      </c>
      <c r="K30"/>
      <c r="L30"/>
      <c r="M30"/>
      <c r="N30"/>
      <c r="O30"/>
      <c r="P30"/>
      <c r="Q30"/>
      <c r="R30"/>
      <c r="S30"/>
    </row>
    <row r="31" spans="1:19">
      <c r="A31" s="86" t="s">
        <v>373</v>
      </c>
      <c r="B31" s="86">
        <v>209.04</v>
      </c>
      <c r="C31" s="86" t="s">
        <v>4</v>
      </c>
      <c r="D31" s="86">
        <v>1274.6500000000001</v>
      </c>
      <c r="E31" s="86">
        <v>1</v>
      </c>
      <c r="F31" s="86">
        <v>189.08</v>
      </c>
      <c r="G31" s="86">
        <v>0</v>
      </c>
      <c r="H31" s="86">
        <v>18.29</v>
      </c>
      <c r="I31" s="86">
        <v>11.61</v>
      </c>
      <c r="J31" s="86">
        <v>80.6828</v>
      </c>
      <c r="K31"/>
      <c r="L31"/>
      <c r="M31"/>
      <c r="N31"/>
      <c r="O31"/>
      <c r="P31"/>
      <c r="Q31"/>
      <c r="R31"/>
      <c r="S31"/>
    </row>
    <row r="32" spans="1:19">
      <c r="A32" s="86" t="s">
        <v>370</v>
      </c>
      <c r="B32" s="86">
        <v>224.72</v>
      </c>
      <c r="C32" s="86" t="s">
        <v>4</v>
      </c>
      <c r="D32" s="86">
        <v>1370.24</v>
      </c>
      <c r="E32" s="86">
        <v>1</v>
      </c>
      <c r="F32" s="86">
        <v>138.38999999999999</v>
      </c>
      <c r="G32" s="86">
        <v>0</v>
      </c>
      <c r="H32" s="86">
        <v>18.29</v>
      </c>
      <c r="I32" s="86">
        <v>11.61</v>
      </c>
      <c r="J32" s="86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86" t="s">
        <v>369</v>
      </c>
      <c r="B33" s="86">
        <v>621.89</v>
      </c>
      <c r="C33" s="86" t="s">
        <v>4</v>
      </c>
      <c r="D33" s="86">
        <v>3792.03</v>
      </c>
      <c r="E33" s="86">
        <v>1</v>
      </c>
      <c r="F33" s="86">
        <v>477.11</v>
      </c>
      <c r="G33" s="86">
        <v>0</v>
      </c>
      <c r="H33" s="86">
        <v>8.61</v>
      </c>
      <c r="I33" s="86">
        <v>27.87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88.84</v>
      </c>
      <c r="C34" s="86" t="s">
        <v>4</v>
      </c>
      <c r="D34" s="86">
        <v>541.72</v>
      </c>
      <c r="E34" s="86">
        <v>1</v>
      </c>
      <c r="F34" s="86">
        <v>115.05</v>
      </c>
      <c r="G34" s="86">
        <v>0</v>
      </c>
      <c r="H34" s="86">
        <v>11.84</v>
      </c>
      <c r="I34" s="86">
        <v>18.579999999999998</v>
      </c>
      <c r="J34" s="86">
        <v>8.07</v>
      </c>
      <c r="K34"/>
      <c r="L34"/>
      <c r="M34"/>
      <c r="N34"/>
      <c r="O34"/>
      <c r="P34"/>
      <c r="Q34"/>
      <c r="R34"/>
      <c r="S34"/>
    </row>
    <row r="35" spans="1:19">
      <c r="A35" s="86" t="s">
        <v>372</v>
      </c>
      <c r="B35" s="86">
        <v>711.36</v>
      </c>
      <c r="C35" s="86" t="s">
        <v>4</v>
      </c>
      <c r="D35" s="86">
        <v>4337.6099999999997</v>
      </c>
      <c r="E35" s="86">
        <v>1</v>
      </c>
      <c r="F35" s="86">
        <v>366.09</v>
      </c>
      <c r="G35" s="86">
        <v>0</v>
      </c>
      <c r="H35" s="86">
        <v>18.29</v>
      </c>
      <c r="I35" s="86">
        <v>11.61</v>
      </c>
      <c r="J35" s="86">
        <v>5.38</v>
      </c>
      <c r="K35"/>
      <c r="L35"/>
      <c r="M35"/>
      <c r="N35"/>
      <c r="O35"/>
      <c r="P35"/>
      <c r="Q35"/>
      <c r="R35"/>
      <c r="S35"/>
    </row>
    <row r="36" spans="1:19">
      <c r="A36" s="86" t="s">
        <v>371</v>
      </c>
      <c r="B36" s="86">
        <v>2324.94</v>
      </c>
      <c r="C36" s="86" t="s">
        <v>4</v>
      </c>
      <c r="D36" s="86">
        <v>14176.6</v>
      </c>
      <c r="E36" s="86">
        <v>1</v>
      </c>
      <c r="F36" s="86">
        <v>323.44</v>
      </c>
      <c r="G36" s="86">
        <v>174.7</v>
      </c>
      <c r="H36" s="86">
        <v>18.29</v>
      </c>
      <c r="I36" s="86">
        <v>11.61</v>
      </c>
      <c r="J36" s="86">
        <v>5.38</v>
      </c>
      <c r="K36"/>
      <c r="L36"/>
      <c r="M36"/>
      <c r="N36"/>
      <c r="O36"/>
      <c r="P36"/>
      <c r="Q36"/>
      <c r="R36"/>
      <c r="S36"/>
    </row>
    <row r="37" spans="1:19">
      <c r="A37" s="86" t="s">
        <v>374</v>
      </c>
      <c r="B37" s="86">
        <v>4180.79</v>
      </c>
      <c r="C37" s="86"/>
      <c r="D37" s="86">
        <v>25492.85</v>
      </c>
      <c r="E37" s="86"/>
      <c r="F37" s="86">
        <v>1609.16</v>
      </c>
      <c r="G37" s="86">
        <v>174.7</v>
      </c>
      <c r="H37" s="86">
        <v>16.713000000000001</v>
      </c>
      <c r="I37" s="86">
        <v>12.83</v>
      </c>
      <c r="J37" s="86">
        <v>13.7818</v>
      </c>
      <c r="K37"/>
      <c r="L37"/>
      <c r="M37"/>
      <c r="N37"/>
      <c r="O37"/>
      <c r="P37"/>
      <c r="Q37"/>
      <c r="R37"/>
      <c r="S37"/>
    </row>
    <row r="38" spans="1:19">
      <c r="A38" s="86" t="s">
        <v>375</v>
      </c>
      <c r="B38" s="86">
        <v>4180.79</v>
      </c>
      <c r="C38" s="86"/>
      <c r="D38" s="86">
        <v>25492.85</v>
      </c>
      <c r="E38" s="86"/>
      <c r="F38" s="86">
        <v>1609.16</v>
      </c>
      <c r="G38" s="86">
        <v>174.7</v>
      </c>
      <c r="H38" s="86">
        <v>16.713000000000001</v>
      </c>
      <c r="I38" s="86">
        <v>12.83</v>
      </c>
      <c r="J38" s="86">
        <v>13.7818</v>
      </c>
      <c r="K38"/>
      <c r="L38"/>
      <c r="M38"/>
      <c r="N38"/>
      <c r="O38"/>
      <c r="P38"/>
      <c r="Q38"/>
      <c r="R38"/>
      <c r="S38"/>
    </row>
    <row r="39" spans="1:19">
      <c r="A39" s="86" t="s">
        <v>376</v>
      </c>
      <c r="B39" s="86">
        <v>0</v>
      </c>
      <c r="C39" s="86"/>
      <c r="D39" s="86">
        <v>0</v>
      </c>
      <c r="E39" s="86"/>
      <c r="F39" s="86">
        <v>0</v>
      </c>
      <c r="G39" s="86">
        <v>0</v>
      </c>
      <c r="H39" s="86"/>
      <c r="I39" s="86"/>
      <c r="J39" s="86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86" t="s">
        <v>51</v>
      </c>
      <c r="C41" s="86" t="s">
        <v>377</v>
      </c>
      <c r="D41" s="86" t="s">
        <v>378</v>
      </c>
      <c r="E41" s="86" t="s">
        <v>379</v>
      </c>
      <c r="F41" s="86" t="s">
        <v>380</v>
      </c>
      <c r="G41" s="86" t="s">
        <v>381</v>
      </c>
      <c r="H41" s="86" t="s">
        <v>382</v>
      </c>
      <c r="I41" s="86" t="s">
        <v>383</v>
      </c>
      <c r="J41"/>
      <c r="K41"/>
      <c r="L41"/>
      <c r="M41"/>
      <c r="N41"/>
      <c r="O41"/>
      <c r="P41"/>
      <c r="Q41"/>
      <c r="R41"/>
      <c r="S41"/>
    </row>
    <row r="42" spans="1:19">
      <c r="A42" s="86" t="s">
        <v>407</v>
      </c>
      <c r="B42" s="86" t="s">
        <v>533</v>
      </c>
      <c r="C42" s="86">
        <v>0.08</v>
      </c>
      <c r="D42" s="86">
        <v>0.51100000000000001</v>
      </c>
      <c r="E42" s="86">
        <v>0.55300000000000005</v>
      </c>
      <c r="F42" s="86">
        <v>60.34</v>
      </c>
      <c r="G42" s="86">
        <v>180</v>
      </c>
      <c r="H42" s="86">
        <v>90</v>
      </c>
      <c r="I42" s="86" t="s">
        <v>400</v>
      </c>
      <c r="J42"/>
      <c r="K42"/>
      <c r="L42"/>
      <c r="M42"/>
      <c r="N42"/>
      <c r="O42"/>
      <c r="P42"/>
      <c r="Q42"/>
      <c r="R42"/>
      <c r="S42"/>
    </row>
    <row r="43" spans="1:19">
      <c r="A43" s="86" t="s">
        <v>408</v>
      </c>
      <c r="B43" s="86" t="s">
        <v>533</v>
      </c>
      <c r="C43" s="86">
        <v>0.08</v>
      </c>
      <c r="D43" s="86">
        <v>0.51100000000000001</v>
      </c>
      <c r="E43" s="86">
        <v>0.55300000000000005</v>
      </c>
      <c r="F43" s="86">
        <v>128.72999999999999</v>
      </c>
      <c r="G43" s="86">
        <v>90</v>
      </c>
      <c r="H43" s="86">
        <v>90</v>
      </c>
      <c r="I43" s="86" t="s">
        <v>387</v>
      </c>
      <c r="J43"/>
      <c r="K43"/>
      <c r="L43"/>
      <c r="M43"/>
      <c r="N43"/>
      <c r="O43"/>
      <c r="P43"/>
      <c r="Q43"/>
      <c r="R43"/>
      <c r="S43"/>
    </row>
    <row r="44" spans="1:19">
      <c r="A44" s="86" t="s">
        <v>409</v>
      </c>
      <c r="B44" s="86" t="s">
        <v>389</v>
      </c>
      <c r="C44" s="86">
        <v>0.3</v>
      </c>
      <c r="D44" s="86">
        <v>3.12</v>
      </c>
      <c r="E44" s="86">
        <v>12.904</v>
      </c>
      <c r="F44" s="86">
        <v>209.04</v>
      </c>
      <c r="G44" s="86">
        <v>0</v>
      </c>
      <c r="H44" s="86">
        <v>180</v>
      </c>
      <c r="I44" s="86"/>
      <c r="J44"/>
      <c r="K44"/>
      <c r="L44"/>
      <c r="M44"/>
      <c r="N44"/>
      <c r="O44"/>
      <c r="P44"/>
      <c r="Q44"/>
      <c r="R44"/>
      <c r="S44"/>
    </row>
    <row r="45" spans="1:19">
      <c r="A45" s="86" t="s">
        <v>410</v>
      </c>
      <c r="B45" s="86" t="s">
        <v>534</v>
      </c>
      <c r="C45" s="86">
        <v>0.3</v>
      </c>
      <c r="D45" s="86">
        <v>0.35799999999999998</v>
      </c>
      <c r="E45" s="86">
        <v>0.38400000000000001</v>
      </c>
      <c r="F45" s="86">
        <v>209.04</v>
      </c>
      <c r="G45" s="86">
        <v>180</v>
      </c>
      <c r="H45" s="86">
        <v>0</v>
      </c>
      <c r="I45" s="86"/>
      <c r="J45"/>
      <c r="K45"/>
      <c r="L45"/>
      <c r="M45"/>
      <c r="N45"/>
      <c r="O45"/>
      <c r="P45"/>
      <c r="Q45"/>
      <c r="R45"/>
      <c r="S45"/>
    </row>
    <row r="46" spans="1:19">
      <c r="A46" s="86" t="s">
        <v>396</v>
      </c>
      <c r="B46" s="86" t="s">
        <v>533</v>
      </c>
      <c r="C46" s="86">
        <v>0.08</v>
      </c>
      <c r="D46" s="86">
        <v>0.51100000000000001</v>
      </c>
      <c r="E46" s="86">
        <v>0.55300000000000005</v>
      </c>
      <c r="F46" s="86">
        <v>138.38999999999999</v>
      </c>
      <c r="G46" s="86">
        <v>90</v>
      </c>
      <c r="H46" s="86">
        <v>90</v>
      </c>
      <c r="I46" s="86" t="s">
        <v>387</v>
      </c>
      <c r="J46"/>
      <c r="K46"/>
      <c r="L46"/>
      <c r="M46"/>
      <c r="N46"/>
      <c r="O46"/>
      <c r="P46"/>
      <c r="Q46"/>
      <c r="R46"/>
      <c r="S46"/>
    </row>
    <row r="47" spans="1:19">
      <c r="A47" s="86" t="s">
        <v>397</v>
      </c>
      <c r="B47" s="86" t="s">
        <v>389</v>
      </c>
      <c r="C47" s="86">
        <v>0.3</v>
      </c>
      <c r="D47" s="86">
        <v>3.12</v>
      </c>
      <c r="E47" s="86">
        <v>12.904</v>
      </c>
      <c r="F47" s="86">
        <v>224.72</v>
      </c>
      <c r="G47" s="86">
        <v>0</v>
      </c>
      <c r="H47" s="86">
        <v>180</v>
      </c>
      <c r="I47" s="86"/>
      <c r="J47"/>
      <c r="K47"/>
      <c r="L47"/>
      <c r="M47"/>
      <c r="N47"/>
      <c r="O47"/>
      <c r="P47"/>
      <c r="Q47"/>
      <c r="R47"/>
      <c r="S47"/>
    </row>
    <row r="48" spans="1:19">
      <c r="A48" s="86" t="s">
        <v>398</v>
      </c>
      <c r="B48" s="86" t="s">
        <v>534</v>
      </c>
      <c r="C48" s="86">
        <v>0.3</v>
      </c>
      <c r="D48" s="86">
        <v>0.35799999999999998</v>
      </c>
      <c r="E48" s="86">
        <v>0.38400000000000001</v>
      </c>
      <c r="F48" s="86">
        <v>224.72</v>
      </c>
      <c r="G48" s="86">
        <v>180</v>
      </c>
      <c r="H48" s="86">
        <v>0</v>
      </c>
      <c r="I48" s="86"/>
      <c r="J48"/>
      <c r="K48"/>
      <c r="L48"/>
      <c r="M48"/>
      <c r="N48"/>
      <c r="O48"/>
      <c r="P48"/>
      <c r="Q48"/>
      <c r="R48"/>
      <c r="S48"/>
    </row>
    <row r="49" spans="1:19">
      <c r="A49" s="86" t="s">
        <v>391</v>
      </c>
      <c r="B49" s="86" t="s">
        <v>533</v>
      </c>
      <c r="C49" s="86">
        <v>0.08</v>
      </c>
      <c r="D49" s="86">
        <v>0.51100000000000001</v>
      </c>
      <c r="E49" s="86">
        <v>0.55300000000000005</v>
      </c>
      <c r="F49" s="86">
        <v>422.4</v>
      </c>
      <c r="G49" s="86">
        <v>0</v>
      </c>
      <c r="H49" s="86">
        <v>90</v>
      </c>
      <c r="I49" s="86" t="s">
        <v>385</v>
      </c>
      <c r="J49"/>
      <c r="K49"/>
      <c r="L49"/>
      <c r="M49"/>
      <c r="N49"/>
      <c r="O49"/>
      <c r="P49"/>
      <c r="Q49"/>
      <c r="R49"/>
      <c r="S49"/>
    </row>
    <row r="50" spans="1:19">
      <c r="A50" s="86" t="s">
        <v>392</v>
      </c>
      <c r="B50" s="86" t="s">
        <v>533</v>
      </c>
      <c r="C50" s="86">
        <v>0.08</v>
      </c>
      <c r="D50" s="86">
        <v>0.51100000000000001</v>
      </c>
      <c r="E50" s="86">
        <v>0.55300000000000005</v>
      </c>
      <c r="F50" s="86">
        <v>54.71</v>
      </c>
      <c r="G50" s="86">
        <v>270</v>
      </c>
      <c r="H50" s="86">
        <v>90</v>
      </c>
      <c r="I50" s="86" t="s">
        <v>393</v>
      </c>
      <c r="J50"/>
      <c r="K50"/>
      <c r="L50"/>
      <c r="M50"/>
      <c r="N50"/>
      <c r="O50"/>
      <c r="P50"/>
      <c r="Q50"/>
      <c r="R50"/>
      <c r="S50"/>
    </row>
    <row r="51" spans="1:19">
      <c r="A51" s="86" t="s">
        <v>394</v>
      </c>
      <c r="B51" s="86" t="s">
        <v>389</v>
      </c>
      <c r="C51" s="86">
        <v>0.3</v>
      </c>
      <c r="D51" s="86">
        <v>3.12</v>
      </c>
      <c r="E51" s="86">
        <v>12.904</v>
      </c>
      <c r="F51" s="86">
        <v>621.89</v>
      </c>
      <c r="G51" s="86">
        <v>0</v>
      </c>
      <c r="H51" s="86">
        <v>180</v>
      </c>
      <c r="I51" s="86"/>
      <c r="J51"/>
      <c r="K51"/>
      <c r="L51"/>
      <c r="M51"/>
      <c r="N51"/>
      <c r="O51"/>
      <c r="P51"/>
      <c r="Q51"/>
      <c r="R51"/>
      <c r="S51"/>
    </row>
    <row r="52" spans="1:19">
      <c r="A52" s="86" t="s">
        <v>395</v>
      </c>
      <c r="B52" s="86" t="s">
        <v>534</v>
      </c>
      <c r="C52" s="86">
        <v>0.3</v>
      </c>
      <c r="D52" s="86">
        <v>0.35799999999999998</v>
      </c>
      <c r="E52" s="86">
        <v>0.38400000000000001</v>
      </c>
      <c r="F52" s="86">
        <v>621.89</v>
      </c>
      <c r="G52" s="86">
        <v>180</v>
      </c>
      <c r="H52" s="86">
        <v>0</v>
      </c>
      <c r="I52" s="86"/>
      <c r="J52"/>
      <c r="K52"/>
      <c r="L52"/>
      <c r="M52"/>
      <c r="N52"/>
      <c r="O52"/>
      <c r="P52"/>
      <c r="Q52"/>
      <c r="R52"/>
      <c r="S52"/>
    </row>
    <row r="53" spans="1:19">
      <c r="A53" s="86" t="s">
        <v>386</v>
      </c>
      <c r="B53" s="86" t="s">
        <v>533</v>
      </c>
      <c r="C53" s="86">
        <v>0.08</v>
      </c>
      <c r="D53" s="86">
        <v>0.51100000000000001</v>
      </c>
      <c r="E53" s="86">
        <v>0.55300000000000005</v>
      </c>
      <c r="F53" s="86">
        <v>54.71</v>
      </c>
      <c r="G53" s="86">
        <v>90</v>
      </c>
      <c r="H53" s="86">
        <v>90</v>
      </c>
      <c r="I53" s="86" t="s">
        <v>387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384</v>
      </c>
      <c r="B54" s="86" t="s">
        <v>533</v>
      </c>
      <c r="C54" s="86">
        <v>0.08</v>
      </c>
      <c r="D54" s="86">
        <v>0.51100000000000001</v>
      </c>
      <c r="E54" s="86">
        <v>0.55300000000000005</v>
      </c>
      <c r="F54" s="86">
        <v>60.34</v>
      </c>
      <c r="G54" s="86">
        <v>0</v>
      </c>
      <c r="H54" s="86">
        <v>90</v>
      </c>
      <c r="I54" s="86" t="s">
        <v>385</v>
      </c>
      <c r="J54"/>
      <c r="K54"/>
      <c r="L54"/>
      <c r="M54"/>
      <c r="N54"/>
      <c r="O54"/>
      <c r="P54"/>
      <c r="Q54"/>
      <c r="R54"/>
      <c r="S54"/>
    </row>
    <row r="55" spans="1:19">
      <c r="A55" s="86" t="s">
        <v>388</v>
      </c>
      <c r="B55" s="86" t="s">
        <v>389</v>
      </c>
      <c r="C55" s="86">
        <v>0.3</v>
      </c>
      <c r="D55" s="86">
        <v>3.12</v>
      </c>
      <c r="E55" s="86">
        <v>12.904</v>
      </c>
      <c r="F55" s="86">
        <v>88.84</v>
      </c>
      <c r="G55" s="86">
        <v>0</v>
      </c>
      <c r="H55" s="86">
        <v>180</v>
      </c>
      <c r="I55" s="86"/>
      <c r="J55"/>
      <c r="K55"/>
      <c r="L55"/>
      <c r="M55"/>
      <c r="N55"/>
      <c r="O55"/>
      <c r="P55"/>
      <c r="Q55"/>
      <c r="R55"/>
      <c r="S55"/>
    </row>
    <row r="56" spans="1:19">
      <c r="A56" s="86" t="s">
        <v>390</v>
      </c>
      <c r="B56" s="86" t="s">
        <v>534</v>
      </c>
      <c r="C56" s="86">
        <v>0.3</v>
      </c>
      <c r="D56" s="86">
        <v>0.35799999999999998</v>
      </c>
      <c r="E56" s="86">
        <v>0.38400000000000001</v>
      </c>
      <c r="F56" s="86">
        <v>88.84</v>
      </c>
      <c r="G56" s="86">
        <v>180</v>
      </c>
      <c r="H56" s="86">
        <v>0</v>
      </c>
      <c r="I56" s="86"/>
      <c r="J56"/>
      <c r="K56"/>
      <c r="L56"/>
      <c r="M56"/>
      <c r="N56"/>
      <c r="O56"/>
      <c r="P56"/>
      <c r="Q56"/>
      <c r="R56"/>
      <c r="S56"/>
    </row>
    <row r="57" spans="1:19">
      <c r="A57" s="86" t="s">
        <v>404</v>
      </c>
      <c r="B57" s="86" t="s">
        <v>533</v>
      </c>
      <c r="C57" s="86">
        <v>0.08</v>
      </c>
      <c r="D57" s="86">
        <v>0.51100000000000001</v>
      </c>
      <c r="E57" s="86">
        <v>0.55300000000000005</v>
      </c>
      <c r="F57" s="86">
        <v>98.96</v>
      </c>
      <c r="G57" s="86">
        <v>180</v>
      </c>
      <c r="H57" s="86">
        <v>90</v>
      </c>
      <c r="I57" s="86" t="s">
        <v>400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533</v>
      </c>
      <c r="C58" s="86">
        <v>0.08</v>
      </c>
      <c r="D58" s="86">
        <v>0.51100000000000001</v>
      </c>
      <c r="E58" s="86">
        <v>0.55300000000000005</v>
      </c>
      <c r="F58" s="86">
        <v>267.12</v>
      </c>
      <c r="G58" s="86">
        <v>270</v>
      </c>
      <c r="H58" s="86">
        <v>90</v>
      </c>
      <c r="I58" s="86" t="s">
        <v>393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405</v>
      </c>
      <c r="B59" s="86" t="s">
        <v>389</v>
      </c>
      <c r="C59" s="86">
        <v>0.3</v>
      </c>
      <c r="D59" s="86">
        <v>3.12</v>
      </c>
      <c r="E59" s="86">
        <v>12.904</v>
      </c>
      <c r="F59" s="86">
        <v>711.36</v>
      </c>
      <c r="G59" s="86">
        <v>0</v>
      </c>
      <c r="H59" s="86">
        <v>180</v>
      </c>
      <c r="I59" s="86"/>
      <c r="J59"/>
      <c r="K59"/>
      <c r="L59"/>
      <c r="M59"/>
      <c r="N59"/>
      <c r="O59"/>
      <c r="P59"/>
      <c r="Q59"/>
      <c r="R59"/>
      <c r="S59"/>
    </row>
    <row r="60" spans="1:19">
      <c r="A60" s="86" t="s">
        <v>406</v>
      </c>
      <c r="B60" s="86" t="s">
        <v>534</v>
      </c>
      <c r="C60" s="86">
        <v>0.3</v>
      </c>
      <c r="D60" s="86">
        <v>0.35799999999999998</v>
      </c>
      <c r="E60" s="86">
        <v>0.38400000000000001</v>
      </c>
      <c r="F60" s="86">
        <v>711.36</v>
      </c>
      <c r="G60" s="86">
        <v>180</v>
      </c>
      <c r="H60" s="86">
        <v>0</v>
      </c>
      <c r="I60" s="86"/>
      <c r="J60"/>
      <c r="K60"/>
      <c r="L60"/>
      <c r="M60"/>
      <c r="N60"/>
      <c r="O60"/>
      <c r="P60"/>
      <c r="Q60"/>
      <c r="R60"/>
      <c r="S60"/>
    </row>
    <row r="61" spans="1:19">
      <c r="A61" s="86" t="s">
        <v>399</v>
      </c>
      <c r="B61" s="86" t="s">
        <v>533</v>
      </c>
      <c r="C61" s="86">
        <v>0.08</v>
      </c>
      <c r="D61" s="86">
        <v>0.51100000000000001</v>
      </c>
      <c r="E61" s="86">
        <v>0.55300000000000005</v>
      </c>
      <c r="F61" s="86">
        <v>323.44</v>
      </c>
      <c r="G61" s="86">
        <v>180</v>
      </c>
      <c r="H61" s="86">
        <v>90</v>
      </c>
      <c r="I61" s="86" t="s">
        <v>400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401</v>
      </c>
      <c r="B62" s="86" t="s">
        <v>389</v>
      </c>
      <c r="C62" s="86">
        <v>0.3</v>
      </c>
      <c r="D62" s="86">
        <v>3.12</v>
      </c>
      <c r="E62" s="86">
        <v>12.904</v>
      </c>
      <c r="F62" s="86">
        <v>2324.94</v>
      </c>
      <c r="G62" s="86">
        <v>0</v>
      </c>
      <c r="H62" s="86">
        <v>180</v>
      </c>
      <c r="I62" s="86"/>
      <c r="J62"/>
      <c r="K62"/>
      <c r="L62"/>
      <c r="M62"/>
      <c r="N62"/>
      <c r="O62"/>
      <c r="P62"/>
      <c r="Q62"/>
      <c r="R62"/>
      <c r="S62"/>
    </row>
    <row r="63" spans="1:19">
      <c r="A63" s="86" t="s">
        <v>402</v>
      </c>
      <c r="B63" s="86" t="s">
        <v>534</v>
      </c>
      <c r="C63" s="86">
        <v>0.3</v>
      </c>
      <c r="D63" s="86">
        <v>0.35799999999999998</v>
      </c>
      <c r="E63" s="86">
        <v>0.38400000000000001</v>
      </c>
      <c r="F63" s="86">
        <v>2324.94</v>
      </c>
      <c r="G63" s="86">
        <v>180</v>
      </c>
      <c r="H63" s="86">
        <v>0</v>
      </c>
      <c r="I63" s="86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86" t="s">
        <v>51</v>
      </c>
      <c r="C65" s="86" t="s">
        <v>411</v>
      </c>
      <c r="D65" s="86" t="s">
        <v>412</v>
      </c>
      <c r="E65" s="86" t="s">
        <v>413</v>
      </c>
      <c r="F65" s="86" t="s">
        <v>45</v>
      </c>
      <c r="G65" s="86" t="s">
        <v>414</v>
      </c>
      <c r="H65" s="86" t="s">
        <v>415</v>
      </c>
      <c r="I65" s="86" t="s">
        <v>416</v>
      </c>
      <c r="J65" s="86" t="s">
        <v>381</v>
      </c>
      <c r="K65" s="86" t="s">
        <v>383</v>
      </c>
      <c r="L65"/>
      <c r="M65"/>
      <c r="N65"/>
      <c r="O65"/>
      <c r="P65"/>
      <c r="Q65"/>
      <c r="R65"/>
      <c r="S65"/>
    </row>
    <row r="66" spans="1:19">
      <c r="A66" s="86" t="s">
        <v>417</v>
      </c>
      <c r="B66" s="86" t="s">
        <v>535</v>
      </c>
      <c r="C66" s="86">
        <v>174.7</v>
      </c>
      <c r="D66" s="86">
        <v>174.7</v>
      </c>
      <c r="E66" s="86">
        <v>3.2410000000000001</v>
      </c>
      <c r="F66" s="86">
        <v>0.48699999999999999</v>
      </c>
      <c r="G66" s="86">
        <v>0.40899999999999997</v>
      </c>
      <c r="H66" s="86" t="s">
        <v>418</v>
      </c>
      <c r="I66" s="86" t="s">
        <v>399</v>
      </c>
      <c r="J66" s="86">
        <v>180</v>
      </c>
      <c r="K66" s="86" t="s">
        <v>400</v>
      </c>
      <c r="L66"/>
      <c r="M66"/>
      <c r="N66"/>
      <c r="O66"/>
      <c r="P66"/>
      <c r="Q66"/>
      <c r="R66"/>
      <c r="S66"/>
    </row>
    <row r="67" spans="1:19">
      <c r="A67" s="86" t="s">
        <v>419</v>
      </c>
      <c r="B67" s="86"/>
      <c r="C67" s="86"/>
      <c r="D67" s="86">
        <v>174.7</v>
      </c>
      <c r="E67" s="86">
        <v>3.24</v>
      </c>
      <c r="F67" s="86">
        <v>0.48699999999999999</v>
      </c>
      <c r="G67" s="86">
        <v>0.40899999999999997</v>
      </c>
      <c r="H67" s="86"/>
      <c r="I67" s="86"/>
      <c r="J67" s="86"/>
      <c r="K67" s="86"/>
      <c r="L67"/>
      <c r="M67"/>
      <c r="N67"/>
      <c r="O67"/>
      <c r="P67"/>
      <c r="Q67"/>
      <c r="R67"/>
      <c r="S67"/>
    </row>
    <row r="68" spans="1:19">
      <c r="A68" s="86" t="s">
        <v>420</v>
      </c>
      <c r="B68" s="86"/>
      <c r="C68" s="86"/>
      <c r="D68" s="86">
        <v>0</v>
      </c>
      <c r="E68" s="86" t="s">
        <v>421</v>
      </c>
      <c r="F68" s="86" t="s">
        <v>421</v>
      </c>
      <c r="G68" s="86" t="s">
        <v>421</v>
      </c>
      <c r="H68" s="86"/>
      <c r="I68" s="86"/>
      <c r="J68" s="86"/>
      <c r="K68" s="86"/>
      <c r="L68"/>
      <c r="M68"/>
      <c r="N68"/>
      <c r="O68"/>
      <c r="P68"/>
      <c r="Q68"/>
      <c r="R68"/>
      <c r="S68"/>
    </row>
    <row r="69" spans="1:19">
      <c r="A69" s="86" t="s">
        <v>422</v>
      </c>
      <c r="B69" s="86"/>
      <c r="C69" s="86"/>
      <c r="D69" s="86">
        <v>174.7</v>
      </c>
      <c r="E69" s="86">
        <v>3.24</v>
      </c>
      <c r="F69" s="86">
        <v>0.48699999999999999</v>
      </c>
      <c r="G69" s="86">
        <v>0.40899999999999997</v>
      </c>
      <c r="H69" s="86"/>
      <c r="I69" s="86"/>
      <c r="J69" s="86"/>
      <c r="K69" s="86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86" t="s">
        <v>117</v>
      </c>
      <c r="C71" s="86" t="s">
        <v>423</v>
      </c>
      <c r="D71" s="86" t="s">
        <v>424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86" t="s">
        <v>35</v>
      </c>
      <c r="B72" s="86"/>
      <c r="C72" s="86"/>
      <c r="D72" s="86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86" t="s">
        <v>117</v>
      </c>
      <c r="C74" s="86" t="s">
        <v>425</v>
      </c>
      <c r="D74" s="86" t="s">
        <v>426</v>
      </c>
      <c r="E74" s="86" t="s">
        <v>427</v>
      </c>
      <c r="F74" s="86" t="s">
        <v>428</v>
      </c>
      <c r="G74" s="86" t="s">
        <v>424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86" t="s">
        <v>429</v>
      </c>
      <c r="B75" s="86" t="s">
        <v>430</v>
      </c>
      <c r="C75" s="86">
        <v>12951.58</v>
      </c>
      <c r="D75" s="86">
        <v>9341.76</v>
      </c>
      <c r="E75" s="86">
        <v>3609.82</v>
      </c>
      <c r="F75" s="86">
        <v>0.72</v>
      </c>
      <c r="G75" s="86">
        <v>3.78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86" t="s">
        <v>431</v>
      </c>
      <c r="B76" s="86" t="s">
        <v>430</v>
      </c>
      <c r="C76" s="86">
        <v>81066.91</v>
      </c>
      <c r="D76" s="86">
        <v>54807.98</v>
      </c>
      <c r="E76" s="86">
        <v>26258.93</v>
      </c>
      <c r="F76" s="86">
        <v>0.68</v>
      </c>
      <c r="G76" s="86">
        <v>3.11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6" t="s">
        <v>432</v>
      </c>
      <c r="B77" s="86" t="s">
        <v>430</v>
      </c>
      <c r="C77" s="86">
        <v>29654.84</v>
      </c>
      <c r="D77" s="86">
        <v>23091.16</v>
      </c>
      <c r="E77" s="86">
        <v>6563.68</v>
      </c>
      <c r="F77" s="86">
        <v>0.78</v>
      </c>
      <c r="G77" s="86">
        <v>3.71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86" t="s">
        <v>433</v>
      </c>
      <c r="B78" s="86" t="s">
        <v>430</v>
      </c>
      <c r="C78" s="86">
        <v>270910.78999999998</v>
      </c>
      <c r="D78" s="86">
        <v>183158.24</v>
      </c>
      <c r="E78" s="86">
        <v>87752.55</v>
      </c>
      <c r="F78" s="86">
        <v>0.68</v>
      </c>
      <c r="G78" s="86">
        <v>3.26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6" t="s">
        <v>434</v>
      </c>
      <c r="B79" s="86" t="s">
        <v>430</v>
      </c>
      <c r="C79" s="86">
        <v>83359.14</v>
      </c>
      <c r="D79" s="86">
        <v>56357.72</v>
      </c>
      <c r="E79" s="86">
        <v>27001.43</v>
      </c>
      <c r="F79" s="86">
        <v>0.68</v>
      </c>
      <c r="G79" s="86">
        <v>3.11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6" t="s">
        <v>435</v>
      </c>
      <c r="B80" s="86" t="s">
        <v>430</v>
      </c>
      <c r="C80" s="86">
        <v>29123.75</v>
      </c>
      <c r="D80" s="86">
        <v>23259.84</v>
      </c>
      <c r="E80" s="86">
        <v>5863.91</v>
      </c>
      <c r="F80" s="86">
        <v>0.8</v>
      </c>
      <c r="G80" s="86">
        <v>3.77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86" t="s">
        <v>117</v>
      </c>
      <c r="C82" s="86" t="s">
        <v>425</v>
      </c>
      <c r="D82" s="86" t="s">
        <v>424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6" t="s">
        <v>436</v>
      </c>
      <c r="B83" s="86" t="s">
        <v>437</v>
      </c>
      <c r="C83" s="86">
        <v>16485.78</v>
      </c>
      <c r="D83" s="86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6" t="s">
        <v>438</v>
      </c>
      <c r="B84" s="86" t="s">
        <v>437</v>
      </c>
      <c r="C84" s="86">
        <v>99955.13</v>
      </c>
      <c r="D84" s="86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6" t="s">
        <v>439</v>
      </c>
      <c r="B85" s="86" t="s">
        <v>437</v>
      </c>
      <c r="C85" s="86">
        <v>134357.65</v>
      </c>
      <c r="D85" s="86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6" t="s">
        <v>440</v>
      </c>
      <c r="B86" s="86" t="s">
        <v>437</v>
      </c>
      <c r="C86" s="86">
        <v>438752.35</v>
      </c>
      <c r="D86" s="86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6" t="s">
        <v>441</v>
      </c>
      <c r="B87" s="86" t="s">
        <v>437</v>
      </c>
      <c r="C87" s="86">
        <v>136125.60999999999</v>
      </c>
      <c r="D87" s="86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6" t="s">
        <v>442</v>
      </c>
      <c r="B88" s="86" t="s">
        <v>437</v>
      </c>
      <c r="C88" s="86">
        <v>57054.82</v>
      </c>
      <c r="D88" s="86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86" t="s">
        <v>117</v>
      </c>
      <c r="C90" s="86" t="s">
        <v>443</v>
      </c>
      <c r="D90" s="86" t="s">
        <v>444</v>
      </c>
      <c r="E90" s="86" t="s">
        <v>445</v>
      </c>
      <c r="F90" s="86" t="s">
        <v>446</v>
      </c>
      <c r="G90" s="86" t="s">
        <v>447</v>
      </c>
      <c r="H90" s="86" t="s">
        <v>448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86" t="s">
        <v>449</v>
      </c>
      <c r="B91" s="86" t="s">
        <v>450</v>
      </c>
      <c r="C91" s="86">
        <v>0.34</v>
      </c>
      <c r="D91" s="86">
        <v>125</v>
      </c>
      <c r="E91" s="86">
        <v>0.35</v>
      </c>
      <c r="F91" s="86">
        <v>130.91999999999999</v>
      </c>
      <c r="G91" s="86">
        <v>1</v>
      </c>
      <c r="H91" s="86" t="s">
        <v>451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86" t="s">
        <v>675</v>
      </c>
      <c r="B92" s="86" t="s">
        <v>450</v>
      </c>
      <c r="C92" s="86">
        <v>1</v>
      </c>
      <c r="D92" s="86">
        <v>0</v>
      </c>
      <c r="E92" s="86">
        <v>0.34</v>
      </c>
      <c r="F92" s="86">
        <v>0</v>
      </c>
      <c r="G92" s="86">
        <v>1</v>
      </c>
      <c r="H92" s="86" t="s">
        <v>451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86" t="s">
        <v>676</v>
      </c>
      <c r="B93" s="86" t="s">
        <v>450</v>
      </c>
      <c r="C93" s="86">
        <v>1</v>
      </c>
      <c r="D93" s="86">
        <v>0</v>
      </c>
      <c r="E93" s="86">
        <v>1.08</v>
      </c>
      <c r="F93" s="86">
        <v>0</v>
      </c>
      <c r="G93" s="86">
        <v>1</v>
      </c>
      <c r="H93" s="86" t="s">
        <v>451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86" t="s">
        <v>452</v>
      </c>
      <c r="B94" s="86" t="s">
        <v>453</v>
      </c>
      <c r="C94" s="86">
        <v>0.54</v>
      </c>
      <c r="D94" s="86">
        <v>622</v>
      </c>
      <c r="E94" s="86">
        <v>0.62</v>
      </c>
      <c r="F94" s="86">
        <v>716.53</v>
      </c>
      <c r="G94" s="86">
        <v>1</v>
      </c>
      <c r="H94" s="86" t="s">
        <v>454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86" t="s">
        <v>455</v>
      </c>
      <c r="B95" s="86" t="s">
        <v>453</v>
      </c>
      <c r="C95" s="86">
        <v>0.56999999999999995</v>
      </c>
      <c r="D95" s="86">
        <v>622</v>
      </c>
      <c r="E95" s="86">
        <v>3.26</v>
      </c>
      <c r="F95" s="86">
        <v>3570.21</v>
      </c>
      <c r="G95" s="86">
        <v>1</v>
      </c>
      <c r="H95" s="86" t="s">
        <v>454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86" t="s">
        <v>456</v>
      </c>
      <c r="B96" s="86" t="s">
        <v>453</v>
      </c>
      <c r="C96" s="86">
        <v>0.55000000000000004</v>
      </c>
      <c r="D96" s="86">
        <v>622</v>
      </c>
      <c r="E96" s="86">
        <v>1.69</v>
      </c>
      <c r="F96" s="86">
        <v>1929.84</v>
      </c>
      <c r="G96" s="86">
        <v>1</v>
      </c>
      <c r="H96" s="86" t="s">
        <v>454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86" t="s">
        <v>457</v>
      </c>
      <c r="B97" s="86" t="s">
        <v>453</v>
      </c>
      <c r="C97" s="86">
        <v>0.6</v>
      </c>
      <c r="D97" s="86">
        <v>1017.59</v>
      </c>
      <c r="E97" s="86">
        <v>10.91</v>
      </c>
      <c r="F97" s="86">
        <v>18484.009999999998</v>
      </c>
      <c r="G97" s="86">
        <v>1</v>
      </c>
      <c r="H97" s="86" t="s">
        <v>454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86" t="s">
        <v>458</v>
      </c>
      <c r="B98" s="86" t="s">
        <v>453</v>
      </c>
      <c r="C98" s="86">
        <v>0.56999999999999995</v>
      </c>
      <c r="D98" s="86">
        <v>622</v>
      </c>
      <c r="E98" s="86">
        <v>3.36</v>
      </c>
      <c r="F98" s="86">
        <v>3671.16</v>
      </c>
      <c r="G98" s="86">
        <v>1</v>
      </c>
      <c r="H98" s="86" t="s">
        <v>454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86" t="s">
        <v>459</v>
      </c>
      <c r="B99" s="86" t="s">
        <v>453</v>
      </c>
      <c r="C99" s="86">
        <v>0.55000000000000004</v>
      </c>
      <c r="D99" s="86">
        <v>622</v>
      </c>
      <c r="E99" s="86">
        <v>1.76</v>
      </c>
      <c r="F99" s="86">
        <v>2004.26</v>
      </c>
      <c r="G99" s="86">
        <v>1</v>
      </c>
      <c r="H99" s="86" t="s">
        <v>454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86" t="s">
        <v>117</v>
      </c>
      <c r="C101" s="86" t="s">
        <v>460</v>
      </c>
      <c r="D101" s="86" t="s">
        <v>461</v>
      </c>
      <c r="E101" s="86" t="s">
        <v>462</v>
      </c>
      <c r="F101" s="86" t="s">
        <v>463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6" t="s">
        <v>464</v>
      </c>
      <c r="B102" s="86" t="s">
        <v>465</v>
      </c>
      <c r="C102" s="86" t="s">
        <v>466</v>
      </c>
      <c r="D102" s="86">
        <v>0.1</v>
      </c>
      <c r="E102" s="86">
        <v>0</v>
      </c>
      <c r="F102" s="86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86" t="s">
        <v>117</v>
      </c>
      <c r="C104" s="86" t="s">
        <v>467</v>
      </c>
      <c r="D104" s="86" t="s">
        <v>468</v>
      </c>
      <c r="E104" s="86" t="s">
        <v>469</v>
      </c>
      <c r="F104" s="86" t="s">
        <v>470</v>
      </c>
      <c r="G104" s="86" t="s">
        <v>471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6" t="s">
        <v>472</v>
      </c>
      <c r="B105" s="86" t="s">
        <v>473</v>
      </c>
      <c r="C105" s="86">
        <v>0.4</v>
      </c>
      <c r="D105" s="86">
        <v>845000</v>
      </c>
      <c r="E105" s="86">
        <v>0.8</v>
      </c>
      <c r="F105" s="86">
        <v>1.72</v>
      </c>
      <c r="G105" s="86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86" t="s">
        <v>474</v>
      </c>
      <c r="C107" s="86" t="s">
        <v>475</v>
      </c>
      <c r="D107" s="86" t="s">
        <v>476</v>
      </c>
      <c r="E107" s="86" t="s">
        <v>477</v>
      </c>
      <c r="F107" s="86" t="s">
        <v>478</v>
      </c>
      <c r="G107" s="86" t="s">
        <v>479</v>
      </c>
      <c r="H107" s="86" t="s">
        <v>480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481</v>
      </c>
      <c r="B108" s="86">
        <v>140147.7996</v>
      </c>
      <c r="C108" s="86">
        <v>214.85679999999999</v>
      </c>
      <c r="D108" s="86">
        <v>286.02870000000001</v>
      </c>
      <c r="E108" s="86">
        <v>0</v>
      </c>
      <c r="F108" s="86">
        <v>2.2000000000000001E-3</v>
      </c>
      <c r="G108" s="86">
        <v>187868.84950000001</v>
      </c>
      <c r="H108" s="86">
        <v>56882.978499999997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482</v>
      </c>
      <c r="B109" s="86">
        <v>123649.95140000001</v>
      </c>
      <c r="C109" s="86">
        <v>191.42949999999999</v>
      </c>
      <c r="D109" s="86">
        <v>258.43110000000001</v>
      </c>
      <c r="E109" s="86">
        <v>0</v>
      </c>
      <c r="F109" s="86">
        <v>2E-3</v>
      </c>
      <c r="G109" s="86">
        <v>169752.34909999999</v>
      </c>
      <c r="H109" s="86">
        <v>50365.133999999998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483</v>
      </c>
      <c r="B110" s="86">
        <v>128126.3974</v>
      </c>
      <c r="C110" s="86">
        <v>204.08869999999999</v>
      </c>
      <c r="D110" s="86">
        <v>286.44150000000002</v>
      </c>
      <c r="E110" s="86">
        <v>0</v>
      </c>
      <c r="F110" s="86">
        <v>2.2000000000000001E-3</v>
      </c>
      <c r="G110" s="86">
        <v>188181.38130000001</v>
      </c>
      <c r="H110" s="86">
        <v>52736.095200000003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484</v>
      </c>
      <c r="B111" s="86">
        <v>113923.15760000001</v>
      </c>
      <c r="C111" s="86">
        <v>188.2671</v>
      </c>
      <c r="D111" s="86">
        <v>276.8381</v>
      </c>
      <c r="E111" s="86">
        <v>0</v>
      </c>
      <c r="F111" s="86">
        <v>2.0999999999999999E-3</v>
      </c>
      <c r="G111" s="86">
        <v>181905.8873</v>
      </c>
      <c r="H111" s="86">
        <v>47540.339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295</v>
      </c>
      <c r="B112" s="86">
        <v>114182.89350000001</v>
      </c>
      <c r="C112" s="86">
        <v>195.57679999999999</v>
      </c>
      <c r="D112" s="86">
        <v>299.87299999999999</v>
      </c>
      <c r="E112" s="86">
        <v>0</v>
      </c>
      <c r="F112" s="86">
        <v>2.2000000000000001E-3</v>
      </c>
      <c r="G112" s="86">
        <v>197072.9731</v>
      </c>
      <c r="H112" s="86">
        <v>48306.402600000001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485</v>
      </c>
      <c r="B113" s="86">
        <v>114122.5089</v>
      </c>
      <c r="C113" s="86">
        <v>202.4247</v>
      </c>
      <c r="D113" s="86">
        <v>322.34930000000003</v>
      </c>
      <c r="E113" s="86">
        <v>0</v>
      </c>
      <c r="F113" s="86">
        <v>2.3999999999999998E-3</v>
      </c>
      <c r="G113" s="86">
        <v>211873.2899</v>
      </c>
      <c r="H113" s="86">
        <v>48945.315900000001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486</v>
      </c>
      <c r="B114" s="86">
        <v>124487.7933</v>
      </c>
      <c r="C114" s="86">
        <v>224.17070000000001</v>
      </c>
      <c r="D114" s="86">
        <v>362.56959999999998</v>
      </c>
      <c r="E114" s="86">
        <v>0</v>
      </c>
      <c r="F114" s="86">
        <v>2.5999999999999999E-3</v>
      </c>
      <c r="G114" s="86">
        <v>238322.37659999999</v>
      </c>
      <c r="H114" s="86">
        <v>53712.048900000002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487</v>
      </c>
      <c r="B115" s="86">
        <v>123174.3665</v>
      </c>
      <c r="C115" s="86">
        <v>220.13130000000001</v>
      </c>
      <c r="D115" s="86">
        <v>353.29259999999999</v>
      </c>
      <c r="E115" s="86">
        <v>0</v>
      </c>
      <c r="F115" s="86">
        <v>2.5999999999999999E-3</v>
      </c>
      <c r="G115" s="86">
        <v>232218.14300000001</v>
      </c>
      <c r="H115" s="86">
        <v>52985.315900000001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488</v>
      </c>
      <c r="B116" s="86">
        <v>114356.5393</v>
      </c>
      <c r="C116" s="86">
        <v>198.84450000000001</v>
      </c>
      <c r="D116" s="86">
        <v>310.00080000000003</v>
      </c>
      <c r="E116" s="86">
        <v>0</v>
      </c>
      <c r="F116" s="86">
        <v>2.3E-3</v>
      </c>
      <c r="G116" s="86">
        <v>203741.31359999999</v>
      </c>
      <c r="H116" s="86">
        <v>48663.786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489</v>
      </c>
      <c r="B117" s="86">
        <v>116287.2304</v>
      </c>
      <c r="C117" s="86">
        <v>195.0711</v>
      </c>
      <c r="D117" s="86">
        <v>292.01650000000001</v>
      </c>
      <c r="E117" s="86">
        <v>0</v>
      </c>
      <c r="F117" s="86">
        <v>2.2000000000000001E-3</v>
      </c>
      <c r="G117" s="86">
        <v>191892.5226</v>
      </c>
      <c r="H117" s="86">
        <v>48803.800300000003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490</v>
      </c>
      <c r="B118" s="86">
        <v>121758.07640000001</v>
      </c>
      <c r="C118" s="86">
        <v>195.9194</v>
      </c>
      <c r="D118" s="86">
        <v>278.63400000000001</v>
      </c>
      <c r="E118" s="86">
        <v>0</v>
      </c>
      <c r="F118" s="86">
        <v>2.0999999999999999E-3</v>
      </c>
      <c r="G118" s="86">
        <v>183061.8848</v>
      </c>
      <c r="H118" s="86">
        <v>50303.676099999997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491</v>
      </c>
      <c r="B119" s="86">
        <v>136793.4129</v>
      </c>
      <c r="C119" s="86">
        <v>211.66499999999999</v>
      </c>
      <c r="D119" s="86">
        <v>285.53469999999999</v>
      </c>
      <c r="E119" s="86">
        <v>0</v>
      </c>
      <c r="F119" s="86">
        <v>2.2000000000000001E-3</v>
      </c>
      <c r="G119" s="86">
        <v>187554.91680000001</v>
      </c>
      <c r="H119" s="86">
        <v>55707.9715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  <c r="F120" s="86"/>
      <c r="G120" s="86"/>
      <c r="H120" s="86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492</v>
      </c>
      <c r="B121" s="87">
        <v>1471010</v>
      </c>
      <c r="C121" s="86">
        <v>2442.4456</v>
      </c>
      <c r="D121" s="86">
        <v>3612.0099</v>
      </c>
      <c r="E121" s="86">
        <v>0</v>
      </c>
      <c r="F121" s="86">
        <v>2.69E-2</v>
      </c>
      <c r="G121" s="87">
        <v>2373450</v>
      </c>
      <c r="H121" s="86">
        <v>614952.86380000005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493</v>
      </c>
      <c r="B122" s="86">
        <v>113923.15760000001</v>
      </c>
      <c r="C122" s="86">
        <v>188.2671</v>
      </c>
      <c r="D122" s="86">
        <v>258.43110000000001</v>
      </c>
      <c r="E122" s="86">
        <v>0</v>
      </c>
      <c r="F122" s="86">
        <v>2E-3</v>
      </c>
      <c r="G122" s="86">
        <v>169752.34909999999</v>
      </c>
      <c r="H122" s="86">
        <v>47540.339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494</v>
      </c>
      <c r="B123" s="86">
        <v>140147.7996</v>
      </c>
      <c r="C123" s="86">
        <v>224.17070000000001</v>
      </c>
      <c r="D123" s="86">
        <v>362.56959999999998</v>
      </c>
      <c r="E123" s="86">
        <v>0</v>
      </c>
      <c r="F123" s="86">
        <v>2.5999999999999999E-3</v>
      </c>
      <c r="G123" s="86">
        <v>238322.37659999999</v>
      </c>
      <c r="H123" s="86">
        <v>56882.978499999997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86" t="s">
        <v>495</v>
      </c>
      <c r="C125" s="86" t="s">
        <v>496</v>
      </c>
      <c r="D125" s="86" t="s">
        <v>497</v>
      </c>
      <c r="E125" s="86" t="s">
        <v>498</v>
      </c>
      <c r="F125" s="86" t="s">
        <v>499</v>
      </c>
      <c r="G125" s="86" t="s">
        <v>500</v>
      </c>
      <c r="H125" s="86" t="s">
        <v>501</v>
      </c>
      <c r="I125" s="86" t="s">
        <v>502</v>
      </c>
      <c r="J125" s="86" t="s">
        <v>503</v>
      </c>
      <c r="K125" s="86" t="s">
        <v>504</v>
      </c>
      <c r="L125" s="86" t="s">
        <v>505</v>
      </c>
      <c r="M125" s="86" t="s">
        <v>506</v>
      </c>
      <c r="N125" s="86" t="s">
        <v>507</v>
      </c>
      <c r="O125" s="86" t="s">
        <v>508</v>
      </c>
      <c r="P125" s="86" t="s">
        <v>509</v>
      </c>
      <c r="Q125" s="86" t="s">
        <v>510</v>
      </c>
      <c r="R125" s="86" t="s">
        <v>511</v>
      </c>
      <c r="S125" s="86" t="s">
        <v>512</v>
      </c>
    </row>
    <row r="126" spans="1:19">
      <c r="A126" s="86" t="s">
        <v>481</v>
      </c>
      <c r="B126" s="87">
        <v>435936000000</v>
      </c>
      <c r="C126" s="86">
        <v>290109.78200000001</v>
      </c>
      <c r="D126" s="86" t="s">
        <v>655</v>
      </c>
      <c r="E126" s="86">
        <v>62886.42</v>
      </c>
      <c r="F126" s="86">
        <v>41401.919999999998</v>
      </c>
      <c r="G126" s="86">
        <v>30506.940999999999</v>
      </c>
      <c r="H126" s="86">
        <v>0</v>
      </c>
      <c r="I126" s="86">
        <v>0</v>
      </c>
      <c r="J126" s="86">
        <v>0</v>
      </c>
      <c r="K126" s="86">
        <v>0</v>
      </c>
      <c r="L126" s="86">
        <v>0</v>
      </c>
      <c r="M126" s="86">
        <v>0</v>
      </c>
      <c r="N126" s="86">
        <v>0</v>
      </c>
      <c r="O126" s="86">
        <v>0</v>
      </c>
      <c r="P126" s="86">
        <v>0</v>
      </c>
      <c r="Q126" s="86">
        <v>155314.50099999999</v>
      </c>
      <c r="R126" s="86">
        <v>0</v>
      </c>
      <c r="S126" s="86">
        <v>0</v>
      </c>
    </row>
    <row r="127" spans="1:19">
      <c r="A127" s="86" t="s">
        <v>482</v>
      </c>
      <c r="B127" s="87">
        <v>393898000000</v>
      </c>
      <c r="C127" s="86">
        <v>294959.72700000001</v>
      </c>
      <c r="D127" s="86" t="s">
        <v>616</v>
      </c>
      <c r="E127" s="86">
        <v>62886.42</v>
      </c>
      <c r="F127" s="86">
        <v>41401.919999999998</v>
      </c>
      <c r="G127" s="86">
        <v>30506.940999999999</v>
      </c>
      <c r="H127" s="86">
        <v>0</v>
      </c>
      <c r="I127" s="86">
        <v>0</v>
      </c>
      <c r="J127" s="86">
        <v>0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160164.446</v>
      </c>
      <c r="R127" s="86">
        <v>0</v>
      </c>
      <c r="S127" s="86">
        <v>0</v>
      </c>
    </row>
    <row r="128" spans="1:19">
      <c r="A128" s="86" t="s">
        <v>483</v>
      </c>
      <c r="B128" s="87">
        <v>436661000000</v>
      </c>
      <c r="C128" s="86">
        <v>296262.95899999997</v>
      </c>
      <c r="D128" s="86" t="s">
        <v>617</v>
      </c>
      <c r="E128" s="86">
        <v>62886.42</v>
      </c>
      <c r="F128" s="86">
        <v>41401.919999999998</v>
      </c>
      <c r="G128" s="86">
        <v>30506.940999999999</v>
      </c>
      <c r="H128" s="86">
        <v>0</v>
      </c>
      <c r="I128" s="86">
        <v>0</v>
      </c>
      <c r="J128" s="86">
        <v>0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161467.67800000001</v>
      </c>
      <c r="R128" s="86">
        <v>0</v>
      </c>
      <c r="S128" s="86">
        <v>0</v>
      </c>
    </row>
    <row r="129" spans="1:19">
      <c r="A129" s="86" t="s">
        <v>484</v>
      </c>
      <c r="B129" s="87">
        <v>422099000000</v>
      </c>
      <c r="C129" s="86">
        <v>303158.489</v>
      </c>
      <c r="D129" s="86" t="s">
        <v>656</v>
      </c>
      <c r="E129" s="86">
        <v>62886.42</v>
      </c>
      <c r="F129" s="86">
        <v>41401.919999999998</v>
      </c>
      <c r="G129" s="86">
        <v>30506.940999999999</v>
      </c>
      <c r="H129" s="86">
        <v>0</v>
      </c>
      <c r="I129" s="86">
        <v>468.44600000000003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167894.76199999999</v>
      </c>
      <c r="R129" s="86">
        <v>0</v>
      </c>
      <c r="S129" s="86">
        <v>0</v>
      </c>
    </row>
    <row r="130" spans="1:19">
      <c r="A130" s="86" t="s">
        <v>295</v>
      </c>
      <c r="B130" s="87">
        <v>457293000000</v>
      </c>
      <c r="C130" s="86">
        <v>316643.33</v>
      </c>
      <c r="D130" s="86" t="s">
        <v>691</v>
      </c>
      <c r="E130" s="86">
        <v>62886.42</v>
      </c>
      <c r="F130" s="86">
        <v>41401.919999999998</v>
      </c>
      <c r="G130" s="86">
        <v>30506.940999999999</v>
      </c>
      <c r="H130" s="86">
        <v>0</v>
      </c>
      <c r="I130" s="86">
        <v>3599.0430000000001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178249.00599999999</v>
      </c>
      <c r="R130" s="86">
        <v>0</v>
      </c>
      <c r="S130" s="86">
        <v>0</v>
      </c>
    </row>
    <row r="131" spans="1:19">
      <c r="A131" s="86" t="s">
        <v>485</v>
      </c>
      <c r="B131" s="87">
        <v>491636000000</v>
      </c>
      <c r="C131" s="86">
        <v>362770.54200000002</v>
      </c>
      <c r="D131" s="86" t="s">
        <v>657</v>
      </c>
      <c r="E131" s="86">
        <v>41924.28</v>
      </c>
      <c r="F131" s="86">
        <v>36859.928999999996</v>
      </c>
      <c r="G131" s="86">
        <v>30506.940999999999</v>
      </c>
      <c r="H131" s="86">
        <v>0</v>
      </c>
      <c r="I131" s="86">
        <v>15427.195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238052.19699999999</v>
      </c>
      <c r="R131" s="86">
        <v>0</v>
      </c>
      <c r="S131" s="86">
        <v>0</v>
      </c>
    </row>
    <row r="132" spans="1:19">
      <c r="A132" s="86" t="s">
        <v>486</v>
      </c>
      <c r="B132" s="87">
        <v>553009000000</v>
      </c>
      <c r="C132" s="86">
        <v>388363.5</v>
      </c>
      <c r="D132" s="86" t="s">
        <v>658</v>
      </c>
      <c r="E132" s="86">
        <v>41924.28</v>
      </c>
      <c r="F132" s="86">
        <v>36859.928999999996</v>
      </c>
      <c r="G132" s="86">
        <v>30506.940999999999</v>
      </c>
      <c r="H132" s="86">
        <v>0</v>
      </c>
      <c r="I132" s="86">
        <v>38374.603000000003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240697.747</v>
      </c>
      <c r="R132" s="86">
        <v>0</v>
      </c>
      <c r="S132" s="86">
        <v>0</v>
      </c>
    </row>
    <row r="133" spans="1:19">
      <c r="A133" s="86" t="s">
        <v>487</v>
      </c>
      <c r="B133" s="87">
        <v>538845000000</v>
      </c>
      <c r="C133" s="86">
        <v>366418.935</v>
      </c>
      <c r="D133" s="86" t="s">
        <v>652</v>
      </c>
      <c r="E133" s="86">
        <v>41924.28</v>
      </c>
      <c r="F133" s="86">
        <v>36859.928999999996</v>
      </c>
      <c r="G133" s="86">
        <v>30506.940999999999</v>
      </c>
      <c r="H133" s="86">
        <v>0</v>
      </c>
      <c r="I133" s="86">
        <v>18260.935000000001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238866.85</v>
      </c>
      <c r="R133" s="86">
        <v>0</v>
      </c>
      <c r="S133" s="86">
        <v>0</v>
      </c>
    </row>
    <row r="134" spans="1:19">
      <c r="A134" s="86" t="s">
        <v>488</v>
      </c>
      <c r="B134" s="87">
        <v>472766000000</v>
      </c>
      <c r="C134" s="86">
        <v>343713.13299999997</v>
      </c>
      <c r="D134" s="86" t="s">
        <v>558</v>
      </c>
      <c r="E134" s="86">
        <v>41924.28</v>
      </c>
      <c r="F134" s="86">
        <v>36859.928999999996</v>
      </c>
      <c r="G134" s="86">
        <v>30506.940999999999</v>
      </c>
      <c r="H134" s="86">
        <v>0</v>
      </c>
      <c r="I134" s="86">
        <v>7185.09</v>
      </c>
      <c r="J134" s="86">
        <v>0</v>
      </c>
      <c r="K134" s="86">
        <v>0</v>
      </c>
      <c r="L134" s="86">
        <v>0</v>
      </c>
      <c r="M134" s="86">
        <v>0</v>
      </c>
      <c r="N134" s="86">
        <v>0</v>
      </c>
      <c r="O134" s="86">
        <v>0</v>
      </c>
      <c r="P134" s="86">
        <v>0</v>
      </c>
      <c r="Q134" s="86">
        <v>227236.89300000001</v>
      </c>
      <c r="R134" s="86">
        <v>0</v>
      </c>
      <c r="S134" s="86">
        <v>0</v>
      </c>
    </row>
    <row r="135" spans="1:19">
      <c r="A135" s="86" t="s">
        <v>489</v>
      </c>
      <c r="B135" s="87">
        <v>445272000000</v>
      </c>
      <c r="C135" s="86">
        <v>312873.30099999998</v>
      </c>
      <c r="D135" s="86" t="s">
        <v>692</v>
      </c>
      <c r="E135" s="86">
        <v>62886.42</v>
      </c>
      <c r="F135" s="86">
        <v>41401.919999999998</v>
      </c>
      <c r="G135" s="86">
        <v>30506.940999999999</v>
      </c>
      <c r="H135" s="86">
        <v>0</v>
      </c>
      <c r="I135" s="86">
        <v>2700.261</v>
      </c>
      <c r="J135" s="86">
        <v>0</v>
      </c>
      <c r="K135" s="86">
        <v>0</v>
      </c>
      <c r="L135" s="86">
        <v>0</v>
      </c>
      <c r="M135" s="86">
        <v>0</v>
      </c>
      <c r="N135" s="86">
        <v>0</v>
      </c>
      <c r="O135" s="86">
        <v>0</v>
      </c>
      <c r="P135" s="86">
        <v>0</v>
      </c>
      <c r="Q135" s="86">
        <v>175377.75899999999</v>
      </c>
      <c r="R135" s="86">
        <v>0</v>
      </c>
      <c r="S135" s="86">
        <v>0</v>
      </c>
    </row>
    <row r="136" spans="1:19">
      <c r="A136" s="86" t="s">
        <v>490</v>
      </c>
      <c r="B136" s="87">
        <v>424781000000</v>
      </c>
      <c r="C136" s="86">
        <v>313179.66700000002</v>
      </c>
      <c r="D136" s="86" t="s">
        <v>659</v>
      </c>
      <c r="E136" s="86">
        <v>62886.42</v>
      </c>
      <c r="F136" s="86">
        <v>41401.919999999998</v>
      </c>
      <c r="G136" s="86">
        <v>30506.940999999999</v>
      </c>
      <c r="H136" s="86">
        <v>0</v>
      </c>
      <c r="I136" s="86">
        <v>1412.501</v>
      </c>
      <c r="J136" s="86">
        <v>0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176971.88500000001</v>
      </c>
      <c r="R136" s="86">
        <v>0</v>
      </c>
      <c r="S136" s="86">
        <v>0</v>
      </c>
    </row>
    <row r="137" spans="1:19">
      <c r="A137" s="86" t="s">
        <v>491</v>
      </c>
      <c r="B137" s="87">
        <v>435207000000</v>
      </c>
      <c r="C137" s="86">
        <v>293848.98700000002</v>
      </c>
      <c r="D137" s="86" t="s">
        <v>648</v>
      </c>
      <c r="E137" s="86">
        <v>62886.42</v>
      </c>
      <c r="F137" s="86">
        <v>41401.919999999998</v>
      </c>
      <c r="G137" s="86">
        <v>30506.940999999999</v>
      </c>
      <c r="H137" s="86">
        <v>0</v>
      </c>
      <c r="I137" s="86">
        <v>0</v>
      </c>
      <c r="J137" s="86">
        <v>0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159053.70600000001</v>
      </c>
      <c r="R137" s="86">
        <v>0</v>
      </c>
      <c r="S137" s="86">
        <v>0</v>
      </c>
    </row>
    <row r="138" spans="1:19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</row>
    <row r="139" spans="1:19">
      <c r="A139" s="86" t="s">
        <v>492</v>
      </c>
      <c r="B139" s="87">
        <v>5507400000000</v>
      </c>
      <c r="C139" s="86"/>
      <c r="D139" s="86"/>
      <c r="E139" s="86"/>
      <c r="F139" s="86"/>
      <c r="G139" s="86"/>
      <c r="H139" s="86"/>
      <c r="I139" s="86"/>
      <c r="J139" s="86"/>
      <c r="K139" s="86"/>
      <c r="L139" s="86">
        <v>0</v>
      </c>
      <c r="M139" s="86">
        <v>0</v>
      </c>
      <c r="N139" s="86">
        <v>0</v>
      </c>
      <c r="O139" s="86">
        <v>0</v>
      </c>
      <c r="P139" s="86">
        <v>0</v>
      </c>
      <c r="Q139" s="86"/>
      <c r="R139" s="86">
        <v>0</v>
      </c>
      <c r="S139" s="86">
        <v>0</v>
      </c>
    </row>
    <row r="140" spans="1:19">
      <c r="A140" s="86" t="s">
        <v>493</v>
      </c>
      <c r="B140" s="87">
        <v>393898000000</v>
      </c>
      <c r="C140" s="86">
        <v>290109.78200000001</v>
      </c>
      <c r="D140" s="86"/>
      <c r="E140" s="86">
        <v>41924.28</v>
      </c>
      <c r="F140" s="86">
        <v>36859.928999999996</v>
      </c>
      <c r="G140" s="86">
        <v>30506.940999999999</v>
      </c>
      <c r="H140" s="86">
        <v>0</v>
      </c>
      <c r="I140" s="86">
        <v>0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155314.50099999999</v>
      </c>
      <c r="R140" s="86">
        <v>0</v>
      </c>
      <c r="S140" s="86">
        <v>0</v>
      </c>
    </row>
    <row r="141" spans="1:19">
      <c r="A141" s="86" t="s">
        <v>494</v>
      </c>
      <c r="B141" s="87">
        <v>553009000000</v>
      </c>
      <c r="C141" s="86">
        <v>388363.5</v>
      </c>
      <c r="D141" s="86"/>
      <c r="E141" s="86">
        <v>62886.42</v>
      </c>
      <c r="F141" s="86">
        <v>41401.919999999998</v>
      </c>
      <c r="G141" s="86">
        <v>30506.940999999999</v>
      </c>
      <c r="H141" s="86">
        <v>0</v>
      </c>
      <c r="I141" s="86">
        <v>38374.603000000003</v>
      </c>
      <c r="J141" s="86">
        <v>0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240697.747</v>
      </c>
      <c r="R141" s="86">
        <v>0</v>
      </c>
      <c r="S141" s="86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86" t="s">
        <v>514</v>
      </c>
      <c r="C143" s="86" t="s">
        <v>515</v>
      </c>
      <c r="D143" s="86" t="s">
        <v>241</v>
      </c>
      <c r="E143" s="86" t="s">
        <v>374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516</v>
      </c>
      <c r="B144" s="86">
        <v>85157.6</v>
      </c>
      <c r="C144" s="86">
        <v>39889.68</v>
      </c>
      <c r="D144" s="86">
        <v>0</v>
      </c>
      <c r="E144" s="86">
        <v>125047.29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517</v>
      </c>
      <c r="B145" s="86">
        <v>20.37</v>
      </c>
      <c r="C145" s="86">
        <v>9.5399999999999991</v>
      </c>
      <c r="D145" s="86">
        <v>0</v>
      </c>
      <c r="E145" s="86">
        <v>29.91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518</v>
      </c>
      <c r="B146" s="86">
        <v>20.37</v>
      </c>
      <c r="C146" s="86">
        <v>9.5399999999999991</v>
      </c>
      <c r="D146" s="86">
        <v>0</v>
      </c>
      <c r="E146" s="86">
        <v>29.91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146"/>
  <sheetViews>
    <sheetView workbookViewId="0"/>
  </sheetViews>
  <sheetFormatPr defaultRowHeight="10.5"/>
  <cols>
    <col min="1" max="1" width="38.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86" t="s">
        <v>344</v>
      </c>
      <c r="C1" s="86" t="s">
        <v>345</v>
      </c>
      <c r="D1" s="86" t="s">
        <v>346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347</v>
      </c>
      <c r="B2" s="86">
        <v>12648.94</v>
      </c>
      <c r="C2" s="86">
        <v>3025.49</v>
      </c>
      <c r="D2" s="86">
        <v>3025.49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348</v>
      </c>
      <c r="B3" s="86">
        <v>12648.94</v>
      </c>
      <c r="C3" s="86">
        <v>3025.49</v>
      </c>
      <c r="D3" s="86">
        <v>3025.49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349</v>
      </c>
      <c r="B4" s="86">
        <v>27624.07</v>
      </c>
      <c r="C4" s="86">
        <v>6607.37</v>
      </c>
      <c r="D4" s="86">
        <v>6607.37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350</v>
      </c>
      <c r="B5" s="86">
        <v>27624.07</v>
      </c>
      <c r="C5" s="86">
        <v>6607.37</v>
      </c>
      <c r="D5" s="86">
        <v>6607.37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86" t="s">
        <v>351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352</v>
      </c>
      <c r="B8" s="86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353</v>
      </c>
      <c r="B9" s="86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354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86" t="s">
        <v>355</v>
      </c>
      <c r="C12" s="86" t="s">
        <v>356</v>
      </c>
      <c r="D12" s="86" t="s">
        <v>357</v>
      </c>
      <c r="E12" s="86" t="s">
        <v>358</v>
      </c>
      <c r="F12" s="86" t="s">
        <v>359</v>
      </c>
      <c r="G12" s="86" t="s">
        <v>360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72</v>
      </c>
      <c r="B13" s="86">
        <v>0</v>
      </c>
      <c r="C13" s="86">
        <v>6852.92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73</v>
      </c>
      <c r="B14" s="86">
        <v>16.12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81</v>
      </c>
      <c r="B15" s="86">
        <v>933.76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82</v>
      </c>
      <c r="B16" s="86">
        <v>62.44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83</v>
      </c>
      <c r="B17" s="86">
        <v>785.69</v>
      </c>
      <c r="C17" s="86">
        <v>199.13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84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85</v>
      </c>
      <c r="B19" s="86">
        <v>941.66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86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87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88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67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89</v>
      </c>
      <c r="B24" s="86">
        <v>0</v>
      </c>
      <c r="C24" s="86">
        <v>27.77</v>
      </c>
      <c r="D24" s="86">
        <v>0</v>
      </c>
      <c r="E24" s="86">
        <v>0</v>
      </c>
      <c r="F24" s="86">
        <v>0</v>
      </c>
      <c r="G24" s="86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90</v>
      </c>
      <c r="B25" s="86">
        <v>2829.45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91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92</v>
      </c>
      <c r="B28" s="86">
        <v>5569.12</v>
      </c>
      <c r="C28" s="86">
        <v>7079.82</v>
      </c>
      <c r="D28" s="86">
        <v>0</v>
      </c>
      <c r="E28" s="86">
        <v>0</v>
      </c>
      <c r="F28" s="86">
        <v>0</v>
      </c>
      <c r="G28" s="86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86" t="s">
        <v>351</v>
      </c>
      <c r="C30" s="86" t="s">
        <v>3</v>
      </c>
      <c r="D30" s="86" t="s">
        <v>361</v>
      </c>
      <c r="E30" s="86" t="s">
        <v>362</v>
      </c>
      <c r="F30" s="86" t="s">
        <v>363</v>
      </c>
      <c r="G30" s="86" t="s">
        <v>364</v>
      </c>
      <c r="H30" s="86" t="s">
        <v>365</v>
      </c>
      <c r="I30" s="86" t="s">
        <v>366</v>
      </c>
      <c r="J30" s="86" t="s">
        <v>367</v>
      </c>
      <c r="K30"/>
      <c r="L30"/>
      <c r="M30"/>
      <c r="N30"/>
      <c r="O30"/>
      <c r="P30"/>
      <c r="Q30"/>
      <c r="R30"/>
      <c r="S30"/>
    </row>
    <row r="31" spans="1:19">
      <c r="A31" s="86" t="s">
        <v>373</v>
      </c>
      <c r="B31" s="86">
        <v>209.04</v>
      </c>
      <c r="C31" s="86" t="s">
        <v>4</v>
      </c>
      <c r="D31" s="86">
        <v>1274.6500000000001</v>
      </c>
      <c r="E31" s="86">
        <v>1</v>
      </c>
      <c r="F31" s="86">
        <v>189.08</v>
      </c>
      <c r="G31" s="86">
        <v>0</v>
      </c>
      <c r="H31" s="86">
        <v>18.29</v>
      </c>
      <c r="I31" s="86">
        <v>11.61</v>
      </c>
      <c r="J31" s="86">
        <v>80.6828</v>
      </c>
      <c r="K31"/>
      <c r="L31"/>
      <c r="M31"/>
      <c r="N31"/>
      <c r="O31"/>
      <c r="P31"/>
      <c r="Q31"/>
      <c r="R31"/>
      <c r="S31"/>
    </row>
    <row r="32" spans="1:19">
      <c r="A32" s="86" t="s">
        <v>370</v>
      </c>
      <c r="B32" s="86">
        <v>224.72</v>
      </c>
      <c r="C32" s="86" t="s">
        <v>4</v>
      </c>
      <c r="D32" s="86">
        <v>1370.24</v>
      </c>
      <c r="E32" s="86">
        <v>1</v>
      </c>
      <c r="F32" s="86">
        <v>138.38999999999999</v>
      </c>
      <c r="G32" s="86">
        <v>0</v>
      </c>
      <c r="H32" s="86">
        <v>18.29</v>
      </c>
      <c r="I32" s="86">
        <v>11.61</v>
      </c>
      <c r="J32" s="86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86" t="s">
        <v>369</v>
      </c>
      <c r="B33" s="86">
        <v>621.89</v>
      </c>
      <c r="C33" s="86" t="s">
        <v>4</v>
      </c>
      <c r="D33" s="86">
        <v>3792.03</v>
      </c>
      <c r="E33" s="86">
        <v>1</v>
      </c>
      <c r="F33" s="86">
        <v>477.11</v>
      </c>
      <c r="G33" s="86">
        <v>0</v>
      </c>
      <c r="H33" s="86">
        <v>8.61</v>
      </c>
      <c r="I33" s="86">
        <v>27.87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88.84</v>
      </c>
      <c r="C34" s="86" t="s">
        <v>4</v>
      </c>
      <c r="D34" s="86">
        <v>541.72</v>
      </c>
      <c r="E34" s="86">
        <v>1</v>
      </c>
      <c r="F34" s="86">
        <v>115.05</v>
      </c>
      <c r="G34" s="86">
        <v>0</v>
      </c>
      <c r="H34" s="86">
        <v>11.84</v>
      </c>
      <c r="I34" s="86">
        <v>18.579999999999998</v>
      </c>
      <c r="J34" s="86">
        <v>8.07</v>
      </c>
      <c r="K34"/>
      <c r="L34"/>
      <c r="M34"/>
      <c r="N34"/>
      <c r="O34"/>
      <c r="P34"/>
      <c r="Q34"/>
      <c r="R34"/>
      <c r="S34"/>
    </row>
    <row r="35" spans="1:19">
      <c r="A35" s="86" t="s">
        <v>372</v>
      </c>
      <c r="B35" s="86">
        <v>711.36</v>
      </c>
      <c r="C35" s="86" t="s">
        <v>4</v>
      </c>
      <c r="D35" s="86">
        <v>4337.6099999999997</v>
      </c>
      <c r="E35" s="86">
        <v>1</v>
      </c>
      <c r="F35" s="86">
        <v>366.09</v>
      </c>
      <c r="G35" s="86">
        <v>0</v>
      </c>
      <c r="H35" s="86">
        <v>18.29</v>
      </c>
      <c r="I35" s="86">
        <v>11.61</v>
      </c>
      <c r="J35" s="86">
        <v>5.38</v>
      </c>
      <c r="K35"/>
      <c r="L35"/>
      <c r="M35"/>
      <c r="N35"/>
      <c r="O35"/>
      <c r="P35"/>
      <c r="Q35"/>
      <c r="R35"/>
      <c r="S35"/>
    </row>
    <row r="36" spans="1:19">
      <c r="A36" s="86" t="s">
        <v>371</v>
      </c>
      <c r="B36" s="86">
        <v>2324.94</v>
      </c>
      <c r="C36" s="86" t="s">
        <v>4</v>
      </c>
      <c r="D36" s="86">
        <v>14176.6</v>
      </c>
      <c r="E36" s="86">
        <v>1</v>
      </c>
      <c r="F36" s="86">
        <v>323.44</v>
      </c>
      <c r="G36" s="86">
        <v>174.7</v>
      </c>
      <c r="H36" s="86">
        <v>18.29</v>
      </c>
      <c r="I36" s="86">
        <v>11.61</v>
      </c>
      <c r="J36" s="86">
        <v>5.38</v>
      </c>
      <c r="K36"/>
      <c r="L36"/>
      <c r="M36"/>
      <c r="N36"/>
      <c r="O36"/>
      <c r="P36"/>
      <c r="Q36"/>
      <c r="R36"/>
      <c r="S36"/>
    </row>
    <row r="37" spans="1:19">
      <c r="A37" s="86" t="s">
        <v>374</v>
      </c>
      <c r="B37" s="86">
        <v>4180.79</v>
      </c>
      <c r="C37" s="86"/>
      <c r="D37" s="86">
        <v>25492.85</v>
      </c>
      <c r="E37" s="86"/>
      <c r="F37" s="86">
        <v>1609.16</v>
      </c>
      <c r="G37" s="86">
        <v>174.7</v>
      </c>
      <c r="H37" s="86">
        <v>16.713000000000001</v>
      </c>
      <c r="I37" s="86">
        <v>12.83</v>
      </c>
      <c r="J37" s="86">
        <v>13.7818</v>
      </c>
      <c r="K37"/>
      <c r="L37"/>
      <c r="M37"/>
      <c r="N37"/>
      <c r="O37"/>
      <c r="P37"/>
      <c r="Q37"/>
      <c r="R37"/>
      <c r="S37"/>
    </row>
    <row r="38" spans="1:19">
      <c r="A38" s="86" t="s">
        <v>375</v>
      </c>
      <c r="B38" s="86">
        <v>4180.79</v>
      </c>
      <c r="C38" s="86"/>
      <c r="D38" s="86">
        <v>25492.85</v>
      </c>
      <c r="E38" s="86"/>
      <c r="F38" s="86">
        <v>1609.16</v>
      </c>
      <c r="G38" s="86">
        <v>174.7</v>
      </c>
      <c r="H38" s="86">
        <v>16.713000000000001</v>
      </c>
      <c r="I38" s="86">
        <v>12.83</v>
      </c>
      <c r="J38" s="86">
        <v>13.7818</v>
      </c>
      <c r="K38"/>
      <c r="L38"/>
      <c r="M38"/>
      <c r="N38"/>
      <c r="O38"/>
      <c r="P38"/>
      <c r="Q38"/>
      <c r="R38"/>
      <c r="S38"/>
    </row>
    <row r="39" spans="1:19">
      <c r="A39" s="86" t="s">
        <v>376</v>
      </c>
      <c r="B39" s="86">
        <v>0</v>
      </c>
      <c r="C39" s="86"/>
      <c r="D39" s="86">
        <v>0</v>
      </c>
      <c r="E39" s="86"/>
      <c r="F39" s="86">
        <v>0</v>
      </c>
      <c r="G39" s="86">
        <v>0</v>
      </c>
      <c r="H39" s="86"/>
      <c r="I39" s="86"/>
      <c r="J39" s="86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86" t="s">
        <v>51</v>
      </c>
      <c r="C41" s="86" t="s">
        <v>377</v>
      </c>
      <c r="D41" s="86" t="s">
        <v>378</v>
      </c>
      <c r="E41" s="86" t="s">
        <v>379</v>
      </c>
      <c r="F41" s="86" t="s">
        <v>380</v>
      </c>
      <c r="G41" s="86" t="s">
        <v>381</v>
      </c>
      <c r="H41" s="86" t="s">
        <v>382</v>
      </c>
      <c r="I41" s="86" t="s">
        <v>383</v>
      </c>
      <c r="J41"/>
      <c r="K41"/>
      <c r="L41"/>
      <c r="M41"/>
      <c r="N41"/>
      <c r="O41"/>
      <c r="P41"/>
      <c r="Q41"/>
      <c r="R41"/>
      <c r="S41"/>
    </row>
    <row r="42" spans="1:19">
      <c r="A42" s="86" t="s">
        <v>407</v>
      </c>
      <c r="B42" s="86" t="s">
        <v>533</v>
      </c>
      <c r="C42" s="86">
        <v>0.08</v>
      </c>
      <c r="D42" s="86">
        <v>0.45400000000000001</v>
      </c>
      <c r="E42" s="86">
        <v>0.48699999999999999</v>
      </c>
      <c r="F42" s="86">
        <v>60.34</v>
      </c>
      <c r="G42" s="86">
        <v>180</v>
      </c>
      <c r="H42" s="86">
        <v>90</v>
      </c>
      <c r="I42" s="86" t="s">
        <v>400</v>
      </c>
      <c r="J42"/>
      <c r="K42"/>
      <c r="L42"/>
      <c r="M42"/>
      <c r="N42"/>
      <c r="O42"/>
      <c r="P42"/>
      <c r="Q42"/>
      <c r="R42"/>
      <c r="S42"/>
    </row>
    <row r="43" spans="1:19">
      <c r="A43" s="86" t="s">
        <v>408</v>
      </c>
      <c r="B43" s="86" t="s">
        <v>533</v>
      </c>
      <c r="C43" s="86">
        <v>0.08</v>
      </c>
      <c r="D43" s="86">
        <v>0.45400000000000001</v>
      </c>
      <c r="E43" s="86">
        <v>0.48699999999999999</v>
      </c>
      <c r="F43" s="86">
        <v>128.72999999999999</v>
      </c>
      <c r="G43" s="86">
        <v>90</v>
      </c>
      <c r="H43" s="86">
        <v>90</v>
      </c>
      <c r="I43" s="86" t="s">
        <v>387</v>
      </c>
      <c r="J43"/>
      <c r="K43"/>
      <c r="L43"/>
      <c r="M43"/>
      <c r="N43"/>
      <c r="O43"/>
      <c r="P43"/>
      <c r="Q43"/>
      <c r="R43"/>
      <c r="S43"/>
    </row>
    <row r="44" spans="1:19">
      <c r="A44" s="86" t="s">
        <v>409</v>
      </c>
      <c r="B44" s="86" t="s">
        <v>389</v>
      </c>
      <c r="C44" s="86">
        <v>0.3</v>
      </c>
      <c r="D44" s="86">
        <v>3.12</v>
      </c>
      <c r="E44" s="86">
        <v>12.904</v>
      </c>
      <c r="F44" s="86">
        <v>209.04</v>
      </c>
      <c r="G44" s="86">
        <v>0</v>
      </c>
      <c r="H44" s="86">
        <v>180</v>
      </c>
      <c r="I44" s="86"/>
      <c r="J44"/>
      <c r="K44"/>
      <c r="L44"/>
      <c r="M44"/>
      <c r="N44"/>
      <c r="O44"/>
      <c r="P44"/>
      <c r="Q44"/>
      <c r="R44"/>
      <c r="S44"/>
    </row>
    <row r="45" spans="1:19">
      <c r="A45" s="86" t="s">
        <v>410</v>
      </c>
      <c r="B45" s="86" t="s">
        <v>534</v>
      </c>
      <c r="C45" s="86">
        <v>0.3</v>
      </c>
      <c r="D45" s="86">
        <v>0.26900000000000002</v>
      </c>
      <c r="E45" s="86">
        <v>0.28299999999999997</v>
      </c>
      <c r="F45" s="86">
        <v>209.04</v>
      </c>
      <c r="G45" s="86">
        <v>180</v>
      </c>
      <c r="H45" s="86">
        <v>0</v>
      </c>
      <c r="I45" s="86"/>
      <c r="J45"/>
      <c r="K45"/>
      <c r="L45"/>
      <c r="M45"/>
      <c r="N45"/>
      <c r="O45"/>
      <c r="P45"/>
      <c r="Q45"/>
      <c r="R45"/>
      <c r="S45"/>
    </row>
    <row r="46" spans="1:19">
      <c r="A46" s="86" t="s">
        <v>396</v>
      </c>
      <c r="B46" s="86" t="s">
        <v>533</v>
      </c>
      <c r="C46" s="86">
        <v>0.08</v>
      </c>
      <c r="D46" s="86">
        <v>0.45400000000000001</v>
      </c>
      <c r="E46" s="86">
        <v>0.48699999999999999</v>
      </c>
      <c r="F46" s="86">
        <v>138.38999999999999</v>
      </c>
      <c r="G46" s="86">
        <v>90</v>
      </c>
      <c r="H46" s="86">
        <v>90</v>
      </c>
      <c r="I46" s="86" t="s">
        <v>387</v>
      </c>
      <c r="J46"/>
      <c r="K46"/>
      <c r="L46"/>
      <c r="M46"/>
      <c r="N46"/>
      <c r="O46"/>
      <c r="P46"/>
      <c r="Q46"/>
      <c r="R46"/>
      <c r="S46"/>
    </row>
    <row r="47" spans="1:19">
      <c r="A47" s="86" t="s">
        <v>397</v>
      </c>
      <c r="B47" s="86" t="s">
        <v>389</v>
      </c>
      <c r="C47" s="86">
        <v>0.3</v>
      </c>
      <c r="D47" s="86">
        <v>3.12</v>
      </c>
      <c r="E47" s="86">
        <v>12.904</v>
      </c>
      <c r="F47" s="86">
        <v>224.72</v>
      </c>
      <c r="G47" s="86">
        <v>0</v>
      </c>
      <c r="H47" s="86">
        <v>180</v>
      </c>
      <c r="I47" s="86"/>
      <c r="J47"/>
      <c r="K47"/>
      <c r="L47"/>
      <c r="M47"/>
      <c r="N47"/>
      <c r="O47"/>
      <c r="P47"/>
      <c r="Q47"/>
      <c r="R47"/>
      <c r="S47"/>
    </row>
    <row r="48" spans="1:19">
      <c r="A48" s="86" t="s">
        <v>398</v>
      </c>
      <c r="B48" s="86" t="s">
        <v>534</v>
      </c>
      <c r="C48" s="86">
        <v>0.3</v>
      </c>
      <c r="D48" s="86">
        <v>0.26900000000000002</v>
      </c>
      <c r="E48" s="86">
        <v>0.28299999999999997</v>
      </c>
      <c r="F48" s="86">
        <v>224.72</v>
      </c>
      <c r="G48" s="86">
        <v>180</v>
      </c>
      <c r="H48" s="86">
        <v>0</v>
      </c>
      <c r="I48" s="86"/>
      <c r="J48"/>
      <c r="K48"/>
      <c r="L48"/>
      <c r="M48"/>
      <c r="N48"/>
      <c r="O48"/>
      <c r="P48"/>
      <c r="Q48"/>
      <c r="R48"/>
      <c r="S48"/>
    </row>
    <row r="49" spans="1:19">
      <c r="A49" s="86" t="s">
        <v>391</v>
      </c>
      <c r="B49" s="86" t="s">
        <v>533</v>
      </c>
      <c r="C49" s="86">
        <v>0.08</v>
      </c>
      <c r="D49" s="86">
        <v>0.45400000000000001</v>
      </c>
      <c r="E49" s="86">
        <v>0.48699999999999999</v>
      </c>
      <c r="F49" s="86">
        <v>422.4</v>
      </c>
      <c r="G49" s="86">
        <v>0</v>
      </c>
      <c r="H49" s="86">
        <v>90</v>
      </c>
      <c r="I49" s="86" t="s">
        <v>385</v>
      </c>
      <c r="J49"/>
      <c r="K49"/>
      <c r="L49"/>
      <c r="M49"/>
      <c r="N49"/>
      <c r="O49"/>
      <c r="P49"/>
      <c r="Q49"/>
      <c r="R49"/>
      <c r="S49"/>
    </row>
    <row r="50" spans="1:19">
      <c r="A50" s="86" t="s">
        <v>392</v>
      </c>
      <c r="B50" s="86" t="s">
        <v>533</v>
      </c>
      <c r="C50" s="86">
        <v>0.08</v>
      </c>
      <c r="D50" s="86">
        <v>0.45400000000000001</v>
      </c>
      <c r="E50" s="86">
        <v>0.48699999999999999</v>
      </c>
      <c r="F50" s="86">
        <v>54.71</v>
      </c>
      <c r="G50" s="86">
        <v>270</v>
      </c>
      <c r="H50" s="86">
        <v>90</v>
      </c>
      <c r="I50" s="86" t="s">
        <v>393</v>
      </c>
      <c r="J50"/>
      <c r="K50"/>
      <c r="L50"/>
      <c r="M50"/>
      <c r="N50"/>
      <c r="O50"/>
      <c r="P50"/>
      <c r="Q50"/>
      <c r="R50"/>
      <c r="S50"/>
    </row>
    <row r="51" spans="1:19">
      <c r="A51" s="86" t="s">
        <v>394</v>
      </c>
      <c r="B51" s="86" t="s">
        <v>389</v>
      </c>
      <c r="C51" s="86">
        <v>0.3</v>
      </c>
      <c r="D51" s="86">
        <v>3.12</v>
      </c>
      <c r="E51" s="86">
        <v>12.904</v>
      </c>
      <c r="F51" s="86">
        <v>621.89</v>
      </c>
      <c r="G51" s="86">
        <v>0</v>
      </c>
      <c r="H51" s="86">
        <v>180</v>
      </c>
      <c r="I51" s="86"/>
      <c r="J51"/>
      <c r="K51"/>
      <c r="L51"/>
      <c r="M51"/>
      <c r="N51"/>
      <c r="O51"/>
      <c r="P51"/>
      <c r="Q51"/>
      <c r="R51"/>
      <c r="S51"/>
    </row>
    <row r="52" spans="1:19">
      <c r="A52" s="86" t="s">
        <v>395</v>
      </c>
      <c r="B52" s="86" t="s">
        <v>534</v>
      </c>
      <c r="C52" s="86">
        <v>0.3</v>
      </c>
      <c r="D52" s="86">
        <v>0.26900000000000002</v>
      </c>
      <c r="E52" s="86">
        <v>0.28299999999999997</v>
      </c>
      <c r="F52" s="86">
        <v>621.89</v>
      </c>
      <c r="G52" s="86">
        <v>180</v>
      </c>
      <c r="H52" s="86">
        <v>0</v>
      </c>
      <c r="I52" s="86"/>
      <c r="J52"/>
      <c r="K52"/>
      <c r="L52"/>
      <c r="M52"/>
      <c r="N52"/>
      <c r="O52"/>
      <c r="P52"/>
      <c r="Q52"/>
      <c r="R52"/>
      <c r="S52"/>
    </row>
    <row r="53" spans="1:19">
      <c r="A53" s="86" t="s">
        <v>386</v>
      </c>
      <c r="B53" s="86" t="s">
        <v>533</v>
      </c>
      <c r="C53" s="86">
        <v>0.08</v>
      </c>
      <c r="D53" s="86">
        <v>0.45400000000000001</v>
      </c>
      <c r="E53" s="86">
        <v>0.48699999999999999</v>
      </c>
      <c r="F53" s="86">
        <v>54.71</v>
      </c>
      <c r="G53" s="86">
        <v>90</v>
      </c>
      <c r="H53" s="86">
        <v>90</v>
      </c>
      <c r="I53" s="86" t="s">
        <v>387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384</v>
      </c>
      <c r="B54" s="86" t="s">
        <v>533</v>
      </c>
      <c r="C54" s="86">
        <v>0.08</v>
      </c>
      <c r="D54" s="86">
        <v>0.45400000000000001</v>
      </c>
      <c r="E54" s="86">
        <v>0.48699999999999999</v>
      </c>
      <c r="F54" s="86">
        <v>60.34</v>
      </c>
      <c r="G54" s="86">
        <v>0</v>
      </c>
      <c r="H54" s="86">
        <v>90</v>
      </c>
      <c r="I54" s="86" t="s">
        <v>385</v>
      </c>
      <c r="J54"/>
      <c r="K54"/>
      <c r="L54"/>
      <c r="M54"/>
      <c r="N54"/>
      <c r="O54"/>
      <c r="P54"/>
      <c r="Q54"/>
      <c r="R54"/>
      <c r="S54"/>
    </row>
    <row r="55" spans="1:19">
      <c r="A55" s="86" t="s">
        <v>388</v>
      </c>
      <c r="B55" s="86" t="s">
        <v>389</v>
      </c>
      <c r="C55" s="86">
        <v>0.3</v>
      </c>
      <c r="D55" s="86">
        <v>3.12</v>
      </c>
      <c r="E55" s="86">
        <v>12.904</v>
      </c>
      <c r="F55" s="86">
        <v>88.84</v>
      </c>
      <c r="G55" s="86">
        <v>0</v>
      </c>
      <c r="H55" s="86">
        <v>180</v>
      </c>
      <c r="I55" s="86"/>
      <c r="J55"/>
      <c r="K55"/>
      <c r="L55"/>
      <c r="M55"/>
      <c r="N55"/>
      <c r="O55"/>
      <c r="P55"/>
      <c r="Q55"/>
      <c r="R55"/>
      <c r="S55"/>
    </row>
    <row r="56" spans="1:19">
      <c r="A56" s="86" t="s">
        <v>390</v>
      </c>
      <c r="B56" s="86" t="s">
        <v>534</v>
      </c>
      <c r="C56" s="86">
        <v>0.3</v>
      </c>
      <c r="D56" s="86">
        <v>0.26900000000000002</v>
      </c>
      <c r="E56" s="86">
        <v>0.28299999999999997</v>
      </c>
      <c r="F56" s="86">
        <v>88.84</v>
      </c>
      <c r="G56" s="86">
        <v>180</v>
      </c>
      <c r="H56" s="86">
        <v>0</v>
      </c>
      <c r="I56" s="86"/>
      <c r="J56"/>
      <c r="K56"/>
      <c r="L56"/>
      <c r="M56"/>
      <c r="N56"/>
      <c r="O56"/>
      <c r="P56"/>
      <c r="Q56"/>
      <c r="R56"/>
      <c r="S56"/>
    </row>
    <row r="57" spans="1:19">
      <c r="A57" s="86" t="s">
        <v>404</v>
      </c>
      <c r="B57" s="86" t="s">
        <v>533</v>
      </c>
      <c r="C57" s="86">
        <v>0.08</v>
      </c>
      <c r="D57" s="86">
        <v>0.45400000000000001</v>
      </c>
      <c r="E57" s="86">
        <v>0.48699999999999999</v>
      </c>
      <c r="F57" s="86">
        <v>98.96</v>
      </c>
      <c r="G57" s="86">
        <v>180</v>
      </c>
      <c r="H57" s="86">
        <v>90</v>
      </c>
      <c r="I57" s="86" t="s">
        <v>400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533</v>
      </c>
      <c r="C58" s="86">
        <v>0.08</v>
      </c>
      <c r="D58" s="86">
        <v>0.45400000000000001</v>
      </c>
      <c r="E58" s="86">
        <v>0.48699999999999999</v>
      </c>
      <c r="F58" s="86">
        <v>267.12</v>
      </c>
      <c r="G58" s="86">
        <v>270</v>
      </c>
      <c r="H58" s="86">
        <v>90</v>
      </c>
      <c r="I58" s="86" t="s">
        <v>393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405</v>
      </c>
      <c r="B59" s="86" t="s">
        <v>389</v>
      </c>
      <c r="C59" s="86">
        <v>0.3</v>
      </c>
      <c r="D59" s="86">
        <v>3.12</v>
      </c>
      <c r="E59" s="86">
        <v>12.904</v>
      </c>
      <c r="F59" s="86">
        <v>711.36</v>
      </c>
      <c r="G59" s="86">
        <v>0</v>
      </c>
      <c r="H59" s="86">
        <v>180</v>
      </c>
      <c r="I59" s="86"/>
      <c r="J59"/>
      <c r="K59"/>
      <c r="L59"/>
      <c r="M59"/>
      <c r="N59"/>
      <c r="O59"/>
      <c r="P59"/>
      <c r="Q59"/>
      <c r="R59"/>
      <c r="S59"/>
    </row>
    <row r="60" spans="1:19">
      <c r="A60" s="86" t="s">
        <v>406</v>
      </c>
      <c r="B60" s="86" t="s">
        <v>534</v>
      </c>
      <c r="C60" s="86">
        <v>0.3</v>
      </c>
      <c r="D60" s="86">
        <v>0.26900000000000002</v>
      </c>
      <c r="E60" s="86">
        <v>0.28299999999999997</v>
      </c>
      <c r="F60" s="86">
        <v>711.36</v>
      </c>
      <c r="G60" s="86">
        <v>180</v>
      </c>
      <c r="H60" s="86">
        <v>0</v>
      </c>
      <c r="I60" s="86"/>
      <c r="J60"/>
      <c r="K60"/>
      <c r="L60"/>
      <c r="M60"/>
      <c r="N60"/>
      <c r="O60"/>
      <c r="P60"/>
      <c r="Q60"/>
      <c r="R60"/>
      <c r="S60"/>
    </row>
    <row r="61" spans="1:19">
      <c r="A61" s="86" t="s">
        <v>399</v>
      </c>
      <c r="B61" s="86" t="s">
        <v>533</v>
      </c>
      <c r="C61" s="86">
        <v>0.08</v>
      </c>
      <c r="D61" s="86">
        <v>0.45400000000000001</v>
      </c>
      <c r="E61" s="86">
        <v>0.48699999999999999</v>
      </c>
      <c r="F61" s="86">
        <v>323.44</v>
      </c>
      <c r="G61" s="86">
        <v>180</v>
      </c>
      <c r="H61" s="86">
        <v>90</v>
      </c>
      <c r="I61" s="86" t="s">
        <v>400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401</v>
      </c>
      <c r="B62" s="86" t="s">
        <v>389</v>
      </c>
      <c r="C62" s="86">
        <v>0.3</v>
      </c>
      <c r="D62" s="86">
        <v>3.12</v>
      </c>
      <c r="E62" s="86">
        <v>12.904</v>
      </c>
      <c r="F62" s="86">
        <v>2324.94</v>
      </c>
      <c r="G62" s="86">
        <v>0</v>
      </c>
      <c r="H62" s="86">
        <v>180</v>
      </c>
      <c r="I62" s="86"/>
      <c r="J62"/>
      <c r="K62"/>
      <c r="L62"/>
      <c r="M62"/>
      <c r="N62"/>
      <c r="O62"/>
      <c r="P62"/>
      <c r="Q62"/>
      <c r="R62"/>
      <c r="S62"/>
    </row>
    <row r="63" spans="1:19">
      <c r="A63" s="86" t="s">
        <v>402</v>
      </c>
      <c r="B63" s="86" t="s">
        <v>534</v>
      </c>
      <c r="C63" s="86">
        <v>0.3</v>
      </c>
      <c r="D63" s="86">
        <v>0.26900000000000002</v>
      </c>
      <c r="E63" s="86">
        <v>0.28299999999999997</v>
      </c>
      <c r="F63" s="86">
        <v>2324.94</v>
      </c>
      <c r="G63" s="86">
        <v>180</v>
      </c>
      <c r="H63" s="86">
        <v>0</v>
      </c>
      <c r="I63" s="86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86" t="s">
        <v>51</v>
      </c>
      <c r="C65" s="86" t="s">
        <v>411</v>
      </c>
      <c r="D65" s="86" t="s">
        <v>412</v>
      </c>
      <c r="E65" s="86" t="s">
        <v>413</v>
      </c>
      <c r="F65" s="86" t="s">
        <v>45</v>
      </c>
      <c r="G65" s="86" t="s">
        <v>414</v>
      </c>
      <c r="H65" s="86" t="s">
        <v>415</v>
      </c>
      <c r="I65" s="86" t="s">
        <v>416</v>
      </c>
      <c r="J65" s="86" t="s">
        <v>381</v>
      </c>
      <c r="K65" s="86" t="s">
        <v>383</v>
      </c>
      <c r="L65"/>
      <c r="M65"/>
      <c r="N65"/>
      <c r="O65"/>
      <c r="P65"/>
      <c r="Q65"/>
      <c r="R65"/>
      <c r="S65"/>
    </row>
    <row r="66" spans="1:19">
      <c r="A66" s="86" t="s">
        <v>417</v>
      </c>
      <c r="B66" s="86" t="s">
        <v>535</v>
      </c>
      <c r="C66" s="86">
        <v>174.7</v>
      </c>
      <c r="D66" s="86">
        <v>174.7</v>
      </c>
      <c r="E66" s="86">
        <v>2.6150000000000002</v>
      </c>
      <c r="F66" s="86">
        <v>0.70199999999999996</v>
      </c>
      <c r="G66" s="86">
        <v>0.63300000000000001</v>
      </c>
      <c r="H66" s="86" t="s">
        <v>418</v>
      </c>
      <c r="I66" s="86" t="s">
        <v>399</v>
      </c>
      <c r="J66" s="86">
        <v>180</v>
      </c>
      <c r="K66" s="86" t="s">
        <v>400</v>
      </c>
      <c r="L66"/>
      <c r="M66"/>
      <c r="N66"/>
      <c r="O66"/>
      <c r="P66"/>
      <c r="Q66"/>
      <c r="R66"/>
      <c r="S66"/>
    </row>
    <row r="67" spans="1:19">
      <c r="A67" s="86" t="s">
        <v>419</v>
      </c>
      <c r="B67" s="86"/>
      <c r="C67" s="86"/>
      <c r="D67" s="86">
        <v>174.7</v>
      </c>
      <c r="E67" s="86">
        <v>2.61</v>
      </c>
      <c r="F67" s="86">
        <v>0.70199999999999996</v>
      </c>
      <c r="G67" s="86">
        <v>0.63300000000000001</v>
      </c>
      <c r="H67" s="86"/>
      <c r="I67" s="86"/>
      <c r="J67" s="86"/>
      <c r="K67" s="86"/>
      <c r="L67"/>
      <c r="M67"/>
      <c r="N67"/>
      <c r="O67"/>
      <c r="P67"/>
      <c r="Q67"/>
      <c r="R67"/>
      <c r="S67"/>
    </row>
    <row r="68" spans="1:19">
      <c r="A68" s="86" t="s">
        <v>420</v>
      </c>
      <c r="B68" s="86"/>
      <c r="C68" s="86"/>
      <c r="D68" s="86">
        <v>0</v>
      </c>
      <c r="E68" s="86" t="s">
        <v>421</v>
      </c>
      <c r="F68" s="86" t="s">
        <v>421</v>
      </c>
      <c r="G68" s="86" t="s">
        <v>421</v>
      </c>
      <c r="H68" s="86"/>
      <c r="I68" s="86"/>
      <c r="J68" s="86"/>
      <c r="K68" s="86"/>
      <c r="L68"/>
      <c r="M68"/>
      <c r="N68"/>
      <c r="O68"/>
      <c r="P68"/>
      <c r="Q68"/>
      <c r="R68"/>
      <c r="S68"/>
    </row>
    <row r="69" spans="1:19">
      <c r="A69" s="86" t="s">
        <v>422</v>
      </c>
      <c r="B69" s="86"/>
      <c r="C69" s="86"/>
      <c r="D69" s="86">
        <v>174.7</v>
      </c>
      <c r="E69" s="86">
        <v>2.61</v>
      </c>
      <c r="F69" s="86">
        <v>0.70199999999999996</v>
      </c>
      <c r="G69" s="86">
        <v>0.63300000000000001</v>
      </c>
      <c r="H69" s="86"/>
      <c r="I69" s="86"/>
      <c r="J69" s="86"/>
      <c r="K69" s="86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86" t="s">
        <v>117</v>
      </c>
      <c r="C71" s="86" t="s">
        <v>423</v>
      </c>
      <c r="D71" s="86" t="s">
        <v>424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86" t="s">
        <v>35</v>
      </c>
      <c r="B72" s="86"/>
      <c r="C72" s="86"/>
      <c r="D72" s="86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86" t="s">
        <v>117</v>
      </c>
      <c r="C74" s="86" t="s">
        <v>425</v>
      </c>
      <c r="D74" s="86" t="s">
        <v>426</v>
      </c>
      <c r="E74" s="86" t="s">
        <v>427</v>
      </c>
      <c r="F74" s="86" t="s">
        <v>428</v>
      </c>
      <c r="G74" s="86" t="s">
        <v>424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86" t="s">
        <v>429</v>
      </c>
      <c r="B75" s="86" t="s">
        <v>430</v>
      </c>
      <c r="C75" s="86">
        <v>11893.99</v>
      </c>
      <c r="D75" s="86">
        <v>9499.2000000000007</v>
      </c>
      <c r="E75" s="86">
        <v>2394.79</v>
      </c>
      <c r="F75" s="86">
        <v>0.8</v>
      </c>
      <c r="G75" s="86">
        <v>4.04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86" t="s">
        <v>431</v>
      </c>
      <c r="B76" s="86" t="s">
        <v>430</v>
      </c>
      <c r="C76" s="86">
        <v>63213.16</v>
      </c>
      <c r="D76" s="86">
        <v>50485.53</v>
      </c>
      <c r="E76" s="86">
        <v>12727.64</v>
      </c>
      <c r="F76" s="86">
        <v>0.8</v>
      </c>
      <c r="G76" s="86">
        <v>4.32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6" t="s">
        <v>432</v>
      </c>
      <c r="B77" s="86" t="s">
        <v>430</v>
      </c>
      <c r="C77" s="86">
        <v>24106.61</v>
      </c>
      <c r="D77" s="86">
        <v>19252.87</v>
      </c>
      <c r="E77" s="86">
        <v>4853.74</v>
      </c>
      <c r="F77" s="86">
        <v>0.8</v>
      </c>
      <c r="G77" s="86">
        <v>3.77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86" t="s">
        <v>433</v>
      </c>
      <c r="B78" s="86" t="s">
        <v>430</v>
      </c>
      <c r="C78" s="86">
        <v>198783.33</v>
      </c>
      <c r="D78" s="86">
        <v>158759.35999999999</v>
      </c>
      <c r="E78" s="86">
        <v>40023.980000000003</v>
      </c>
      <c r="F78" s="86">
        <v>0.8</v>
      </c>
      <c r="G78" s="86">
        <v>3.92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6" t="s">
        <v>434</v>
      </c>
      <c r="B79" s="86" t="s">
        <v>430</v>
      </c>
      <c r="C79" s="86">
        <v>64723.93</v>
      </c>
      <c r="D79" s="86">
        <v>51692.11</v>
      </c>
      <c r="E79" s="86">
        <v>13031.82</v>
      </c>
      <c r="F79" s="86">
        <v>0.8</v>
      </c>
      <c r="G79" s="86">
        <v>4.32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6" t="s">
        <v>435</v>
      </c>
      <c r="B80" s="86" t="s">
        <v>430</v>
      </c>
      <c r="C80" s="86">
        <v>27329.72</v>
      </c>
      <c r="D80" s="86">
        <v>21827.02</v>
      </c>
      <c r="E80" s="86">
        <v>5502.69</v>
      </c>
      <c r="F80" s="86">
        <v>0.8</v>
      </c>
      <c r="G80" s="86">
        <v>3.77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86" t="s">
        <v>117</v>
      </c>
      <c r="C82" s="86" t="s">
        <v>425</v>
      </c>
      <c r="D82" s="86" t="s">
        <v>424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6" t="s">
        <v>436</v>
      </c>
      <c r="B83" s="86" t="s">
        <v>437</v>
      </c>
      <c r="C83" s="86">
        <v>20174.29</v>
      </c>
      <c r="D83" s="86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6" t="s">
        <v>438</v>
      </c>
      <c r="B84" s="86" t="s">
        <v>437</v>
      </c>
      <c r="C84" s="86">
        <v>123114.35</v>
      </c>
      <c r="D84" s="86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6" t="s">
        <v>439</v>
      </c>
      <c r="B85" s="86" t="s">
        <v>437</v>
      </c>
      <c r="C85" s="86">
        <v>143029.29999999999</v>
      </c>
      <c r="D85" s="86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6" t="s">
        <v>440</v>
      </c>
      <c r="B86" s="86" t="s">
        <v>437</v>
      </c>
      <c r="C86" s="86">
        <v>535334.89</v>
      </c>
      <c r="D86" s="86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6" t="s">
        <v>441</v>
      </c>
      <c r="B87" s="86" t="s">
        <v>437</v>
      </c>
      <c r="C87" s="86">
        <v>171072.74</v>
      </c>
      <c r="D87" s="86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6" t="s">
        <v>442</v>
      </c>
      <c r="B88" s="86" t="s">
        <v>437</v>
      </c>
      <c r="C88" s="86">
        <v>61643.99</v>
      </c>
      <c r="D88" s="86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86" t="s">
        <v>117</v>
      </c>
      <c r="C90" s="86" t="s">
        <v>443</v>
      </c>
      <c r="D90" s="86" t="s">
        <v>444</v>
      </c>
      <c r="E90" s="86" t="s">
        <v>445</v>
      </c>
      <c r="F90" s="86" t="s">
        <v>446</v>
      </c>
      <c r="G90" s="86" t="s">
        <v>447</v>
      </c>
      <c r="H90" s="86" t="s">
        <v>448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86" t="s">
        <v>449</v>
      </c>
      <c r="B91" s="86" t="s">
        <v>450</v>
      </c>
      <c r="C91" s="86">
        <v>0.34</v>
      </c>
      <c r="D91" s="86">
        <v>125</v>
      </c>
      <c r="E91" s="86">
        <v>0.35</v>
      </c>
      <c r="F91" s="86">
        <v>130.91999999999999</v>
      </c>
      <c r="G91" s="86">
        <v>1</v>
      </c>
      <c r="H91" s="86" t="s">
        <v>451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86" t="s">
        <v>675</v>
      </c>
      <c r="B92" s="86" t="s">
        <v>450</v>
      </c>
      <c r="C92" s="86">
        <v>1</v>
      </c>
      <c r="D92" s="86">
        <v>0</v>
      </c>
      <c r="E92" s="86">
        <v>0.34</v>
      </c>
      <c r="F92" s="86">
        <v>0</v>
      </c>
      <c r="G92" s="86">
        <v>1</v>
      </c>
      <c r="H92" s="86" t="s">
        <v>451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86" t="s">
        <v>676</v>
      </c>
      <c r="B93" s="86" t="s">
        <v>450</v>
      </c>
      <c r="C93" s="86">
        <v>1</v>
      </c>
      <c r="D93" s="86">
        <v>0</v>
      </c>
      <c r="E93" s="86">
        <v>1.08</v>
      </c>
      <c r="F93" s="86">
        <v>0</v>
      </c>
      <c r="G93" s="86">
        <v>1</v>
      </c>
      <c r="H93" s="86" t="s">
        <v>451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86" t="s">
        <v>452</v>
      </c>
      <c r="B94" s="86" t="s">
        <v>453</v>
      </c>
      <c r="C94" s="86">
        <v>0.54</v>
      </c>
      <c r="D94" s="86">
        <v>622</v>
      </c>
      <c r="E94" s="86">
        <v>0.72</v>
      </c>
      <c r="F94" s="86">
        <v>833.41</v>
      </c>
      <c r="G94" s="86">
        <v>1</v>
      </c>
      <c r="H94" s="86" t="s">
        <v>454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86" t="s">
        <v>455</v>
      </c>
      <c r="B95" s="86" t="s">
        <v>453</v>
      </c>
      <c r="C95" s="86">
        <v>0.57999999999999996</v>
      </c>
      <c r="D95" s="86">
        <v>1109.6500000000001</v>
      </c>
      <c r="E95" s="86">
        <v>3.82</v>
      </c>
      <c r="F95" s="86">
        <v>7283.92</v>
      </c>
      <c r="G95" s="86">
        <v>1</v>
      </c>
      <c r="H95" s="86" t="s">
        <v>454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86" t="s">
        <v>456</v>
      </c>
      <c r="B96" s="86" t="s">
        <v>453</v>
      </c>
      <c r="C96" s="86">
        <v>0.55000000000000004</v>
      </c>
      <c r="D96" s="86">
        <v>622</v>
      </c>
      <c r="E96" s="86">
        <v>1.46</v>
      </c>
      <c r="F96" s="86">
        <v>1658.99</v>
      </c>
      <c r="G96" s="86">
        <v>1</v>
      </c>
      <c r="H96" s="86" t="s">
        <v>454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86" t="s">
        <v>457</v>
      </c>
      <c r="B97" s="86" t="s">
        <v>453</v>
      </c>
      <c r="C97" s="86">
        <v>0.6</v>
      </c>
      <c r="D97" s="86">
        <v>1017.59</v>
      </c>
      <c r="E97" s="86">
        <v>12.01</v>
      </c>
      <c r="F97" s="86">
        <v>20345.91</v>
      </c>
      <c r="G97" s="86">
        <v>1</v>
      </c>
      <c r="H97" s="86" t="s">
        <v>454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86" t="s">
        <v>458</v>
      </c>
      <c r="B98" s="86" t="s">
        <v>453</v>
      </c>
      <c r="C98" s="86">
        <v>0.57999999999999996</v>
      </c>
      <c r="D98" s="86">
        <v>1109.6500000000001</v>
      </c>
      <c r="E98" s="86">
        <v>3.91</v>
      </c>
      <c r="F98" s="86">
        <v>7458</v>
      </c>
      <c r="G98" s="86">
        <v>1</v>
      </c>
      <c r="H98" s="86" t="s">
        <v>454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86" t="s">
        <v>459</v>
      </c>
      <c r="B99" s="86" t="s">
        <v>453</v>
      </c>
      <c r="C99" s="86">
        <v>0.55000000000000004</v>
      </c>
      <c r="D99" s="86">
        <v>622</v>
      </c>
      <c r="E99" s="86">
        <v>1.65</v>
      </c>
      <c r="F99" s="86">
        <v>1880.8</v>
      </c>
      <c r="G99" s="86">
        <v>1</v>
      </c>
      <c r="H99" s="86" t="s">
        <v>454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86" t="s">
        <v>117</v>
      </c>
      <c r="C101" s="86" t="s">
        <v>460</v>
      </c>
      <c r="D101" s="86" t="s">
        <v>461</v>
      </c>
      <c r="E101" s="86" t="s">
        <v>462</v>
      </c>
      <c r="F101" s="86" t="s">
        <v>463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6" t="s">
        <v>464</v>
      </c>
      <c r="B102" s="86" t="s">
        <v>465</v>
      </c>
      <c r="C102" s="86" t="s">
        <v>466</v>
      </c>
      <c r="D102" s="86">
        <v>0.1</v>
      </c>
      <c r="E102" s="86">
        <v>0</v>
      </c>
      <c r="F102" s="86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86" t="s">
        <v>117</v>
      </c>
      <c r="C104" s="86" t="s">
        <v>467</v>
      </c>
      <c r="D104" s="86" t="s">
        <v>468</v>
      </c>
      <c r="E104" s="86" t="s">
        <v>469</v>
      </c>
      <c r="F104" s="86" t="s">
        <v>470</v>
      </c>
      <c r="G104" s="86" t="s">
        <v>471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6" t="s">
        <v>472</v>
      </c>
      <c r="B105" s="86" t="s">
        <v>473</v>
      </c>
      <c r="C105" s="86">
        <v>0.4</v>
      </c>
      <c r="D105" s="86">
        <v>845000</v>
      </c>
      <c r="E105" s="86">
        <v>0.8</v>
      </c>
      <c r="F105" s="86">
        <v>1.72</v>
      </c>
      <c r="G105" s="86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86" t="s">
        <v>474</v>
      </c>
      <c r="C107" s="86" t="s">
        <v>475</v>
      </c>
      <c r="D107" s="86" t="s">
        <v>476</v>
      </c>
      <c r="E107" s="86" t="s">
        <v>477</v>
      </c>
      <c r="F107" s="86" t="s">
        <v>478</v>
      </c>
      <c r="G107" s="86" t="s">
        <v>479</v>
      </c>
      <c r="H107" s="86" t="s">
        <v>480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481</v>
      </c>
      <c r="B108" s="86">
        <v>152272.5338</v>
      </c>
      <c r="C108" s="86">
        <v>169.3502</v>
      </c>
      <c r="D108" s="86">
        <v>651.56709999999998</v>
      </c>
      <c r="E108" s="86">
        <v>0</v>
      </c>
      <c r="F108" s="86">
        <v>2.3E-3</v>
      </c>
      <c r="G108" s="86">
        <v>130710.1075</v>
      </c>
      <c r="H108" s="86">
        <v>57491.050999999999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482</v>
      </c>
      <c r="B109" s="86">
        <v>133713.24280000001</v>
      </c>
      <c r="C109" s="86">
        <v>149.46770000000001</v>
      </c>
      <c r="D109" s="86">
        <v>588.01670000000001</v>
      </c>
      <c r="E109" s="86">
        <v>0</v>
      </c>
      <c r="F109" s="86">
        <v>2.0999999999999999E-3</v>
      </c>
      <c r="G109" s="86">
        <v>117965.1738</v>
      </c>
      <c r="H109" s="86">
        <v>50600.611299999997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483</v>
      </c>
      <c r="B110" s="86">
        <v>132506.89139999999</v>
      </c>
      <c r="C110" s="86">
        <v>151.36959999999999</v>
      </c>
      <c r="D110" s="86">
        <v>650.71349999999995</v>
      </c>
      <c r="E110" s="86">
        <v>0</v>
      </c>
      <c r="F110" s="86">
        <v>2.3E-3</v>
      </c>
      <c r="G110" s="86">
        <v>130559.0877</v>
      </c>
      <c r="H110" s="86">
        <v>50644.287900000003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484</v>
      </c>
      <c r="B111" s="86">
        <v>111529.0438</v>
      </c>
      <c r="C111" s="86">
        <v>130.4538</v>
      </c>
      <c r="D111" s="86">
        <v>611.46860000000004</v>
      </c>
      <c r="E111" s="86">
        <v>0</v>
      </c>
      <c r="F111" s="86">
        <v>2.0999999999999999E-3</v>
      </c>
      <c r="G111" s="86">
        <v>122698.416</v>
      </c>
      <c r="H111" s="86">
        <v>43095.6158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295</v>
      </c>
      <c r="B112" s="86">
        <v>103454.77469999999</v>
      </c>
      <c r="C112" s="86">
        <v>124.84399999999999</v>
      </c>
      <c r="D112" s="86">
        <v>647.42359999999996</v>
      </c>
      <c r="E112" s="86">
        <v>0</v>
      </c>
      <c r="F112" s="86">
        <v>2.2000000000000001E-3</v>
      </c>
      <c r="G112" s="86">
        <v>129928.3173</v>
      </c>
      <c r="H112" s="86">
        <v>40565.7451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485</v>
      </c>
      <c r="B113" s="86">
        <v>103248.8777</v>
      </c>
      <c r="C113" s="86">
        <v>126.8848</v>
      </c>
      <c r="D113" s="86">
        <v>694.03030000000001</v>
      </c>
      <c r="E113" s="86">
        <v>0</v>
      </c>
      <c r="F113" s="86">
        <v>2.3999999999999998E-3</v>
      </c>
      <c r="G113" s="86">
        <v>139289.50630000001</v>
      </c>
      <c r="H113" s="86">
        <v>40837.307099999998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486</v>
      </c>
      <c r="B114" s="86">
        <v>109100.46550000001</v>
      </c>
      <c r="C114" s="86">
        <v>134.83779999999999</v>
      </c>
      <c r="D114" s="86">
        <v>749.30309999999997</v>
      </c>
      <c r="E114" s="86">
        <v>0</v>
      </c>
      <c r="F114" s="86">
        <v>2.5000000000000001E-3</v>
      </c>
      <c r="G114" s="86">
        <v>150385.01310000001</v>
      </c>
      <c r="H114" s="86">
        <v>43268.984299999996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487</v>
      </c>
      <c r="B115" s="86">
        <v>108969.5604</v>
      </c>
      <c r="C115" s="86">
        <v>133.54169999999999</v>
      </c>
      <c r="D115" s="86">
        <v>724.67240000000004</v>
      </c>
      <c r="E115" s="86">
        <v>0</v>
      </c>
      <c r="F115" s="86">
        <v>2.5000000000000001E-3</v>
      </c>
      <c r="G115" s="86">
        <v>145438.0673</v>
      </c>
      <c r="H115" s="86">
        <v>43042.508099999999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488</v>
      </c>
      <c r="B116" s="86">
        <v>104743.7184</v>
      </c>
      <c r="C116" s="86">
        <v>125.63979999999999</v>
      </c>
      <c r="D116" s="86">
        <v>639.59839999999997</v>
      </c>
      <c r="E116" s="86">
        <v>0</v>
      </c>
      <c r="F116" s="86">
        <v>2.2000000000000001E-3</v>
      </c>
      <c r="G116" s="86">
        <v>128355.29059999999</v>
      </c>
      <c r="H116" s="86">
        <v>40954.263400000003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489</v>
      </c>
      <c r="B117" s="86">
        <v>118752.144</v>
      </c>
      <c r="C117" s="86">
        <v>138.37280000000001</v>
      </c>
      <c r="D117" s="86">
        <v>639.98810000000003</v>
      </c>
      <c r="E117" s="86">
        <v>0</v>
      </c>
      <c r="F117" s="86">
        <v>2.2000000000000001E-3</v>
      </c>
      <c r="G117" s="86">
        <v>128419.1048</v>
      </c>
      <c r="H117" s="86">
        <v>45805.16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490</v>
      </c>
      <c r="B118" s="86">
        <v>134337.92449999999</v>
      </c>
      <c r="C118" s="86">
        <v>151.95679999999999</v>
      </c>
      <c r="D118" s="86">
        <v>628.22950000000003</v>
      </c>
      <c r="E118" s="86">
        <v>0</v>
      </c>
      <c r="F118" s="86">
        <v>2.2000000000000001E-3</v>
      </c>
      <c r="G118" s="86">
        <v>126041.27650000001</v>
      </c>
      <c r="H118" s="86">
        <v>51112.588499999998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491</v>
      </c>
      <c r="B119" s="86">
        <v>146663.6012</v>
      </c>
      <c r="C119" s="86">
        <v>164.26220000000001</v>
      </c>
      <c r="D119" s="86">
        <v>651.62580000000003</v>
      </c>
      <c r="E119" s="86">
        <v>0</v>
      </c>
      <c r="F119" s="86">
        <v>2.3E-3</v>
      </c>
      <c r="G119" s="86">
        <v>130727.6961</v>
      </c>
      <c r="H119" s="86">
        <v>55550.345999999998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  <c r="F120" s="86"/>
      <c r="G120" s="86"/>
      <c r="H120" s="86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492</v>
      </c>
      <c r="B121" s="87">
        <v>1459290</v>
      </c>
      <c r="C121" s="86">
        <v>1700.9811999999999</v>
      </c>
      <c r="D121" s="86">
        <v>7876.6370999999999</v>
      </c>
      <c r="E121" s="86">
        <v>0</v>
      </c>
      <c r="F121" s="86">
        <v>2.7400000000000001E-2</v>
      </c>
      <c r="G121" s="87">
        <v>1580520</v>
      </c>
      <c r="H121" s="86">
        <v>562968.46860000002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493</v>
      </c>
      <c r="B122" s="86">
        <v>103248.8777</v>
      </c>
      <c r="C122" s="86">
        <v>124.84399999999999</v>
      </c>
      <c r="D122" s="86">
        <v>588.01670000000001</v>
      </c>
      <c r="E122" s="86">
        <v>0</v>
      </c>
      <c r="F122" s="86">
        <v>2.0999999999999999E-3</v>
      </c>
      <c r="G122" s="86">
        <v>117965.1738</v>
      </c>
      <c r="H122" s="86">
        <v>40565.7451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494</v>
      </c>
      <c r="B123" s="86">
        <v>152272.5338</v>
      </c>
      <c r="C123" s="86">
        <v>169.3502</v>
      </c>
      <c r="D123" s="86">
        <v>749.30309999999997</v>
      </c>
      <c r="E123" s="86">
        <v>0</v>
      </c>
      <c r="F123" s="86">
        <v>2.5000000000000001E-3</v>
      </c>
      <c r="G123" s="86">
        <v>150385.01310000001</v>
      </c>
      <c r="H123" s="86">
        <v>57491.050999999999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86" t="s">
        <v>495</v>
      </c>
      <c r="C125" s="86" t="s">
        <v>496</v>
      </c>
      <c r="D125" s="86" t="s">
        <v>497</v>
      </c>
      <c r="E125" s="86" t="s">
        <v>498</v>
      </c>
      <c r="F125" s="86" t="s">
        <v>499</v>
      </c>
      <c r="G125" s="86" t="s">
        <v>500</v>
      </c>
      <c r="H125" s="86" t="s">
        <v>501</v>
      </c>
      <c r="I125" s="86" t="s">
        <v>502</v>
      </c>
      <c r="J125" s="86" t="s">
        <v>503</v>
      </c>
      <c r="K125" s="86" t="s">
        <v>504</v>
      </c>
      <c r="L125" s="86" t="s">
        <v>505</v>
      </c>
      <c r="M125" s="86" t="s">
        <v>506</v>
      </c>
      <c r="N125" s="86" t="s">
        <v>507</v>
      </c>
      <c r="O125" s="86" t="s">
        <v>508</v>
      </c>
      <c r="P125" s="86" t="s">
        <v>509</v>
      </c>
      <c r="Q125" s="86" t="s">
        <v>510</v>
      </c>
      <c r="R125" s="86" t="s">
        <v>511</v>
      </c>
      <c r="S125" s="86" t="s">
        <v>512</v>
      </c>
    </row>
    <row r="126" spans="1:19">
      <c r="A126" s="86" t="s">
        <v>481</v>
      </c>
      <c r="B126" s="87">
        <v>460571000000</v>
      </c>
      <c r="C126" s="86">
        <v>301020.34399999998</v>
      </c>
      <c r="D126" s="86" t="s">
        <v>660</v>
      </c>
      <c r="E126" s="86">
        <v>62886.42</v>
      </c>
      <c r="F126" s="86">
        <v>41401.919999999998</v>
      </c>
      <c r="G126" s="86">
        <v>39591.947</v>
      </c>
      <c r="H126" s="86">
        <v>0</v>
      </c>
      <c r="I126" s="86">
        <v>0</v>
      </c>
      <c r="J126" s="86">
        <v>0</v>
      </c>
      <c r="K126" s="86">
        <v>0</v>
      </c>
      <c r="L126" s="86">
        <v>0</v>
      </c>
      <c r="M126" s="86">
        <v>0</v>
      </c>
      <c r="N126" s="86">
        <v>0</v>
      </c>
      <c r="O126" s="86">
        <v>0</v>
      </c>
      <c r="P126" s="86">
        <v>0</v>
      </c>
      <c r="Q126" s="86">
        <v>157140.057</v>
      </c>
      <c r="R126" s="86">
        <v>0</v>
      </c>
      <c r="S126" s="86">
        <v>0</v>
      </c>
    </row>
    <row r="127" spans="1:19">
      <c r="A127" s="86" t="s">
        <v>482</v>
      </c>
      <c r="B127" s="87">
        <v>415663000000</v>
      </c>
      <c r="C127" s="86">
        <v>299049.26799999998</v>
      </c>
      <c r="D127" s="86" t="s">
        <v>661</v>
      </c>
      <c r="E127" s="86">
        <v>62886.42</v>
      </c>
      <c r="F127" s="86">
        <v>41401.919999999998</v>
      </c>
      <c r="G127" s="86">
        <v>39591.947</v>
      </c>
      <c r="H127" s="86">
        <v>0</v>
      </c>
      <c r="I127" s="86">
        <v>0</v>
      </c>
      <c r="J127" s="86">
        <v>0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155168.98000000001</v>
      </c>
      <c r="R127" s="86">
        <v>0</v>
      </c>
      <c r="S127" s="86">
        <v>0</v>
      </c>
    </row>
    <row r="128" spans="1:19">
      <c r="A128" s="86" t="s">
        <v>483</v>
      </c>
      <c r="B128" s="87">
        <v>460039000000</v>
      </c>
      <c r="C128" s="86">
        <v>302209.24</v>
      </c>
      <c r="D128" s="86" t="s">
        <v>662</v>
      </c>
      <c r="E128" s="86">
        <v>62886.42</v>
      </c>
      <c r="F128" s="86">
        <v>41401.919999999998</v>
      </c>
      <c r="G128" s="86">
        <v>39591.947</v>
      </c>
      <c r="H128" s="86">
        <v>0</v>
      </c>
      <c r="I128" s="86">
        <v>0</v>
      </c>
      <c r="J128" s="86">
        <v>0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158328.95300000001</v>
      </c>
      <c r="R128" s="86">
        <v>0</v>
      </c>
      <c r="S128" s="86">
        <v>0</v>
      </c>
    </row>
    <row r="129" spans="1:19">
      <c r="A129" s="86" t="s">
        <v>484</v>
      </c>
      <c r="B129" s="87">
        <v>432341000000</v>
      </c>
      <c r="C129" s="86">
        <v>301603.85800000001</v>
      </c>
      <c r="D129" s="86" t="s">
        <v>656</v>
      </c>
      <c r="E129" s="86">
        <v>62886.42</v>
      </c>
      <c r="F129" s="86">
        <v>41401.919999999998</v>
      </c>
      <c r="G129" s="86">
        <v>39591.947</v>
      </c>
      <c r="H129" s="86">
        <v>0</v>
      </c>
      <c r="I129" s="86">
        <v>0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157723.571</v>
      </c>
      <c r="R129" s="86">
        <v>0</v>
      </c>
      <c r="S129" s="86">
        <v>0</v>
      </c>
    </row>
    <row r="130" spans="1:19">
      <c r="A130" s="86" t="s">
        <v>295</v>
      </c>
      <c r="B130" s="87">
        <v>457816000000</v>
      </c>
      <c r="C130" s="86">
        <v>321189.12</v>
      </c>
      <c r="D130" s="86" t="s">
        <v>693</v>
      </c>
      <c r="E130" s="86">
        <v>62886.42</v>
      </c>
      <c r="F130" s="86">
        <v>41401.919999999998</v>
      </c>
      <c r="G130" s="86">
        <v>39591.947</v>
      </c>
      <c r="H130" s="86">
        <v>0</v>
      </c>
      <c r="I130" s="86">
        <v>2177.0630000000001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175131.77</v>
      </c>
      <c r="R130" s="86">
        <v>0</v>
      </c>
      <c r="S130" s="86">
        <v>0</v>
      </c>
    </row>
    <row r="131" spans="1:19">
      <c r="A131" s="86" t="s">
        <v>485</v>
      </c>
      <c r="B131" s="87">
        <v>490802000000</v>
      </c>
      <c r="C131" s="86">
        <v>346261.24200000003</v>
      </c>
      <c r="D131" s="86" t="s">
        <v>663</v>
      </c>
      <c r="E131" s="86">
        <v>41924.28</v>
      </c>
      <c r="F131" s="86">
        <v>36859.928999999996</v>
      </c>
      <c r="G131" s="86">
        <v>39591.947</v>
      </c>
      <c r="H131" s="86">
        <v>0</v>
      </c>
      <c r="I131" s="86">
        <v>8808.3140000000003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219076.77100000001</v>
      </c>
      <c r="R131" s="86">
        <v>0</v>
      </c>
      <c r="S131" s="86">
        <v>0</v>
      </c>
    </row>
    <row r="132" spans="1:19">
      <c r="A132" s="86" t="s">
        <v>486</v>
      </c>
      <c r="B132" s="87">
        <v>529898000000</v>
      </c>
      <c r="C132" s="86">
        <v>345873.37800000003</v>
      </c>
      <c r="D132" s="86" t="s">
        <v>682</v>
      </c>
      <c r="E132" s="86">
        <v>41924.28</v>
      </c>
      <c r="F132" s="86">
        <v>36859.928999999996</v>
      </c>
      <c r="G132" s="86">
        <v>39591.947</v>
      </c>
      <c r="H132" s="86">
        <v>0</v>
      </c>
      <c r="I132" s="86">
        <v>9623.3860000000004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217873.83499999999</v>
      </c>
      <c r="R132" s="86">
        <v>0</v>
      </c>
      <c r="S132" s="86">
        <v>0</v>
      </c>
    </row>
    <row r="133" spans="1:19">
      <c r="A133" s="86" t="s">
        <v>487</v>
      </c>
      <c r="B133" s="87">
        <v>512467000000</v>
      </c>
      <c r="C133" s="86">
        <v>343595.23700000002</v>
      </c>
      <c r="D133" s="86" t="s">
        <v>664</v>
      </c>
      <c r="E133" s="86">
        <v>41924.28</v>
      </c>
      <c r="F133" s="86">
        <v>36859.928999999996</v>
      </c>
      <c r="G133" s="86">
        <v>39591.947</v>
      </c>
      <c r="H133" s="86">
        <v>0</v>
      </c>
      <c r="I133" s="86">
        <v>9259.4230000000007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215959.658</v>
      </c>
      <c r="R133" s="86">
        <v>0</v>
      </c>
      <c r="S133" s="86">
        <v>0</v>
      </c>
    </row>
    <row r="134" spans="1:19">
      <c r="A134" s="86" t="s">
        <v>488</v>
      </c>
      <c r="B134" s="87">
        <v>452274000000</v>
      </c>
      <c r="C134" s="86">
        <v>316680.03499999997</v>
      </c>
      <c r="D134" s="86" t="s">
        <v>585</v>
      </c>
      <c r="E134" s="86">
        <v>41924.28</v>
      </c>
      <c r="F134" s="86">
        <v>36859.928999999996</v>
      </c>
      <c r="G134" s="86">
        <v>39591.947</v>
      </c>
      <c r="H134" s="86">
        <v>0</v>
      </c>
      <c r="I134" s="86">
        <v>1859.9480000000001</v>
      </c>
      <c r="J134" s="86">
        <v>0</v>
      </c>
      <c r="K134" s="86">
        <v>0</v>
      </c>
      <c r="L134" s="86">
        <v>0</v>
      </c>
      <c r="M134" s="86">
        <v>0</v>
      </c>
      <c r="N134" s="86">
        <v>0</v>
      </c>
      <c r="O134" s="86">
        <v>0</v>
      </c>
      <c r="P134" s="86">
        <v>0</v>
      </c>
      <c r="Q134" s="86">
        <v>196443.93100000001</v>
      </c>
      <c r="R134" s="86">
        <v>0</v>
      </c>
      <c r="S134" s="86">
        <v>0</v>
      </c>
    </row>
    <row r="135" spans="1:19">
      <c r="A135" s="86" t="s">
        <v>489</v>
      </c>
      <c r="B135" s="87">
        <v>452499000000</v>
      </c>
      <c r="C135" s="86">
        <v>308253.91700000002</v>
      </c>
      <c r="D135" s="86" t="s">
        <v>665</v>
      </c>
      <c r="E135" s="86">
        <v>62886.42</v>
      </c>
      <c r="F135" s="86">
        <v>41401.919999999998</v>
      </c>
      <c r="G135" s="86">
        <v>39591.947</v>
      </c>
      <c r="H135" s="86">
        <v>0</v>
      </c>
      <c r="I135" s="86">
        <v>0</v>
      </c>
      <c r="J135" s="86">
        <v>0</v>
      </c>
      <c r="K135" s="86">
        <v>0</v>
      </c>
      <c r="L135" s="86">
        <v>0</v>
      </c>
      <c r="M135" s="86">
        <v>0</v>
      </c>
      <c r="N135" s="86">
        <v>0</v>
      </c>
      <c r="O135" s="86">
        <v>0</v>
      </c>
      <c r="P135" s="86">
        <v>0</v>
      </c>
      <c r="Q135" s="86">
        <v>164373.63</v>
      </c>
      <c r="R135" s="86">
        <v>0</v>
      </c>
      <c r="S135" s="86">
        <v>0</v>
      </c>
    </row>
    <row r="136" spans="1:19">
      <c r="A136" s="86" t="s">
        <v>490</v>
      </c>
      <c r="B136" s="87">
        <v>444120000000</v>
      </c>
      <c r="C136" s="86">
        <v>299348.842</v>
      </c>
      <c r="D136" s="86" t="s">
        <v>666</v>
      </c>
      <c r="E136" s="86">
        <v>62886.42</v>
      </c>
      <c r="F136" s="86">
        <v>41401.919999999998</v>
      </c>
      <c r="G136" s="86">
        <v>39591.947</v>
      </c>
      <c r="H136" s="86">
        <v>0</v>
      </c>
      <c r="I136" s="86">
        <v>0</v>
      </c>
      <c r="J136" s="86">
        <v>0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155468.55499999999</v>
      </c>
      <c r="R136" s="86">
        <v>0</v>
      </c>
      <c r="S136" s="86">
        <v>0</v>
      </c>
    </row>
    <row r="137" spans="1:19">
      <c r="A137" s="86" t="s">
        <v>491</v>
      </c>
      <c r="B137" s="87">
        <v>460633000000</v>
      </c>
      <c r="C137" s="86">
        <v>303434.75</v>
      </c>
      <c r="D137" s="86" t="s">
        <v>667</v>
      </c>
      <c r="E137" s="86">
        <v>62886.42</v>
      </c>
      <c r="F137" s="86">
        <v>41401.919999999998</v>
      </c>
      <c r="G137" s="86">
        <v>39591.947</v>
      </c>
      <c r="H137" s="86">
        <v>0</v>
      </c>
      <c r="I137" s="86">
        <v>0</v>
      </c>
      <c r="J137" s="86">
        <v>4005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155549.46299999999</v>
      </c>
      <c r="R137" s="86">
        <v>0</v>
      </c>
      <c r="S137" s="86">
        <v>0</v>
      </c>
    </row>
    <row r="138" spans="1:19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</row>
    <row r="139" spans="1:19">
      <c r="A139" s="86" t="s">
        <v>492</v>
      </c>
      <c r="B139" s="87">
        <v>5569120000000</v>
      </c>
      <c r="C139" s="86"/>
      <c r="D139" s="86"/>
      <c r="E139" s="86"/>
      <c r="F139" s="86"/>
      <c r="G139" s="86"/>
      <c r="H139" s="86"/>
      <c r="I139" s="86"/>
      <c r="J139" s="86"/>
      <c r="K139" s="86"/>
      <c r="L139" s="86">
        <v>0</v>
      </c>
      <c r="M139" s="86">
        <v>0</v>
      </c>
      <c r="N139" s="86">
        <v>0</v>
      </c>
      <c r="O139" s="86">
        <v>0</v>
      </c>
      <c r="P139" s="86">
        <v>0</v>
      </c>
      <c r="Q139" s="86"/>
      <c r="R139" s="86">
        <v>0</v>
      </c>
      <c r="S139" s="86">
        <v>0</v>
      </c>
    </row>
    <row r="140" spans="1:19">
      <c r="A140" s="86" t="s">
        <v>493</v>
      </c>
      <c r="B140" s="87">
        <v>415663000000</v>
      </c>
      <c r="C140" s="86">
        <v>299049.26799999998</v>
      </c>
      <c r="D140" s="86"/>
      <c r="E140" s="86">
        <v>41924.28</v>
      </c>
      <c r="F140" s="86">
        <v>36859.928999999996</v>
      </c>
      <c r="G140" s="86">
        <v>39591.947</v>
      </c>
      <c r="H140" s="86">
        <v>0</v>
      </c>
      <c r="I140" s="86">
        <v>0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155168.98000000001</v>
      </c>
      <c r="R140" s="86">
        <v>0</v>
      </c>
      <c r="S140" s="86">
        <v>0</v>
      </c>
    </row>
    <row r="141" spans="1:19">
      <c r="A141" s="86" t="s">
        <v>494</v>
      </c>
      <c r="B141" s="87">
        <v>529898000000</v>
      </c>
      <c r="C141" s="86">
        <v>346261.24200000003</v>
      </c>
      <c r="D141" s="86"/>
      <c r="E141" s="86">
        <v>62886.42</v>
      </c>
      <c r="F141" s="86">
        <v>41401.919999999998</v>
      </c>
      <c r="G141" s="86">
        <v>39591.947</v>
      </c>
      <c r="H141" s="86">
        <v>0</v>
      </c>
      <c r="I141" s="86">
        <v>9623.3860000000004</v>
      </c>
      <c r="J141" s="86">
        <v>4005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219076.77100000001</v>
      </c>
      <c r="R141" s="86">
        <v>0</v>
      </c>
      <c r="S141" s="86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86" t="s">
        <v>514</v>
      </c>
      <c r="C143" s="86" t="s">
        <v>515</v>
      </c>
      <c r="D143" s="86" t="s">
        <v>241</v>
      </c>
      <c r="E143" s="86" t="s">
        <v>374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516</v>
      </c>
      <c r="B144" s="86">
        <v>137984.43</v>
      </c>
      <c r="C144" s="86">
        <v>29381.86</v>
      </c>
      <c r="D144" s="86">
        <v>0</v>
      </c>
      <c r="E144" s="86">
        <v>167366.29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517</v>
      </c>
      <c r="B145" s="86">
        <v>33</v>
      </c>
      <c r="C145" s="86">
        <v>7.03</v>
      </c>
      <c r="D145" s="86">
        <v>0</v>
      </c>
      <c r="E145" s="86">
        <v>40.03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518</v>
      </c>
      <c r="B146" s="86">
        <v>33</v>
      </c>
      <c r="C146" s="86">
        <v>7.03</v>
      </c>
      <c r="D146" s="86">
        <v>0</v>
      </c>
      <c r="E146" s="86">
        <v>40.03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3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D20" sqref="D20"/>
    </sheetView>
  </sheetViews>
  <sheetFormatPr defaultRowHeight="12.75"/>
  <cols>
    <col min="1" max="1" width="30.1640625" style="8" customWidth="1"/>
    <col min="2" max="2" width="10.6640625" style="8" customWidth="1"/>
    <col min="3" max="3" width="7.1640625" style="8" customWidth="1"/>
    <col min="4" max="4" width="7.83203125" style="8" customWidth="1"/>
    <col min="5" max="5" width="10.5" style="8" customWidth="1"/>
    <col min="6" max="7" width="9.33203125" style="8"/>
    <col min="8" max="8" width="10.1640625" style="8" customWidth="1"/>
    <col min="9" max="11" width="9.33203125" style="8"/>
    <col min="12" max="13" width="11" style="8" customWidth="1"/>
    <col min="14" max="14" width="9.33203125" style="8"/>
    <col min="15" max="15" width="12.6640625" style="8" customWidth="1"/>
    <col min="16" max="16" width="12.5" style="8" customWidth="1"/>
    <col min="17" max="17" width="12.6640625" style="8" customWidth="1"/>
    <col min="18" max="18" width="9.33203125" style="8"/>
    <col min="19" max="19" width="12.6640625" style="8" customWidth="1"/>
    <col min="20" max="16384" width="9.33203125" style="8"/>
  </cols>
  <sheetData>
    <row r="1" spans="1:19" ht="20.25">
      <c r="A1" s="33" t="s">
        <v>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ht="52.5">
      <c r="A2" s="18" t="s">
        <v>5</v>
      </c>
      <c r="B2" s="19" t="s">
        <v>3</v>
      </c>
      <c r="C2" s="19" t="s">
        <v>94</v>
      </c>
      <c r="D2" s="20" t="s">
        <v>324</v>
      </c>
      <c r="E2" s="20" t="s">
        <v>325</v>
      </c>
      <c r="F2" s="19" t="s">
        <v>326</v>
      </c>
      <c r="G2" s="19" t="s">
        <v>327</v>
      </c>
      <c r="H2" s="19" t="s">
        <v>328</v>
      </c>
      <c r="I2" s="21" t="s">
        <v>329</v>
      </c>
      <c r="J2" s="21" t="s">
        <v>7</v>
      </c>
      <c r="K2" s="21" t="s">
        <v>330</v>
      </c>
      <c r="L2" s="21" t="s">
        <v>331</v>
      </c>
      <c r="M2" s="21" t="s">
        <v>332</v>
      </c>
      <c r="N2" s="81" t="s">
        <v>333</v>
      </c>
      <c r="O2" s="21" t="s">
        <v>334</v>
      </c>
      <c r="P2" s="21" t="s">
        <v>335</v>
      </c>
      <c r="Q2" s="21" t="s">
        <v>336</v>
      </c>
      <c r="R2" s="21" t="s">
        <v>337</v>
      </c>
      <c r="S2" s="21" t="s">
        <v>56</v>
      </c>
    </row>
    <row r="3" spans="1:19">
      <c r="A3" s="9" t="s">
        <v>217</v>
      </c>
      <c r="B3" s="9" t="s">
        <v>4</v>
      </c>
      <c r="C3" s="9">
        <v>1</v>
      </c>
      <c r="D3" s="10">
        <v>88.84</v>
      </c>
      <c r="E3" s="10">
        <v>541.72</v>
      </c>
      <c r="F3" s="10">
        <v>6.0977037370553804</v>
      </c>
      <c r="G3" s="10">
        <v>115.08</v>
      </c>
      <c r="H3" s="10">
        <v>0</v>
      </c>
      <c r="I3" s="41">
        <v>18.580625981289309</v>
      </c>
      <c r="J3" s="12">
        <v>4.78132438</v>
      </c>
      <c r="K3" s="11">
        <v>11.836</v>
      </c>
      <c r="L3" s="11">
        <v>8.07</v>
      </c>
      <c r="M3" s="11">
        <v>0</v>
      </c>
      <c r="N3" s="12">
        <v>0</v>
      </c>
      <c r="O3" s="12">
        <v>2.5</v>
      </c>
      <c r="P3" s="12">
        <v>0.3</v>
      </c>
      <c r="Q3" s="41">
        <v>38.605310950000003</v>
      </c>
      <c r="R3" s="10">
        <v>0</v>
      </c>
      <c r="S3" s="11">
        <v>0.40969446561495831</v>
      </c>
    </row>
    <row r="4" spans="1:19">
      <c r="A4" s="9" t="s">
        <v>221</v>
      </c>
      <c r="B4" s="9" t="s">
        <v>4</v>
      </c>
      <c r="C4" s="9">
        <v>1</v>
      </c>
      <c r="D4" s="10">
        <v>621.89</v>
      </c>
      <c r="E4" s="10">
        <v>3792.03</v>
      </c>
      <c r="F4" s="10">
        <v>6.0975896058788539</v>
      </c>
      <c r="G4" s="10">
        <v>477.24</v>
      </c>
      <c r="H4" s="10">
        <v>0</v>
      </c>
      <c r="I4" s="41">
        <v>27.870938971933967</v>
      </c>
      <c r="J4" s="12">
        <v>22.31320590333333</v>
      </c>
      <c r="K4" s="11">
        <v>8.6080000000000005</v>
      </c>
      <c r="L4" s="11">
        <v>8.07</v>
      </c>
      <c r="M4" s="11">
        <v>0</v>
      </c>
      <c r="N4" s="12">
        <v>0</v>
      </c>
      <c r="O4" s="12">
        <v>3.8</v>
      </c>
      <c r="P4" s="12">
        <v>0.6</v>
      </c>
      <c r="Q4" s="41">
        <v>457.92418243266661</v>
      </c>
      <c r="R4" s="10">
        <v>0</v>
      </c>
      <c r="S4" s="11">
        <v>0.31546587671434601</v>
      </c>
    </row>
    <row r="5" spans="1:19">
      <c r="A5" s="9" t="s">
        <v>219</v>
      </c>
      <c r="B5" s="9" t="s">
        <v>4</v>
      </c>
      <c r="C5" s="9">
        <v>1</v>
      </c>
      <c r="D5" s="10">
        <v>224.72</v>
      </c>
      <c r="E5" s="10">
        <v>1370.24</v>
      </c>
      <c r="F5" s="10">
        <v>6.0975436098255607</v>
      </c>
      <c r="G5" s="10">
        <v>138.43</v>
      </c>
      <c r="H5" s="10">
        <v>0</v>
      </c>
      <c r="I5" s="41">
        <v>11.612891238305817</v>
      </c>
      <c r="J5" s="12">
        <v>19.350908864000001</v>
      </c>
      <c r="K5" s="11">
        <v>18.291999999999998</v>
      </c>
      <c r="L5" s="11">
        <v>53.8</v>
      </c>
      <c r="M5" s="11">
        <v>26.9</v>
      </c>
      <c r="N5" s="12">
        <v>18.927</v>
      </c>
      <c r="O5" s="12">
        <v>3.8</v>
      </c>
      <c r="P5" s="12">
        <v>0.6</v>
      </c>
      <c r="Q5" s="41">
        <v>208.36545368319997</v>
      </c>
      <c r="R5" s="10">
        <v>1415.8410000000001</v>
      </c>
      <c r="S5" s="11">
        <v>0.2884459715457478</v>
      </c>
    </row>
    <row r="6" spans="1:19">
      <c r="A6" s="9" t="s">
        <v>222</v>
      </c>
      <c r="B6" s="9" t="s">
        <v>4</v>
      </c>
      <c r="C6" s="9">
        <v>1</v>
      </c>
      <c r="D6" s="10">
        <v>2324.94</v>
      </c>
      <c r="E6" s="10">
        <v>14176.6</v>
      </c>
      <c r="F6" s="10">
        <v>6.0976197235197471</v>
      </c>
      <c r="G6" s="10">
        <v>323.52</v>
      </c>
      <c r="H6" s="10">
        <v>174.7</v>
      </c>
      <c r="I6" s="41">
        <v>11.612891238305819</v>
      </c>
      <c r="J6" s="12">
        <v>200.203373328</v>
      </c>
      <c r="K6" s="11">
        <v>18.291999999999998</v>
      </c>
      <c r="L6" s="11">
        <v>5.38</v>
      </c>
      <c r="M6" s="11">
        <v>0</v>
      </c>
      <c r="N6" s="12">
        <v>0</v>
      </c>
      <c r="O6" s="12">
        <v>3.8</v>
      </c>
      <c r="P6" s="12">
        <v>0.6</v>
      </c>
      <c r="Q6" s="41">
        <v>2155.7368186464</v>
      </c>
      <c r="R6" s="10">
        <v>0</v>
      </c>
      <c r="S6" s="11">
        <v>0.20332758324360481</v>
      </c>
    </row>
    <row r="7" spans="1:19">
      <c r="A7" s="9" t="s">
        <v>220</v>
      </c>
      <c r="B7" s="9" t="s">
        <v>4</v>
      </c>
      <c r="C7" s="9">
        <v>1</v>
      </c>
      <c r="D7" s="10">
        <v>711.36</v>
      </c>
      <c r="E7" s="10">
        <v>4337.6099999999997</v>
      </c>
      <c r="F7" s="10">
        <v>6.0976298920377863</v>
      </c>
      <c r="G7" s="10">
        <v>366.18</v>
      </c>
      <c r="H7" s="10">
        <v>0</v>
      </c>
      <c r="I7" s="41">
        <v>11.612891238305819</v>
      </c>
      <c r="J7" s="12">
        <v>61.256063232000002</v>
      </c>
      <c r="K7" s="11">
        <v>18.291999999999998</v>
      </c>
      <c r="L7" s="11">
        <v>5.38</v>
      </c>
      <c r="M7" s="11">
        <v>0</v>
      </c>
      <c r="N7" s="12">
        <v>0</v>
      </c>
      <c r="O7" s="12">
        <v>3.8</v>
      </c>
      <c r="P7" s="12">
        <v>0.6</v>
      </c>
      <c r="Q7" s="41">
        <v>659.58904028159998</v>
      </c>
      <c r="R7" s="10">
        <v>0</v>
      </c>
      <c r="S7" s="11">
        <v>0.27036965907632343</v>
      </c>
    </row>
    <row r="8" spans="1:19">
      <c r="A8" s="9" t="s">
        <v>218</v>
      </c>
      <c r="B8" s="9" t="s">
        <v>4</v>
      </c>
      <c r="C8" s="9">
        <v>1</v>
      </c>
      <c r="D8" s="10">
        <v>209.04</v>
      </c>
      <c r="E8" s="10">
        <v>1274.6500000000001</v>
      </c>
      <c r="F8" s="10">
        <v>6.0976368159203984</v>
      </c>
      <c r="G8" s="10">
        <v>189.13</v>
      </c>
      <c r="H8" s="10">
        <v>0</v>
      </c>
      <c r="I8" s="41">
        <v>11.612891238305821</v>
      </c>
      <c r="J8" s="12">
        <v>18.000685247999996</v>
      </c>
      <c r="K8" s="11">
        <v>18.291999999999998</v>
      </c>
      <c r="L8" s="11">
        <v>53.8</v>
      </c>
      <c r="M8" s="11">
        <v>26.9</v>
      </c>
      <c r="N8" s="12">
        <v>18.927</v>
      </c>
      <c r="O8" s="12">
        <v>3.8</v>
      </c>
      <c r="P8" s="12">
        <v>0.6</v>
      </c>
      <c r="Q8" s="41">
        <v>193.82660394239997</v>
      </c>
      <c r="R8" s="10">
        <v>353.96025000000003</v>
      </c>
      <c r="S8" s="11">
        <v>0.33997947068828782</v>
      </c>
    </row>
    <row r="9" spans="1:19">
      <c r="A9" s="35" t="s">
        <v>164</v>
      </c>
      <c r="B9" s="36"/>
      <c r="C9" s="36"/>
      <c r="D9" s="42">
        <f>SUMIF($B3:$B8,"yes",D3:D8)</f>
        <v>4180.7900000000009</v>
      </c>
      <c r="E9" s="42">
        <f>SUMIF($B3:$B8,"yes",E3:E8)</f>
        <v>25492.850000000002</v>
      </c>
      <c r="F9" s="36"/>
      <c r="G9" s="42">
        <f>SUMIF($B3:$B8,"yes",G3:G8)</f>
        <v>1609.58</v>
      </c>
      <c r="H9" s="42">
        <f>SUMIF($B3:$B8,"yes",H3:H8)</f>
        <v>174.7</v>
      </c>
      <c r="I9" s="36"/>
      <c r="J9" s="42">
        <f>SUMIF($B3:$B8,"yes",J3:J8)</f>
        <v>325.90556095533327</v>
      </c>
      <c r="Q9" s="42">
        <f>SUMIF($B3:$B8,"yes",Q3:Q8)</f>
        <v>3714.0474099362664</v>
      </c>
      <c r="R9" s="42">
        <f>SUMIF($B3:$B8,"yes",R3:R8)</f>
        <v>1769.8012500000002</v>
      </c>
    </row>
    <row r="10" spans="1:19">
      <c r="G10" s="32"/>
    </row>
    <row r="11" spans="1:19">
      <c r="A11" s="35" t="s">
        <v>156</v>
      </c>
      <c r="I11" s="8">
        <v>1</v>
      </c>
      <c r="K11" s="8">
        <v>2</v>
      </c>
      <c r="L11" s="8">
        <v>4</v>
      </c>
      <c r="M11" s="8">
        <v>4</v>
      </c>
      <c r="N11" s="8">
        <v>4</v>
      </c>
      <c r="O11" s="8">
        <v>3</v>
      </c>
      <c r="P11" s="8">
        <v>3</v>
      </c>
      <c r="Q11" s="8">
        <v>3</v>
      </c>
      <c r="R11" s="8">
        <v>4</v>
      </c>
      <c r="S11" s="8">
        <v>4</v>
      </c>
    </row>
    <row r="13" spans="1:19">
      <c r="A13" s="35" t="s">
        <v>160</v>
      </c>
    </row>
    <row r="14" spans="1:19">
      <c r="A14" s="37" t="s">
        <v>165</v>
      </c>
    </row>
    <row r="15" spans="1:19">
      <c r="A15" s="37" t="s">
        <v>166</v>
      </c>
    </row>
    <row r="16" spans="1:19">
      <c r="A16" s="37" t="s">
        <v>195</v>
      </c>
    </row>
    <row r="17" spans="1:1">
      <c r="A17" s="37" t="s">
        <v>196</v>
      </c>
    </row>
    <row r="18" spans="1:1">
      <c r="A18" s="37"/>
    </row>
    <row r="19" spans="1:1">
      <c r="A19" s="37"/>
    </row>
    <row r="20" spans="1:1">
      <c r="A20" s="37"/>
    </row>
    <row r="21" spans="1:1">
      <c r="A21" s="37"/>
    </row>
    <row r="22" spans="1:1">
      <c r="A22" s="37"/>
    </row>
    <row r="23" spans="1:1">
      <c r="A23" s="37"/>
    </row>
    <row r="24" spans="1:1">
      <c r="A24" s="37"/>
    </row>
    <row r="25" spans="1:1">
      <c r="A25" s="37"/>
    </row>
    <row r="26" spans="1:1">
      <c r="A26" s="37"/>
    </row>
    <row r="27" spans="1:1">
      <c r="A27" s="37"/>
    </row>
    <row r="28" spans="1:1">
      <c r="A28" s="37"/>
    </row>
    <row r="29" spans="1:1">
      <c r="A29" s="37"/>
    </row>
    <row r="30" spans="1:1">
      <c r="A30" s="37"/>
    </row>
    <row r="31" spans="1:1">
      <c r="A31" s="37"/>
    </row>
    <row r="32" spans="1:1">
      <c r="A32" s="37"/>
    </row>
    <row r="33" spans="1:1">
      <c r="A33" s="37"/>
    </row>
    <row r="34" spans="1:1">
      <c r="A34" s="37"/>
    </row>
    <row r="35" spans="1:1">
      <c r="A35" s="37"/>
    </row>
    <row r="36" spans="1:1">
      <c r="A36" s="37"/>
    </row>
    <row r="37" spans="1:1">
      <c r="A37" s="37"/>
    </row>
    <row r="38" spans="1:1">
      <c r="A38" s="37"/>
    </row>
    <row r="39" spans="1:1">
      <c r="A39" s="37"/>
    </row>
    <row r="40" spans="1:1">
      <c r="A40" s="37"/>
    </row>
    <row r="41" spans="1:1">
      <c r="A41" s="37"/>
    </row>
    <row r="42" spans="1:1">
      <c r="A42" s="37"/>
    </row>
    <row r="43" spans="1:1">
      <c r="A43" s="37"/>
    </row>
    <row r="44" spans="1:1">
      <c r="A44" s="37"/>
    </row>
    <row r="45" spans="1:1">
      <c r="A45" s="37"/>
    </row>
    <row r="46" spans="1:1">
      <c r="A46" s="37"/>
    </row>
    <row r="47" spans="1:1">
      <c r="A47" s="37"/>
    </row>
    <row r="48" spans="1:1">
      <c r="A48" s="37"/>
    </row>
    <row r="49" spans="1:1">
      <c r="A49" s="37"/>
    </row>
    <row r="50" spans="1:1">
      <c r="A50" s="37"/>
    </row>
    <row r="51" spans="1:1">
      <c r="A51" s="37"/>
    </row>
    <row r="52" spans="1:1">
      <c r="A52" s="37"/>
    </row>
    <row r="53" spans="1:1">
      <c r="A53" s="37"/>
    </row>
    <row r="54" spans="1:1">
      <c r="A54" s="37"/>
    </row>
    <row r="55" spans="1:1">
      <c r="A55" s="37"/>
    </row>
    <row r="56" spans="1:1">
      <c r="A56" s="37"/>
    </row>
    <row r="57" spans="1:1">
      <c r="A57" s="37"/>
    </row>
    <row r="58" spans="1:1">
      <c r="A58" s="37"/>
    </row>
    <row r="59" spans="1:1">
      <c r="A59" s="37"/>
    </row>
    <row r="60" spans="1:1">
      <c r="A60" s="37"/>
    </row>
    <row r="61" spans="1:1">
      <c r="A61" s="37"/>
    </row>
    <row r="62" spans="1:1">
      <c r="A62" s="37"/>
    </row>
    <row r="63" spans="1:1">
      <c r="A63" s="37"/>
    </row>
  </sheetData>
  <phoneticPr fontId="16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P21" sqref="P21"/>
    </sheetView>
  </sheetViews>
  <sheetFormatPr defaultRowHeight="10.5"/>
  <sheetData>
    <row r="2" spans="1:16" ht="15.75">
      <c r="A2" s="100" t="s">
        <v>0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31"/>
      <c r="N2" s="31"/>
      <c r="O2" s="31"/>
      <c r="P2" s="31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133"/>
  <sheetViews>
    <sheetView workbookViewId="0">
      <pane ySplit="1" topLeftCell="A2" activePane="bottomLeft" state="frozen"/>
      <selection pane="bottomLeft"/>
    </sheetView>
  </sheetViews>
  <sheetFormatPr defaultColWidth="10.6640625" defaultRowHeight="12.75"/>
  <cols>
    <col min="1" max="1" width="30.6640625" style="47" customWidth="1"/>
    <col min="2" max="2" width="13.5" style="47" customWidth="1"/>
    <col min="3" max="3" width="14.33203125" style="47" customWidth="1"/>
    <col min="4" max="4" width="20.83203125" style="47" customWidth="1"/>
    <col min="5" max="28" width="5" style="47" customWidth="1"/>
    <col min="29" max="16384" width="10.6640625" style="47"/>
  </cols>
  <sheetData>
    <row r="1" spans="1:31" s="38" customFormat="1" ht="25.5">
      <c r="A1" s="38" t="s">
        <v>74</v>
      </c>
      <c r="B1" s="38" t="s">
        <v>117</v>
      </c>
      <c r="C1" s="38" t="s">
        <v>118</v>
      </c>
      <c r="D1" s="38" t="s">
        <v>119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38">
        <v>10</v>
      </c>
      <c r="O1" s="38">
        <v>11</v>
      </c>
      <c r="P1" s="38">
        <v>12</v>
      </c>
      <c r="Q1" s="38">
        <v>13</v>
      </c>
      <c r="R1" s="38">
        <v>14</v>
      </c>
      <c r="S1" s="38">
        <v>15</v>
      </c>
      <c r="T1" s="38">
        <v>16</v>
      </c>
      <c r="U1" s="38">
        <v>17</v>
      </c>
      <c r="V1" s="38">
        <v>18</v>
      </c>
      <c r="W1" s="38">
        <v>19</v>
      </c>
      <c r="X1" s="38">
        <v>20</v>
      </c>
      <c r="Y1" s="38">
        <v>21</v>
      </c>
      <c r="Z1" s="38">
        <v>22</v>
      </c>
      <c r="AA1" s="38">
        <v>23</v>
      </c>
      <c r="AB1" s="38">
        <v>24</v>
      </c>
      <c r="AC1" s="39" t="s">
        <v>161</v>
      </c>
      <c r="AD1" s="39" t="s">
        <v>162</v>
      </c>
      <c r="AE1" s="39" t="s">
        <v>163</v>
      </c>
    </row>
    <row r="2" spans="1:31">
      <c r="A2" s="48" t="s">
        <v>137</v>
      </c>
      <c r="B2" s="48" t="s">
        <v>125</v>
      </c>
      <c r="C2" s="48" t="s">
        <v>121</v>
      </c>
      <c r="D2" s="48" t="s">
        <v>138</v>
      </c>
      <c r="E2" s="48">
        <v>0</v>
      </c>
      <c r="F2" s="48">
        <v>0</v>
      </c>
      <c r="G2" s="48">
        <v>0</v>
      </c>
      <c r="H2" s="48">
        <v>0</v>
      </c>
      <c r="I2" s="48">
        <v>0</v>
      </c>
      <c r="J2" s="48">
        <v>0</v>
      </c>
      <c r="K2" s="48">
        <v>1</v>
      </c>
      <c r="L2" s="48">
        <v>1</v>
      </c>
      <c r="M2" s="48">
        <v>1</v>
      </c>
      <c r="N2" s="48">
        <v>1</v>
      </c>
      <c r="O2" s="48">
        <v>1</v>
      </c>
      <c r="P2" s="48">
        <v>1</v>
      </c>
      <c r="Q2" s="48">
        <v>1</v>
      </c>
      <c r="R2" s="48">
        <v>1</v>
      </c>
      <c r="S2" s="48">
        <v>1</v>
      </c>
      <c r="T2" s="48">
        <v>1</v>
      </c>
      <c r="U2" s="48">
        <v>1</v>
      </c>
      <c r="V2" s="48">
        <v>1</v>
      </c>
      <c r="W2" s="48">
        <v>1</v>
      </c>
      <c r="X2" s="48">
        <v>1</v>
      </c>
      <c r="Y2" s="48">
        <v>1</v>
      </c>
      <c r="Z2" s="48">
        <v>1</v>
      </c>
      <c r="AA2" s="48">
        <v>0</v>
      </c>
      <c r="AB2" s="48">
        <v>0</v>
      </c>
      <c r="AC2" s="48">
        <v>16</v>
      </c>
      <c r="AD2" s="48">
        <v>112</v>
      </c>
      <c r="AE2" s="48">
        <v>5840</v>
      </c>
    </row>
    <row r="3" spans="1:31">
      <c r="A3" s="48"/>
      <c r="B3" s="48"/>
      <c r="C3" s="48"/>
      <c r="D3" s="48" t="s">
        <v>146</v>
      </c>
      <c r="E3" s="48">
        <v>0</v>
      </c>
      <c r="F3" s="48">
        <v>0</v>
      </c>
      <c r="G3" s="48">
        <v>0</v>
      </c>
      <c r="H3" s="48">
        <v>0</v>
      </c>
      <c r="I3" s="48">
        <v>0</v>
      </c>
      <c r="J3" s="48">
        <v>0</v>
      </c>
      <c r="K3" s="48">
        <v>1</v>
      </c>
      <c r="L3" s="48">
        <v>1</v>
      </c>
      <c r="M3" s="48">
        <v>1</v>
      </c>
      <c r="N3" s="48">
        <v>1</v>
      </c>
      <c r="O3" s="48">
        <v>1</v>
      </c>
      <c r="P3" s="48">
        <v>1</v>
      </c>
      <c r="Q3" s="48">
        <v>1</v>
      </c>
      <c r="R3" s="48">
        <v>1</v>
      </c>
      <c r="S3" s="48">
        <v>1</v>
      </c>
      <c r="T3" s="48">
        <v>1</v>
      </c>
      <c r="U3" s="48">
        <v>1</v>
      </c>
      <c r="V3" s="48">
        <v>1</v>
      </c>
      <c r="W3" s="48">
        <v>1</v>
      </c>
      <c r="X3" s="48">
        <v>1</v>
      </c>
      <c r="Y3" s="48">
        <v>1</v>
      </c>
      <c r="Z3" s="48">
        <v>1</v>
      </c>
      <c r="AA3" s="48">
        <v>0</v>
      </c>
      <c r="AB3" s="48">
        <v>0</v>
      </c>
      <c r="AC3" s="48">
        <v>16</v>
      </c>
      <c r="AD3" s="48"/>
      <c r="AE3" s="48"/>
    </row>
    <row r="4" spans="1:31">
      <c r="A4" s="48"/>
      <c r="B4" s="48"/>
      <c r="C4" s="48"/>
      <c r="D4" s="48" t="s">
        <v>147</v>
      </c>
      <c r="E4" s="48">
        <v>0</v>
      </c>
      <c r="F4" s="48">
        <v>0</v>
      </c>
      <c r="G4" s="48">
        <v>0</v>
      </c>
      <c r="H4" s="48">
        <v>0</v>
      </c>
      <c r="I4" s="48">
        <v>0</v>
      </c>
      <c r="J4" s="48">
        <v>0</v>
      </c>
      <c r="K4" s="48">
        <v>1</v>
      </c>
      <c r="L4" s="48">
        <v>1</v>
      </c>
      <c r="M4" s="48">
        <v>1</v>
      </c>
      <c r="N4" s="48">
        <v>1</v>
      </c>
      <c r="O4" s="48">
        <v>1</v>
      </c>
      <c r="P4" s="48">
        <v>1</v>
      </c>
      <c r="Q4" s="48">
        <v>1</v>
      </c>
      <c r="R4" s="48">
        <v>1</v>
      </c>
      <c r="S4" s="48">
        <v>1</v>
      </c>
      <c r="T4" s="48">
        <v>1</v>
      </c>
      <c r="U4" s="48">
        <v>1</v>
      </c>
      <c r="V4" s="48">
        <v>1</v>
      </c>
      <c r="W4" s="48">
        <v>1</v>
      </c>
      <c r="X4" s="48">
        <v>1</v>
      </c>
      <c r="Y4" s="48">
        <v>1</v>
      </c>
      <c r="Z4" s="48">
        <v>1</v>
      </c>
      <c r="AA4" s="48">
        <v>0</v>
      </c>
      <c r="AB4" s="48">
        <v>0</v>
      </c>
      <c r="AC4" s="48">
        <v>16</v>
      </c>
      <c r="AD4" s="48"/>
      <c r="AE4" s="48"/>
    </row>
    <row r="5" spans="1:31">
      <c r="A5" s="48" t="s">
        <v>124</v>
      </c>
      <c r="B5" s="48" t="s">
        <v>120</v>
      </c>
      <c r="C5" s="48" t="s">
        <v>121</v>
      </c>
      <c r="D5" s="48" t="s">
        <v>122</v>
      </c>
      <c r="E5" s="48">
        <v>1</v>
      </c>
      <c r="F5" s="48">
        <v>1</v>
      </c>
      <c r="G5" s="48">
        <v>1</v>
      </c>
      <c r="H5" s="48">
        <v>1</v>
      </c>
      <c r="I5" s="48">
        <v>1</v>
      </c>
      <c r="J5" s="48">
        <v>1</v>
      </c>
      <c r="K5" s="48">
        <v>1</v>
      </c>
      <c r="L5" s="48">
        <v>1</v>
      </c>
      <c r="M5" s="48">
        <v>1</v>
      </c>
      <c r="N5" s="48">
        <v>1</v>
      </c>
      <c r="O5" s="48">
        <v>1</v>
      </c>
      <c r="P5" s="48">
        <v>1</v>
      </c>
      <c r="Q5" s="48">
        <v>1</v>
      </c>
      <c r="R5" s="48">
        <v>1</v>
      </c>
      <c r="S5" s="48">
        <v>1</v>
      </c>
      <c r="T5" s="48">
        <v>1</v>
      </c>
      <c r="U5" s="48">
        <v>1</v>
      </c>
      <c r="V5" s="48">
        <v>1</v>
      </c>
      <c r="W5" s="48">
        <v>1</v>
      </c>
      <c r="X5" s="48">
        <v>1</v>
      </c>
      <c r="Y5" s="48">
        <v>1</v>
      </c>
      <c r="Z5" s="48">
        <v>1</v>
      </c>
      <c r="AA5" s="48">
        <v>1</v>
      </c>
      <c r="AB5" s="48">
        <v>1</v>
      </c>
      <c r="AC5" s="48">
        <v>24</v>
      </c>
      <c r="AD5" s="48">
        <v>168</v>
      </c>
      <c r="AE5" s="48">
        <v>8760</v>
      </c>
    </row>
    <row r="6" spans="1:31">
      <c r="A6" s="48" t="s">
        <v>126</v>
      </c>
      <c r="B6" s="48" t="s">
        <v>120</v>
      </c>
      <c r="C6" s="48" t="s">
        <v>121</v>
      </c>
      <c r="D6" s="48" t="s">
        <v>122</v>
      </c>
      <c r="E6" s="48">
        <v>0</v>
      </c>
      <c r="F6" s="48">
        <v>0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</row>
    <row r="7" spans="1:31">
      <c r="A7" s="48" t="s">
        <v>139</v>
      </c>
      <c r="B7" s="48" t="s">
        <v>125</v>
      </c>
      <c r="C7" s="48" t="s">
        <v>121</v>
      </c>
      <c r="D7" s="48" t="s">
        <v>138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1</v>
      </c>
      <c r="L7" s="48">
        <v>1</v>
      </c>
      <c r="M7" s="48">
        <v>1</v>
      </c>
      <c r="N7" s="48">
        <v>1</v>
      </c>
      <c r="O7" s="48">
        <v>1</v>
      </c>
      <c r="P7" s="48">
        <v>1</v>
      </c>
      <c r="Q7" s="48">
        <v>1</v>
      </c>
      <c r="R7" s="48">
        <v>1</v>
      </c>
      <c r="S7" s="48">
        <v>1</v>
      </c>
      <c r="T7" s="48">
        <v>1</v>
      </c>
      <c r="U7" s="48">
        <v>1</v>
      </c>
      <c r="V7" s="48">
        <v>1</v>
      </c>
      <c r="W7" s="48">
        <v>1</v>
      </c>
      <c r="X7" s="48">
        <v>1</v>
      </c>
      <c r="Y7" s="48">
        <v>1</v>
      </c>
      <c r="Z7" s="48">
        <v>1</v>
      </c>
      <c r="AA7" s="48">
        <v>0</v>
      </c>
      <c r="AB7" s="48">
        <v>0</v>
      </c>
      <c r="AC7" s="48">
        <v>16</v>
      </c>
      <c r="AD7" s="48">
        <v>112</v>
      </c>
      <c r="AE7" s="48">
        <v>5840</v>
      </c>
    </row>
    <row r="8" spans="1:31">
      <c r="A8" s="48"/>
      <c r="B8" s="48"/>
      <c r="C8" s="48"/>
      <c r="D8" s="48" t="s">
        <v>146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1</v>
      </c>
      <c r="L8" s="48">
        <v>1</v>
      </c>
      <c r="M8" s="48">
        <v>1</v>
      </c>
      <c r="N8" s="48">
        <v>1</v>
      </c>
      <c r="O8" s="48">
        <v>1</v>
      </c>
      <c r="P8" s="48">
        <v>1</v>
      </c>
      <c r="Q8" s="48">
        <v>1</v>
      </c>
      <c r="R8" s="48">
        <v>1</v>
      </c>
      <c r="S8" s="48">
        <v>1</v>
      </c>
      <c r="T8" s="48">
        <v>1</v>
      </c>
      <c r="U8" s="48">
        <v>1</v>
      </c>
      <c r="V8" s="48">
        <v>1</v>
      </c>
      <c r="W8" s="48">
        <v>1</v>
      </c>
      <c r="X8" s="48">
        <v>1</v>
      </c>
      <c r="Y8" s="48">
        <v>1</v>
      </c>
      <c r="Z8" s="48">
        <v>1</v>
      </c>
      <c r="AA8" s="48">
        <v>0</v>
      </c>
      <c r="AB8" s="48">
        <v>0</v>
      </c>
      <c r="AC8" s="48">
        <v>16</v>
      </c>
      <c r="AD8" s="48"/>
      <c r="AE8" s="48"/>
    </row>
    <row r="9" spans="1:31">
      <c r="A9" s="48"/>
      <c r="B9" s="48"/>
      <c r="C9" s="48"/>
      <c r="D9" s="48" t="s">
        <v>147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1</v>
      </c>
      <c r="L9" s="48">
        <v>1</v>
      </c>
      <c r="M9" s="48">
        <v>1</v>
      </c>
      <c r="N9" s="48">
        <v>1</v>
      </c>
      <c r="O9" s="48">
        <v>1</v>
      </c>
      <c r="P9" s="48">
        <v>1</v>
      </c>
      <c r="Q9" s="48">
        <v>1</v>
      </c>
      <c r="R9" s="48">
        <v>1</v>
      </c>
      <c r="S9" s="48">
        <v>1</v>
      </c>
      <c r="T9" s="48">
        <v>1</v>
      </c>
      <c r="U9" s="48">
        <v>1</v>
      </c>
      <c r="V9" s="48">
        <v>1</v>
      </c>
      <c r="W9" s="48">
        <v>1</v>
      </c>
      <c r="X9" s="48">
        <v>1</v>
      </c>
      <c r="Y9" s="48">
        <v>1</v>
      </c>
      <c r="Z9" s="48">
        <v>1</v>
      </c>
      <c r="AA9" s="48">
        <v>0</v>
      </c>
      <c r="AB9" s="48">
        <v>0</v>
      </c>
      <c r="AC9" s="48">
        <v>16</v>
      </c>
      <c r="AD9" s="48"/>
      <c r="AE9" s="48"/>
    </row>
    <row r="10" spans="1:31">
      <c r="A10" s="48" t="s">
        <v>95</v>
      </c>
      <c r="B10" s="48" t="s">
        <v>120</v>
      </c>
      <c r="C10" s="48" t="s">
        <v>121</v>
      </c>
      <c r="D10" s="48" t="s">
        <v>142</v>
      </c>
      <c r="E10" s="48">
        <v>0.05</v>
      </c>
      <c r="F10" s="48">
        <v>0.05</v>
      </c>
      <c r="G10" s="48">
        <v>0.05</v>
      </c>
      <c r="H10" s="48">
        <v>0.05</v>
      </c>
      <c r="I10" s="48">
        <v>0.05</v>
      </c>
      <c r="J10" s="48">
        <v>0.05</v>
      </c>
      <c r="K10" s="48">
        <v>0.2</v>
      </c>
      <c r="L10" s="48">
        <v>0.2</v>
      </c>
      <c r="M10" s="48">
        <v>0.5</v>
      </c>
      <c r="N10" s="48">
        <v>0.9</v>
      </c>
      <c r="O10" s="48">
        <v>0.9</v>
      </c>
      <c r="P10" s="48">
        <v>0.9</v>
      </c>
      <c r="Q10" s="48">
        <v>0.9</v>
      </c>
      <c r="R10" s="48">
        <v>0.9</v>
      </c>
      <c r="S10" s="48">
        <v>0.9</v>
      </c>
      <c r="T10" s="48">
        <v>0.9</v>
      </c>
      <c r="U10" s="48">
        <v>0.9</v>
      </c>
      <c r="V10" s="48">
        <v>0.9</v>
      </c>
      <c r="W10" s="48">
        <v>0.6</v>
      </c>
      <c r="X10" s="48">
        <v>0.6</v>
      </c>
      <c r="Y10" s="48">
        <v>0.5</v>
      </c>
      <c r="Z10" s="48">
        <v>0.2</v>
      </c>
      <c r="AA10" s="48">
        <v>0.05</v>
      </c>
      <c r="AB10" s="48">
        <v>0.05</v>
      </c>
      <c r="AC10" s="48">
        <v>11.3</v>
      </c>
      <c r="AD10" s="48">
        <v>72.2</v>
      </c>
      <c r="AE10" s="48">
        <v>3764.71</v>
      </c>
    </row>
    <row r="11" spans="1:31">
      <c r="A11" s="48"/>
      <c r="B11" s="48"/>
      <c r="C11" s="48"/>
      <c r="D11" s="48" t="s">
        <v>150</v>
      </c>
      <c r="E11" s="48">
        <v>0.05</v>
      </c>
      <c r="F11" s="48">
        <v>0.05</v>
      </c>
      <c r="G11" s="48">
        <v>0.05</v>
      </c>
      <c r="H11" s="48">
        <v>0.05</v>
      </c>
      <c r="I11" s="48">
        <v>0.05</v>
      </c>
      <c r="J11" s="48">
        <v>0.05</v>
      </c>
      <c r="K11" s="48">
        <v>0.1</v>
      </c>
      <c r="L11" s="48">
        <v>0.1</v>
      </c>
      <c r="M11" s="48">
        <v>0.3</v>
      </c>
      <c r="N11" s="48">
        <v>0.6</v>
      </c>
      <c r="O11" s="48">
        <v>0.9</v>
      </c>
      <c r="P11" s="48">
        <v>0.9</v>
      </c>
      <c r="Q11" s="48">
        <v>0.9</v>
      </c>
      <c r="R11" s="48">
        <v>0.9</v>
      </c>
      <c r="S11" s="48">
        <v>0.9</v>
      </c>
      <c r="T11" s="48">
        <v>0.9</v>
      </c>
      <c r="U11" s="48">
        <v>0.9</v>
      </c>
      <c r="V11" s="48">
        <v>0.9</v>
      </c>
      <c r="W11" s="48">
        <v>0.5</v>
      </c>
      <c r="X11" s="48">
        <v>0.3</v>
      </c>
      <c r="Y11" s="48">
        <v>0.3</v>
      </c>
      <c r="Z11" s="48">
        <v>0.1</v>
      </c>
      <c r="AA11" s="48">
        <v>0.05</v>
      </c>
      <c r="AB11" s="48">
        <v>0.05</v>
      </c>
      <c r="AC11" s="48">
        <v>9.9</v>
      </c>
      <c r="AD11" s="48"/>
      <c r="AE11" s="48"/>
    </row>
    <row r="12" spans="1:31">
      <c r="A12" s="48"/>
      <c r="B12" s="48"/>
      <c r="C12" s="48"/>
      <c r="D12" s="48" t="s">
        <v>140</v>
      </c>
      <c r="E12" s="48">
        <v>1</v>
      </c>
      <c r="F12" s="48">
        <v>1</v>
      </c>
      <c r="G12" s="48">
        <v>1</v>
      </c>
      <c r="H12" s="48">
        <v>1</v>
      </c>
      <c r="I12" s="48">
        <v>1</v>
      </c>
      <c r="J12" s="48">
        <v>1</v>
      </c>
      <c r="K12" s="48">
        <v>1</v>
      </c>
      <c r="L12" s="48">
        <v>1</v>
      </c>
      <c r="M12" s="48">
        <v>1</v>
      </c>
      <c r="N12" s="48">
        <v>1</v>
      </c>
      <c r="O12" s="48">
        <v>1</v>
      </c>
      <c r="P12" s="48">
        <v>1</v>
      </c>
      <c r="Q12" s="48">
        <v>1</v>
      </c>
      <c r="R12" s="48">
        <v>1</v>
      </c>
      <c r="S12" s="48">
        <v>1</v>
      </c>
      <c r="T12" s="48">
        <v>1</v>
      </c>
      <c r="U12" s="48">
        <v>1</v>
      </c>
      <c r="V12" s="48">
        <v>1</v>
      </c>
      <c r="W12" s="48">
        <v>1</v>
      </c>
      <c r="X12" s="48">
        <v>1</v>
      </c>
      <c r="Y12" s="48">
        <v>1</v>
      </c>
      <c r="Z12" s="48">
        <v>1</v>
      </c>
      <c r="AA12" s="48">
        <v>1</v>
      </c>
      <c r="AB12" s="48">
        <v>1</v>
      </c>
      <c r="AC12" s="48">
        <v>24</v>
      </c>
      <c r="AD12" s="48"/>
      <c r="AE12" s="48"/>
    </row>
    <row r="13" spans="1:31">
      <c r="A13" s="48"/>
      <c r="B13" s="48"/>
      <c r="C13" s="48"/>
      <c r="D13" s="48" t="s">
        <v>141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0</v>
      </c>
      <c r="AC13" s="48">
        <v>0</v>
      </c>
      <c r="AD13" s="48"/>
      <c r="AE13" s="48"/>
    </row>
    <row r="14" spans="1:31">
      <c r="A14" s="48"/>
      <c r="B14" s="48"/>
      <c r="C14" s="48"/>
      <c r="D14" s="48" t="s">
        <v>147</v>
      </c>
      <c r="E14" s="48">
        <v>0.05</v>
      </c>
      <c r="F14" s="48">
        <v>0.05</v>
      </c>
      <c r="G14" s="48">
        <v>0.05</v>
      </c>
      <c r="H14" s="48">
        <v>0.05</v>
      </c>
      <c r="I14" s="48">
        <v>0.05</v>
      </c>
      <c r="J14" s="48">
        <v>0.05</v>
      </c>
      <c r="K14" s="48">
        <v>0.1</v>
      </c>
      <c r="L14" s="48">
        <v>0.1</v>
      </c>
      <c r="M14" s="48">
        <v>0.1</v>
      </c>
      <c r="N14" s="48">
        <v>0.1</v>
      </c>
      <c r="O14" s="48">
        <v>0.4</v>
      </c>
      <c r="P14" s="48">
        <v>0.4</v>
      </c>
      <c r="Q14" s="48">
        <v>0.6</v>
      </c>
      <c r="R14" s="48">
        <v>0.6</v>
      </c>
      <c r="S14" s="48">
        <v>0.6</v>
      </c>
      <c r="T14" s="48">
        <v>0.6</v>
      </c>
      <c r="U14" s="48">
        <v>0.6</v>
      </c>
      <c r="V14" s="48">
        <v>0.4</v>
      </c>
      <c r="W14" s="48">
        <v>0.2</v>
      </c>
      <c r="X14" s="48">
        <v>0.2</v>
      </c>
      <c r="Y14" s="48">
        <v>0.2</v>
      </c>
      <c r="Z14" s="48">
        <v>0.2</v>
      </c>
      <c r="AA14" s="48">
        <v>0.05</v>
      </c>
      <c r="AB14" s="48">
        <v>0.05</v>
      </c>
      <c r="AC14" s="48">
        <v>5.8</v>
      </c>
      <c r="AD14" s="48"/>
      <c r="AE14" s="48"/>
    </row>
    <row r="15" spans="1:31">
      <c r="A15" s="48" t="s">
        <v>96</v>
      </c>
      <c r="B15" s="48" t="s">
        <v>120</v>
      </c>
      <c r="C15" s="48" t="s">
        <v>121</v>
      </c>
      <c r="D15" s="48" t="s">
        <v>142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0.1</v>
      </c>
      <c r="L15" s="48">
        <v>0.1</v>
      </c>
      <c r="M15" s="48">
        <v>0.2</v>
      </c>
      <c r="N15" s="48">
        <v>0.5</v>
      </c>
      <c r="O15" s="48">
        <v>0.5</v>
      </c>
      <c r="P15" s="48">
        <v>0.7</v>
      </c>
      <c r="Q15" s="48">
        <v>0.7</v>
      </c>
      <c r="R15" s="48">
        <v>0.7</v>
      </c>
      <c r="S15" s="48">
        <v>0.7</v>
      </c>
      <c r="T15" s="48">
        <v>0.8</v>
      </c>
      <c r="U15" s="48">
        <v>0.7</v>
      </c>
      <c r="V15" s="48">
        <v>0.5</v>
      </c>
      <c r="W15" s="48">
        <v>0.5</v>
      </c>
      <c r="X15" s="48">
        <v>0.3</v>
      </c>
      <c r="Y15" s="48">
        <v>0.3</v>
      </c>
      <c r="Z15" s="48">
        <v>0.3</v>
      </c>
      <c r="AA15" s="48">
        <v>0</v>
      </c>
      <c r="AB15" s="48">
        <v>0</v>
      </c>
      <c r="AC15" s="48">
        <v>7.6</v>
      </c>
      <c r="AD15" s="48">
        <v>49</v>
      </c>
      <c r="AE15" s="48">
        <v>2555</v>
      </c>
    </row>
    <row r="16" spans="1:31">
      <c r="A16" s="48"/>
      <c r="B16" s="48"/>
      <c r="C16" s="48"/>
      <c r="D16" s="48" t="s">
        <v>140</v>
      </c>
      <c r="E16" s="48">
        <v>1</v>
      </c>
      <c r="F16" s="48">
        <v>1</v>
      </c>
      <c r="G16" s="48">
        <v>1</v>
      </c>
      <c r="H16" s="48">
        <v>1</v>
      </c>
      <c r="I16" s="48">
        <v>1</v>
      </c>
      <c r="J16" s="48">
        <v>1</v>
      </c>
      <c r="K16" s="48">
        <v>1</v>
      </c>
      <c r="L16" s="48">
        <v>1</v>
      </c>
      <c r="M16" s="48">
        <v>1</v>
      </c>
      <c r="N16" s="48">
        <v>1</v>
      </c>
      <c r="O16" s="48">
        <v>1</v>
      </c>
      <c r="P16" s="48">
        <v>1</v>
      </c>
      <c r="Q16" s="48">
        <v>1</v>
      </c>
      <c r="R16" s="48">
        <v>1</v>
      </c>
      <c r="S16" s="48">
        <v>1</v>
      </c>
      <c r="T16" s="48">
        <v>1</v>
      </c>
      <c r="U16" s="48">
        <v>1</v>
      </c>
      <c r="V16" s="48">
        <v>1</v>
      </c>
      <c r="W16" s="48">
        <v>1</v>
      </c>
      <c r="X16" s="48">
        <v>1</v>
      </c>
      <c r="Y16" s="48">
        <v>1</v>
      </c>
      <c r="Z16" s="48">
        <v>1</v>
      </c>
      <c r="AA16" s="48">
        <v>1</v>
      </c>
      <c r="AB16" s="48">
        <v>1</v>
      </c>
      <c r="AC16" s="48">
        <v>24</v>
      </c>
      <c r="AD16" s="48"/>
      <c r="AE16" s="48"/>
    </row>
    <row r="17" spans="1:31">
      <c r="A17" s="48"/>
      <c r="B17" s="48"/>
      <c r="C17" s="48"/>
      <c r="D17" s="48" t="s">
        <v>150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0.1</v>
      </c>
      <c r="L17" s="48">
        <v>0.1</v>
      </c>
      <c r="M17" s="48">
        <v>0.2</v>
      </c>
      <c r="N17" s="48">
        <v>0.5</v>
      </c>
      <c r="O17" s="48">
        <v>0.6</v>
      </c>
      <c r="P17" s="48">
        <v>0.8</v>
      </c>
      <c r="Q17" s="48">
        <v>0.8</v>
      </c>
      <c r="R17" s="48">
        <v>0.8</v>
      </c>
      <c r="S17" s="48">
        <v>0.8</v>
      </c>
      <c r="T17" s="48">
        <v>0.8</v>
      </c>
      <c r="U17" s="48">
        <v>0.8</v>
      </c>
      <c r="V17" s="48">
        <v>0.6</v>
      </c>
      <c r="W17" s="48">
        <v>0.2</v>
      </c>
      <c r="X17" s="48">
        <v>0.2</v>
      </c>
      <c r="Y17" s="48">
        <v>0.2</v>
      </c>
      <c r="Z17" s="48">
        <v>0.1</v>
      </c>
      <c r="AA17" s="48">
        <v>0</v>
      </c>
      <c r="AB17" s="48">
        <v>0</v>
      </c>
      <c r="AC17" s="48">
        <v>7.6</v>
      </c>
      <c r="AD17" s="48"/>
      <c r="AE17" s="48"/>
    </row>
    <row r="18" spans="1:31">
      <c r="A18" s="48"/>
      <c r="B18" s="48"/>
      <c r="C18" s="48"/>
      <c r="D18" s="48" t="s">
        <v>141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/>
      <c r="AE18" s="48"/>
    </row>
    <row r="19" spans="1:31">
      <c r="A19" s="48"/>
      <c r="B19" s="48"/>
      <c r="C19" s="48"/>
      <c r="D19" s="48" t="s">
        <v>147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0.1</v>
      </c>
      <c r="L19" s="48">
        <v>0.1</v>
      </c>
      <c r="M19" s="48">
        <v>0.1</v>
      </c>
      <c r="N19" s="48">
        <v>0.1</v>
      </c>
      <c r="O19" s="48">
        <v>0.2</v>
      </c>
      <c r="P19" s="48">
        <v>0.2</v>
      </c>
      <c r="Q19" s="48">
        <v>0.4</v>
      </c>
      <c r="R19" s="48">
        <v>0.4</v>
      </c>
      <c r="S19" s="48">
        <v>0.4</v>
      </c>
      <c r="T19" s="48">
        <v>0.4</v>
      </c>
      <c r="U19" s="48">
        <v>0.4</v>
      </c>
      <c r="V19" s="48">
        <v>0.2</v>
      </c>
      <c r="W19" s="48">
        <v>0.1</v>
      </c>
      <c r="X19" s="48">
        <v>0.1</v>
      </c>
      <c r="Y19" s="48">
        <v>0.1</v>
      </c>
      <c r="Z19" s="48">
        <v>0.1</v>
      </c>
      <c r="AA19" s="48">
        <v>0</v>
      </c>
      <c r="AB19" s="48">
        <v>0</v>
      </c>
      <c r="AC19" s="48">
        <v>3.4</v>
      </c>
      <c r="AD19" s="48"/>
      <c r="AE19" s="48"/>
    </row>
    <row r="20" spans="1:31">
      <c r="A20" s="48" t="s">
        <v>97</v>
      </c>
      <c r="B20" s="48" t="s">
        <v>120</v>
      </c>
      <c r="C20" s="48" t="s">
        <v>121</v>
      </c>
      <c r="D20" s="48" t="s">
        <v>142</v>
      </c>
      <c r="E20" s="48">
        <v>0.2</v>
      </c>
      <c r="F20" s="48">
        <v>0.2</v>
      </c>
      <c r="G20" s="48">
        <v>0.2</v>
      </c>
      <c r="H20" s="48">
        <v>0.2</v>
      </c>
      <c r="I20" s="48">
        <v>0.2</v>
      </c>
      <c r="J20" s="48">
        <v>0.2</v>
      </c>
      <c r="K20" s="48">
        <v>0.4</v>
      </c>
      <c r="L20" s="48">
        <v>0.4</v>
      </c>
      <c r="M20" s="48">
        <v>0.7</v>
      </c>
      <c r="N20" s="48">
        <v>0.9</v>
      </c>
      <c r="O20" s="48">
        <v>0.9</v>
      </c>
      <c r="P20" s="48">
        <v>0.9</v>
      </c>
      <c r="Q20" s="48">
        <v>0.9</v>
      </c>
      <c r="R20" s="48">
        <v>0.9</v>
      </c>
      <c r="S20" s="48">
        <v>0.9</v>
      </c>
      <c r="T20" s="48">
        <v>0.9</v>
      </c>
      <c r="U20" s="48">
        <v>0.9</v>
      </c>
      <c r="V20" s="48">
        <v>0.9</v>
      </c>
      <c r="W20" s="48">
        <v>0.8</v>
      </c>
      <c r="X20" s="48">
        <v>0.8</v>
      </c>
      <c r="Y20" s="48">
        <v>0.7</v>
      </c>
      <c r="Z20" s="48">
        <v>0.4</v>
      </c>
      <c r="AA20" s="48">
        <v>0.2</v>
      </c>
      <c r="AB20" s="48">
        <v>0.2</v>
      </c>
      <c r="AC20" s="48">
        <v>13.9</v>
      </c>
      <c r="AD20" s="48">
        <v>91.6</v>
      </c>
      <c r="AE20" s="48">
        <v>4776.29</v>
      </c>
    </row>
    <row r="21" spans="1:31">
      <c r="A21" s="48"/>
      <c r="B21" s="48"/>
      <c r="C21" s="48"/>
      <c r="D21" s="48" t="s">
        <v>150</v>
      </c>
      <c r="E21" s="48">
        <v>0.15</v>
      </c>
      <c r="F21" s="48">
        <v>0.15</v>
      </c>
      <c r="G21" s="48">
        <v>0.15</v>
      </c>
      <c r="H21" s="48">
        <v>0.15</v>
      </c>
      <c r="I21" s="48">
        <v>0.15</v>
      </c>
      <c r="J21" s="48">
        <v>0.15</v>
      </c>
      <c r="K21" s="48">
        <v>0.3</v>
      </c>
      <c r="L21" s="48">
        <v>0.3</v>
      </c>
      <c r="M21" s="48">
        <v>0.5</v>
      </c>
      <c r="N21" s="48">
        <v>0.8</v>
      </c>
      <c r="O21" s="48">
        <v>0.9</v>
      </c>
      <c r="P21" s="48">
        <v>0.9</v>
      </c>
      <c r="Q21" s="48">
        <v>0.9</v>
      </c>
      <c r="R21" s="48">
        <v>0.9</v>
      </c>
      <c r="S21" s="48">
        <v>0.9</v>
      </c>
      <c r="T21" s="48">
        <v>0.9</v>
      </c>
      <c r="U21" s="48">
        <v>0.9</v>
      </c>
      <c r="V21" s="48">
        <v>0.9</v>
      </c>
      <c r="W21" s="48">
        <v>0.7</v>
      </c>
      <c r="X21" s="48">
        <v>0.5</v>
      </c>
      <c r="Y21" s="48">
        <v>0.5</v>
      </c>
      <c r="Z21" s="48">
        <v>0.3</v>
      </c>
      <c r="AA21" s="48">
        <v>0.15</v>
      </c>
      <c r="AB21" s="48">
        <v>0.15</v>
      </c>
      <c r="AC21" s="48">
        <v>12.3</v>
      </c>
      <c r="AD21" s="48"/>
      <c r="AE21" s="48"/>
    </row>
    <row r="22" spans="1:31">
      <c r="A22" s="48"/>
      <c r="B22" s="48"/>
      <c r="C22" s="48"/>
      <c r="D22" s="48" t="s">
        <v>140</v>
      </c>
      <c r="E22" s="48">
        <v>1</v>
      </c>
      <c r="F22" s="48">
        <v>1</v>
      </c>
      <c r="G22" s="48">
        <v>1</v>
      </c>
      <c r="H22" s="48">
        <v>1</v>
      </c>
      <c r="I22" s="48">
        <v>1</v>
      </c>
      <c r="J22" s="48">
        <v>1</v>
      </c>
      <c r="K22" s="48">
        <v>1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1</v>
      </c>
      <c r="T22" s="48">
        <v>1</v>
      </c>
      <c r="U22" s="48">
        <v>1</v>
      </c>
      <c r="V22" s="48">
        <v>1</v>
      </c>
      <c r="W22" s="48">
        <v>1</v>
      </c>
      <c r="X22" s="48">
        <v>1</v>
      </c>
      <c r="Y22" s="48">
        <v>1</v>
      </c>
      <c r="Z22" s="48">
        <v>1</v>
      </c>
      <c r="AA22" s="48">
        <v>1</v>
      </c>
      <c r="AB22" s="48">
        <v>1</v>
      </c>
      <c r="AC22" s="48">
        <v>24</v>
      </c>
      <c r="AD22" s="48"/>
      <c r="AE22" s="48"/>
    </row>
    <row r="23" spans="1:31">
      <c r="A23" s="48"/>
      <c r="B23" s="48"/>
      <c r="C23" s="48"/>
      <c r="D23" s="48" t="s">
        <v>141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</v>
      </c>
      <c r="P23" s="48">
        <v>0</v>
      </c>
      <c r="Q23" s="48">
        <v>0</v>
      </c>
      <c r="R23" s="48">
        <v>0</v>
      </c>
      <c r="S23" s="48">
        <v>0</v>
      </c>
      <c r="T23" s="48">
        <v>0</v>
      </c>
      <c r="U23" s="48">
        <v>0</v>
      </c>
      <c r="V23" s="48">
        <v>0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  <c r="AB23" s="48">
        <v>0</v>
      </c>
      <c r="AC23" s="48">
        <v>0</v>
      </c>
      <c r="AD23" s="48"/>
      <c r="AE23" s="48"/>
    </row>
    <row r="24" spans="1:31">
      <c r="A24" s="48"/>
      <c r="B24" s="48"/>
      <c r="C24" s="48"/>
      <c r="D24" s="48" t="s">
        <v>147</v>
      </c>
      <c r="E24" s="48">
        <v>0.15</v>
      </c>
      <c r="F24" s="48">
        <v>0.15</v>
      </c>
      <c r="G24" s="48">
        <v>0.15</v>
      </c>
      <c r="H24" s="48">
        <v>0.15</v>
      </c>
      <c r="I24" s="48">
        <v>0.15</v>
      </c>
      <c r="J24" s="48">
        <v>0.15</v>
      </c>
      <c r="K24" s="48">
        <v>0.3</v>
      </c>
      <c r="L24" s="48">
        <v>0.3</v>
      </c>
      <c r="M24" s="48">
        <v>0.3</v>
      </c>
      <c r="N24" s="48">
        <v>0.3</v>
      </c>
      <c r="O24" s="48">
        <v>0.6</v>
      </c>
      <c r="P24" s="48">
        <v>0.6</v>
      </c>
      <c r="Q24" s="48">
        <v>0.8</v>
      </c>
      <c r="R24" s="48">
        <v>0.8</v>
      </c>
      <c r="S24" s="48">
        <v>0.8</v>
      </c>
      <c r="T24" s="48">
        <v>0.8</v>
      </c>
      <c r="U24" s="48">
        <v>0.8</v>
      </c>
      <c r="V24" s="48">
        <v>0.6</v>
      </c>
      <c r="W24" s="48">
        <v>0.4</v>
      </c>
      <c r="X24" s="48">
        <v>0.4</v>
      </c>
      <c r="Y24" s="48">
        <v>0.4</v>
      </c>
      <c r="Z24" s="48">
        <v>0.4</v>
      </c>
      <c r="AA24" s="48">
        <v>0.15</v>
      </c>
      <c r="AB24" s="48">
        <v>0.15</v>
      </c>
      <c r="AC24" s="48">
        <v>9.8000000000000007</v>
      </c>
      <c r="AD24" s="48"/>
      <c r="AE24" s="48"/>
    </row>
    <row r="25" spans="1:31">
      <c r="A25" s="48" t="s">
        <v>198</v>
      </c>
      <c r="B25" s="48" t="s">
        <v>120</v>
      </c>
      <c r="C25" s="48" t="s">
        <v>121</v>
      </c>
      <c r="D25" s="48" t="s">
        <v>138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0.12</v>
      </c>
      <c r="M25" s="48">
        <v>0.22</v>
      </c>
      <c r="N25" s="48">
        <v>0.64</v>
      </c>
      <c r="O25" s="48">
        <v>0.74</v>
      </c>
      <c r="P25" s="48">
        <v>0.68</v>
      </c>
      <c r="Q25" s="48">
        <v>0.68</v>
      </c>
      <c r="R25" s="48">
        <v>0.71</v>
      </c>
      <c r="S25" s="48">
        <v>0.72</v>
      </c>
      <c r="T25" s="48">
        <v>0.72</v>
      </c>
      <c r="U25" s="48">
        <v>0.73</v>
      </c>
      <c r="V25" s="48">
        <v>0.68</v>
      </c>
      <c r="W25" s="48">
        <v>0.68</v>
      </c>
      <c r="X25" s="48">
        <v>0.57999999999999996</v>
      </c>
      <c r="Y25" s="48">
        <v>0.54</v>
      </c>
      <c r="Z25" s="48">
        <v>0</v>
      </c>
      <c r="AA25" s="48">
        <v>0</v>
      </c>
      <c r="AB25" s="48">
        <v>0</v>
      </c>
      <c r="AC25" s="48">
        <v>8.44</v>
      </c>
      <c r="AD25" s="48">
        <v>52.69</v>
      </c>
      <c r="AE25" s="48">
        <v>2747.41</v>
      </c>
    </row>
    <row r="26" spans="1:31">
      <c r="A26" s="48"/>
      <c r="B26" s="48"/>
      <c r="C26" s="48"/>
      <c r="D26" s="48" t="s">
        <v>146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0.09</v>
      </c>
      <c r="M26" s="48">
        <v>0.21</v>
      </c>
      <c r="N26" s="48">
        <v>0.56000000000000005</v>
      </c>
      <c r="O26" s="48">
        <v>0.66</v>
      </c>
      <c r="P26" s="48">
        <v>0.68</v>
      </c>
      <c r="Q26" s="48">
        <v>0.68</v>
      </c>
      <c r="R26" s="48">
        <v>0.69</v>
      </c>
      <c r="S26" s="48">
        <v>0.7</v>
      </c>
      <c r="T26" s="48">
        <v>0.69</v>
      </c>
      <c r="U26" s="48">
        <v>0.66</v>
      </c>
      <c r="V26" s="48">
        <v>0.57999999999999996</v>
      </c>
      <c r="W26" s="48">
        <v>0.47</v>
      </c>
      <c r="X26" s="48">
        <v>0.43</v>
      </c>
      <c r="Y26" s="48">
        <v>0.43</v>
      </c>
      <c r="Z26" s="48">
        <v>0.08</v>
      </c>
      <c r="AA26" s="48">
        <v>0</v>
      </c>
      <c r="AB26" s="48">
        <v>0</v>
      </c>
      <c r="AC26" s="48">
        <v>7.61</v>
      </c>
      <c r="AD26" s="48"/>
      <c r="AE26" s="48"/>
    </row>
    <row r="27" spans="1:31">
      <c r="A27" s="48"/>
      <c r="B27" s="48"/>
      <c r="C27" s="48"/>
      <c r="D27" s="48" t="s">
        <v>147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0.11</v>
      </c>
      <c r="O27" s="48">
        <v>0.13</v>
      </c>
      <c r="P27" s="48">
        <v>0.35</v>
      </c>
      <c r="Q27" s="48">
        <v>0.37</v>
      </c>
      <c r="R27" s="48">
        <v>0.37</v>
      </c>
      <c r="S27" s="48">
        <v>0.39</v>
      </c>
      <c r="T27" s="48">
        <v>0.41</v>
      </c>
      <c r="U27" s="48">
        <v>0.38</v>
      </c>
      <c r="V27" s="48">
        <v>0.34</v>
      </c>
      <c r="W27" s="48">
        <v>0.03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2.88</v>
      </c>
      <c r="AD27" s="48"/>
      <c r="AE27" s="48"/>
    </row>
    <row r="28" spans="1:31">
      <c r="A28" s="48" t="s">
        <v>116</v>
      </c>
      <c r="B28" s="48" t="s">
        <v>120</v>
      </c>
      <c r="C28" s="48" t="s">
        <v>121</v>
      </c>
      <c r="D28" s="48" t="s">
        <v>138</v>
      </c>
      <c r="E28" s="48">
        <v>0.04</v>
      </c>
      <c r="F28" s="48">
        <v>0.05</v>
      </c>
      <c r="G28" s="48">
        <v>0.05</v>
      </c>
      <c r="H28" s="48">
        <v>0.04</v>
      </c>
      <c r="I28" s="48">
        <v>0.04</v>
      </c>
      <c r="J28" s="48">
        <v>0.04</v>
      </c>
      <c r="K28" s="48">
        <v>0.04</v>
      </c>
      <c r="L28" s="48">
        <v>0.15</v>
      </c>
      <c r="M28" s="48">
        <v>0.23</v>
      </c>
      <c r="N28" s="48">
        <v>0.32</v>
      </c>
      <c r="O28" s="48">
        <v>0.41</v>
      </c>
      <c r="P28" s="48">
        <v>0.56999999999999995</v>
      </c>
      <c r="Q28" s="48">
        <v>0.62</v>
      </c>
      <c r="R28" s="48">
        <v>0.61</v>
      </c>
      <c r="S28" s="48">
        <v>0.5</v>
      </c>
      <c r="T28" s="48">
        <v>0.45</v>
      </c>
      <c r="U28" s="48">
        <v>0.46</v>
      </c>
      <c r="V28" s="48">
        <v>0.47</v>
      </c>
      <c r="W28" s="48">
        <v>0.42</v>
      </c>
      <c r="X28" s="48">
        <v>0.34</v>
      </c>
      <c r="Y28" s="48">
        <v>0.33</v>
      </c>
      <c r="Z28" s="48">
        <v>0.23</v>
      </c>
      <c r="AA28" s="48">
        <v>0.13</v>
      </c>
      <c r="AB28" s="48">
        <v>0.08</v>
      </c>
      <c r="AC28" s="48">
        <v>6.62</v>
      </c>
      <c r="AD28" s="48">
        <v>44.59</v>
      </c>
      <c r="AE28" s="48">
        <v>2325.0500000000002</v>
      </c>
    </row>
    <row r="29" spans="1:31">
      <c r="A29" s="48"/>
      <c r="B29" s="48"/>
      <c r="C29" s="48"/>
      <c r="D29" s="48" t="s">
        <v>146</v>
      </c>
      <c r="E29" s="48">
        <v>0.11</v>
      </c>
      <c r="F29" s="48">
        <v>0.1</v>
      </c>
      <c r="G29" s="48">
        <v>0.08</v>
      </c>
      <c r="H29" s="48">
        <v>0.06</v>
      </c>
      <c r="I29" s="48">
        <v>0.06</v>
      </c>
      <c r="J29" s="48">
        <v>0.06</v>
      </c>
      <c r="K29" s="48">
        <v>7.0000000000000007E-2</v>
      </c>
      <c r="L29" s="48">
        <v>0.2</v>
      </c>
      <c r="M29" s="48">
        <v>0.24</v>
      </c>
      <c r="N29" s="48">
        <v>0.27</v>
      </c>
      <c r="O29" s="48">
        <v>0.42</v>
      </c>
      <c r="P29" s="48">
        <v>0.54</v>
      </c>
      <c r="Q29" s="48">
        <v>0.59</v>
      </c>
      <c r="R29" s="48">
        <v>0.6</v>
      </c>
      <c r="S29" s="48">
        <v>0.49</v>
      </c>
      <c r="T29" s="48">
        <v>0.48</v>
      </c>
      <c r="U29" s="48">
        <v>0.47</v>
      </c>
      <c r="V29" s="48">
        <v>0.46</v>
      </c>
      <c r="W29" s="48">
        <v>0.44</v>
      </c>
      <c r="X29" s="48">
        <v>0.36</v>
      </c>
      <c r="Y29" s="48">
        <v>0.28999999999999998</v>
      </c>
      <c r="Z29" s="48">
        <v>0.22</v>
      </c>
      <c r="AA29" s="48">
        <v>0.16</v>
      </c>
      <c r="AB29" s="48">
        <v>0.13</v>
      </c>
      <c r="AC29" s="48">
        <v>6.9</v>
      </c>
      <c r="AD29" s="48"/>
      <c r="AE29" s="48"/>
    </row>
    <row r="30" spans="1:31">
      <c r="A30" s="48"/>
      <c r="B30" s="48"/>
      <c r="C30" s="48"/>
      <c r="D30" s="48" t="s">
        <v>147</v>
      </c>
      <c r="E30" s="48">
        <v>7.0000000000000007E-2</v>
      </c>
      <c r="F30" s="48">
        <v>7.0000000000000007E-2</v>
      </c>
      <c r="G30" s="48">
        <v>7.0000000000000007E-2</v>
      </c>
      <c r="H30" s="48">
        <v>0.06</v>
      </c>
      <c r="I30" s="48">
        <v>0.06</v>
      </c>
      <c r="J30" s="48">
        <v>0.06</v>
      </c>
      <c r="K30" s="48">
        <v>7.0000000000000007E-2</v>
      </c>
      <c r="L30" s="48">
        <v>0.1</v>
      </c>
      <c r="M30" s="48">
        <v>0.12</v>
      </c>
      <c r="N30" s="48">
        <v>0.14000000000000001</v>
      </c>
      <c r="O30" s="48">
        <v>0.28999999999999998</v>
      </c>
      <c r="P30" s="48">
        <v>0.31</v>
      </c>
      <c r="Q30" s="48">
        <v>0.36</v>
      </c>
      <c r="R30" s="48">
        <v>0.36</v>
      </c>
      <c r="S30" s="48">
        <v>0.34</v>
      </c>
      <c r="T30" s="48">
        <v>0.35</v>
      </c>
      <c r="U30" s="48">
        <v>0.37</v>
      </c>
      <c r="V30" s="48">
        <v>0.34</v>
      </c>
      <c r="W30" s="48">
        <v>0.25</v>
      </c>
      <c r="X30" s="48">
        <v>0.27</v>
      </c>
      <c r="Y30" s="48">
        <v>0.21</v>
      </c>
      <c r="Z30" s="48">
        <v>0.16</v>
      </c>
      <c r="AA30" s="48">
        <v>0.1</v>
      </c>
      <c r="AB30" s="48">
        <v>0.06</v>
      </c>
      <c r="AC30" s="48">
        <v>4.59</v>
      </c>
      <c r="AD30" s="48"/>
      <c r="AE30" s="48"/>
    </row>
    <row r="31" spans="1:31">
      <c r="A31" s="48" t="s">
        <v>145</v>
      </c>
      <c r="B31" s="48" t="s">
        <v>129</v>
      </c>
      <c r="C31" s="48" t="s">
        <v>121</v>
      </c>
      <c r="D31" s="48" t="s">
        <v>122</v>
      </c>
      <c r="E31" s="48">
        <v>120</v>
      </c>
      <c r="F31" s="48">
        <v>120</v>
      </c>
      <c r="G31" s="48">
        <v>120</v>
      </c>
      <c r="H31" s="48">
        <v>120</v>
      </c>
      <c r="I31" s="48">
        <v>120</v>
      </c>
      <c r="J31" s="48">
        <v>120</v>
      </c>
      <c r="K31" s="48">
        <v>120</v>
      </c>
      <c r="L31" s="48">
        <v>120</v>
      </c>
      <c r="M31" s="48">
        <v>120</v>
      </c>
      <c r="N31" s="48">
        <v>120</v>
      </c>
      <c r="O31" s="48">
        <v>120</v>
      </c>
      <c r="P31" s="48">
        <v>120</v>
      </c>
      <c r="Q31" s="48">
        <v>120</v>
      </c>
      <c r="R31" s="48">
        <v>120</v>
      </c>
      <c r="S31" s="48">
        <v>120</v>
      </c>
      <c r="T31" s="48">
        <v>120</v>
      </c>
      <c r="U31" s="48">
        <v>120</v>
      </c>
      <c r="V31" s="48">
        <v>120</v>
      </c>
      <c r="W31" s="48">
        <v>120</v>
      </c>
      <c r="X31" s="48">
        <v>120</v>
      </c>
      <c r="Y31" s="48">
        <v>120</v>
      </c>
      <c r="Z31" s="48">
        <v>120</v>
      </c>
      <c r="AA31" s="48">
        <v>120</v>
      </c>
      <c r="AB31" s="48">
        <v>120</v>
      </c>
      <c r="AC31" s="48">
        <v>2880</v>
      </c>
      <c r="AD31" s="48">
        <v>20160</v>
      </c>
      <c r="AE31" s="48">
        <v>1051200</v>
      </c>
    </row>
    <row r="32" spans="1:31">
      <c r="A32" s="48" t="s">
        <v>127</v>
      </c>
      <c r="B32" s="48" t="s">
        <v>120</v>
      </c>
      <c r="C32" s="48" t="s">
        <v>121</v>
      </c>
      <c r="D32" s="48" t="s">
        <v>122</v>
      </c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8">
        <v>0</v>
      </c>
      <c r="R32" s="48">
        <v>0</v>
      </c>
      <c r="S32" s="48">
        <v>0</v>
      </c>
      <c r="T32" s="48">
        <v>0</v>
      </c>
      <c r="U32" s="48">
        <v>0</v>
      </c>
      <c r="V32" s="48">
        <v>0</v>
      </c>
      <c r="W32" s="48">
        <v>0</v>
      </c>
      <c r="X32" s="48">
        <v>0</v>
      </c>
      <c r="Y32" s="48">
        <v>0</v>
      </c>
      <c r="Z32" s="48">
        <v>0</v>
      </c>
      <c r="AA32" s="48">
        <v>0</v>
      </c>
      <c r="AB32" s="48">
        <v>0</v>
      </c>
      <c r="AC32" s="48">
        <v>0</v>
      </c>
      <c r="AD32" s="48">
        <v>0</v>
      </c>
      <c r="AE32" s="48">
        <v>0</v>
      </c>
    </row>
    <row r="33" spans="1:31">
      <c r="A33" s="48" t="s">
        <v>128</v>
      </c>
      <c r="B33" s="48" t="s">
        <v>129</v>
      </c>
      <c r="C33" s="48" t="s">
        <v>121</v>
      </c>
      <c r="D33" s="48" t="s">
        <v>122</v>
      </c>
      <c r="E33" s="48">
        <v>0.2</v>
      </c>
      <c r="F33" s="48">
        <v>0.2</v>
      </c>
      <c r="G33" s="48">
        <v>0.2</v>
      </c>
      <c r="H33" s="48">
        <v>0.2</v>
      </c>
      <c r="I33" s="48">
        <v>0.2</v>
      </c>
      <c r="J33" s="48">
        <v>0.2</v>
      </c>
      <c r="K33" s="48">
        <v>0.2</v>
      </c>
      <c r="L33" s="48">
        <v>0.2</v>
      </c>
      <c r="M33" s="48">
        <v>0.2</v>
      </c>
      <c r="N33" s="48">
        <v>0.2</v>
      </c>
      <c r="O33" s="48">
        <v>0.2</v>
      </c>
      <c r="P33" s="48">
        <v>0.2</v>
      </c>
      <c r="Q33" s="48">
        <v>0.2</v>
      </c>
      <c r="R33" s="48">
        <v>0.2</v>
      </c>
      <c r="S33" s="48">
        <v>0.2</v>
      </c>
      <c r="T33" s="48">
        <v>0.2</v>
      </c>
      <c r="U33" s="48">
        <v>0.2</v>
      </c>
      <c r="V33" s="48">
        <v>0.2</v>
      </c>
      <c r="W33" s="48">
        <v>0.2</v>
      </c>
      <c r="X33" s="48">
        <v>0.2</v>
      </c>
      <c r="Y33" s="48">
        <v>0.2</v>
      </c>
      <c r="Z33" s="48">
        <v>0.2</v>
      </c>
      <c r="AA33" s="48">
        <v>0.2</v>
      </c>
      <c r="AB33" s="48">
        <v>0.2</v>
      </c>
      <c r="AC33" s="48">
        <v>4.8</v>
      </c>
      <c r="AD33" s="48">
        <v>33.6</v>
      </c>
      <c r="AE33" s="48">
        <v>1752</v>
      </c>
    </row>
    <row r="34" spans="1:31">
      <c r="A34" s="48" t="s">
        <v>130</v>
      </c>
      <c r="B34" s="48" t="s">
        <v>129</v>
      </c>
      <c r="C34" s="48" t="s">
        <v>131</v>
      </c>
      <c r="D34" s="48" t="s">
        <v>122</v>
      </c>
      <c r="E34" s="48">
        <v>1</v>
      </c>
      <c r="F34" s="48">
        <v>1</v>
      </c>
      <c r="G34" s="48">
        <v>1</v>
      </c>
      <c r="H34" s="48">
        <v>1</v>
      </c>
      <c r="I34" s="48">
        <v>1</v>
      </c>
      <c r="J34" s="48">
        <v>1</v>
      </c>
      <c r="K34" s="48">
        <v>1</v>
      </c>
      <c r="L34" s="48">
        <v>1</v>
      </c>
      <c r="M34" s="48">
        <v>1</v>
      </c>
      <c r="N34" s="48">
        <v>1</v>
      </c>
      <c r="O34" s="48">
        <v>1</v>
      </c>
      <c r="P34" s="48">
        <v>1</v>
      </c>
      <c r="Q34" s="48">
        <v>1</v>
      </c>
      <c r="R34" s="48">
        <v>1</v>
      </c>
      <c r="S34" s="48">
        <v>1</v>
      </c>
      <c r="T34" s="48">
        <v>1</v>
      </c>
      <c r="U34" s="48">
        <v>1</v>
      </c>
      <c r="V34" s="48">
        <v>1</v>
      </c>
      <c r="W34" s="48">
        <v>1</v>
      </c>
      <c r="X34" s="48">
        <v>1</v>
      </c>
      <c r="Y34" s="48">
        <v>1</v>
      </c>
      <c r="Z34" s="48">
        <v>1</v>
      </c>
      <c r="AA34" s="48">
        <v>1</v>
      </c>
      <c r="AB34" s="48">
        <v>1</v>
      </c>
      <c r="AC34" s="48">
        <v>24</v>
      </c>
      <c r="AD34" s="48">
        <v>168</v>
      </c>
      <c r="AE34" s="48">
        <v>6924</v>
      </c>
    </row>
    <row r="35" spans="1:31">
      <c r="A35" s="48"/>
      <c r="B35" s="48"/>
      <c r="C35" s="48" t="s">
        <v>132</v>
      </c>
      <c r="D35" s="48" t="s">
        <v>122</v>
      </c>
      <c r="E35" s="48">
        <v>0.5</v>
      </c>
      <c r="F35" s="48">
        <v>0.5</v>
      </c>
      <c r="G35" s="48">
        <v>0.5</v>
      </c>
      <c r="H35" s="48">
        <v>0.5</v>
      </c>
      <c r="I35" s="48">
        <v>0.5</v>
      </c>
      <c r="J35" s="48">
        <v>0.5</v>
      </c>
      <c r="K35" s="48">
        <v>0.5</v>
      </c>
      <c r="L35" s="48">
        <v>0.5</v>
      </c>
      <c r="M35" s="48">
        <v>0.5</v>
      </c>
      <c r="N35" s="48">
        <v>0.5</v>
      </c>
      <c r="O35" s="48">
        <v>0.5</v>
      </c>
      <c r="P35" s="48">
        <v>0.5</v>
      </c>
      <c r="Q35" s="48">
        <v>0.5</v>
      </c>
      <c r="R35" s="48">
        <v>0.5</v>
      </c>
      <c r="S35" s="48">
        <v>0.5</v>
      </c>
      <c r="T35" s="48">
        <v>0.5</v>
      </c>
      <c r="U35" s="48">
        <v>0.5</v>
      </c>
      <c r="V35" s="48">
        <v>0.5</v>
      </c>
      <c r="W35" s="48">
        <v>0.5</v>
      </c>
      <c r="X35" s="48">
        <v>0.5</v>
      </c>
      <c r="Y35" s="48">
        <v>0.5</v>
      </c>
      <c r="Z35" s="48">
        <v>0.5</v>
      </c>
      <c r="AA35" s="48">
        <v>0.5</v>
      </c>
      <c r="AB35" s="48">
        <v>0.5</v>
      </c>
      <c r="AC35" s="48">
        <v>12</v>
      </c>
      <c r="AD35" s="48">
        <v>84</v>
      </c>
      <c r="AE35" s="48"/>
    </row>
    <row r="36" spans="1:31">
      <c r="A36" s="48"/>
      <c r="B36" s="48"/>
      <c r="C36" s="48" t="s">
        <v>121</v>
      </c>
      <c r="D36" s="48" t="s">
        <v>122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  <c r="P36" s="48">
        <v>1</v>
      </c>
      <c r="Q36" s="48">
        <v>1</v>
      </c>
      <c r="R36" s="48">
        <v>1</v>
      </c>
      <c r="S36" s="48">
        <v>1</v>
      </c>
      <c r="T36" s="48">
        <v>1</v>
      </c>
      <c r="U36" s="48">
        <v>1</v>
      </c>
      <c r="V36" s="48">
        <v>1</v>
      </c>
      <c r="W36" s="48">
        <v>1</v>
      </c>
      <c r="X36" s="48">
        <v>1</v>
      </c>
      <c r="Y36" s="48">
        <v>1</v>
      </c>
      <c r="Z36" s="48">
        <v>1</v>
      </c>
      <c r="AA36" s="48">
        <v>1</v>
      </c>
      <c r="AB36" s="48">
        <v>1</v>
      </c>
      <c r="AC36" s="48">
        <v>24</v>
      </c>
      <c r="AD36" s="48">
        <v>168</v>
      </c>
      <c r="AE36" s="48"/>
    </row>
    <row r="37" spans="1:31">
      <c r="A37" s="48" t="s">
        <v>115</v>
      </c>
      <c r="B37" s="48" t="s">
        <v>120</v>
      </c>
      <c r="C37" s="48" t="s">
        <v>121</v>
      </c>
      <c r="D37" s="48" t="s">
        <v>138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1</v>
      </c>
      <c r="AB37" s="48">
        <v>1</v>
      </c>
      <c r="AC37" s="48">
        <v>8</v>
      </c>
      <c r="AD37" s="48">
        <v>56</v>
      </c>
      <c r="AE37" s="48">
        <v>2920</v>
      </c>
    </row>
    <row r="38" spans="1:31">
      <c r="A38" s="48"/>
      <c r="B38" s="48"/>
      <c r="C38" s="48"/>
      <c r="D38" s="48" t="s">
        <v>150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1</v>
      </c>
      <c r="AB38" s="48">
        <v>1</v>
      </c>
      <c r="AC38" s="48">
        <v>8</v>
      </c>
      <c r="AD38" s="48"/>
      <c r="AE38" s="48"/>
    </row>
    <row r="39" spans="1:31">
      <c r="A39" s="48"/>
      <c r="B39" s="48"/>
      <c r="C39" s="48"/>
      <c r="D39" s="48" t="s">
        <v>141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  <c r="P39" s="48">
        <v>1</v>
      </c>
      <c r="Q39" s="48">
        <v>1</v>
      </c>
      <c r="R39" s="48">
        <v>1</v>
      </c>
      <c r="S39" s="48">
        <v>1</v>
      </c>
      <c r="T39" s="48">
        <v>1</v>
      </c>
      <c r="U39" s="48">
        <v>1</v>
      </c>
      <c r="V39" s="48">
        <v>1</v>
      </c>
      <c r="W39" s="48">
        <v>1</v>
      </c>
      <c r="X39" s="48">
        <v>1</v>
      </c>
      <c r="Y39" s="48">
        <v>1</v>
      </c>
      <c r="Z39" s="48">
        <v>1</v>
      </c>
      <c r="AA39" s="48">
        <v>1</v>
      </c>
      <c r="AB39" s="48">
        <v>1</v>
      </c>
      <c r="AC39" s="48">
        <v>24</v>
      </c>
      <c r="AD39" s="48"/>
      <c r="AE39" s="48"/>
    </row>
    <row r="40" spans="1:31">
      <c r="A40" s="48"/>
      <c r="B40" s="48"/>
      <c r="C40" s="48"/>
      <c r="D40" s="48" t="s">
        <v>147</v>
      </c>
      <c r="E40" s="48">
        <v>1</v>
      </c>
      <c r="F40" s="48">
        <v>1</v>
      </c>
      <c r="G40" s="48">
        <v>1</v>
      </c>
      <c r="H40" s="48">
        <v>1</v>
      </c>
      <c r="I40" s="48">
        <v>1</v>
      </c>
      <c r="J40" s="48">
        <v>1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1</v>
      </c>
      <c r="AB40" s="48">
        <v>1</v>
      </c>
      <c r="AC40" s="48">
        <v>8</v>
      </c>
      <c r="AD40" s="48"/>
      <c r="AE40" s="48"/>
    </row>
    <row r="41" spans="1:31">
      <c r="A41" s="48" t="s">
        <v>149</v>
      </c>
      <c r="B41" s="48" t="s">
        <v>120</v>
      </c>
      <c r="C41" s="48" t="s">
        <v>121</v>
      </c>
      <c r="D41" s="48" t="s">
        <v>138</v>
      </c>
      <c r="E41" s="48">
        <v>1</v>
      </c>
      <c r="F41" s="48">
        <v>1</v>
      </c>
      <c r="G41" s="48">
        <v>1</v>
      </c>
      <c r="H41" s="48">
        <v>1</v>
      </c>
      <c r="I41" s="48">
        <v>1</v>
      </c>
      <c r="J41" s="48">
        <v>1</v>
      </c>
      <c r="K41" s="48">
        <v>0.5</v>
      </c>
      <c r="L41" s="48">
        <v>0.5</v>
      </c>
      <c r="M41" s="48">
        <v>0.5</v>
      </c>
      <c r="N41" s="48">
        <v>0.5</v>
      </c>
      <c r="O41" s="48">
        <v>0.5</v>
      </c>
      <c r="P41" s="48">
        <v>0.5</v>
      </c>
      <c r="Q41" s="48">
        <v>0.5</v>
      </c>
      <c r="R41" s="48">
        <v>0.5</v>
      </c>
      <c r="S41" s="48">
        <v>0.5</v>
      </c>
      <c r="T41" s="48">
        <v>0.5</v>
      </c>
      <c r="U41" s="48">
        <v>0.5</v>
      </c>
      <c r="V41" s="48">
        <v>0.5</v>
      </c>
      <c r="W41" s="48">
        <v>0.5</v>
      </c>
      <c r="X41" s="48">
        <v>0.5</v>
      </c>
      <c r="Y41" s="48">
        <v>0.5</v>
      </c>
      <c r="Z41" s="48">
        <v>0.5</v>
      </c>
      <c r="AA41" s="48">
        <v>1</v>
      </c>
      <c r="AB41" s="48">
        <v>1</v>
      </c>
      <c r="AC41" s="48">
        <v>16</v>
      </c>
      <c r="AD41" s="48">
        <v>115.5</v>
      </c>
      <c r="AE41" s="48">
        <v>6022.5</v>
      </c>
    </row>
    <row r="42" spans="1:31">
      <c r="A42" s="48"/>
      <c r="B42" s="48"/>
      <c r="C42" s="48"/>
      <c r="D42" s="48" t="s">
        <v>150</v>
      </c>
      <c r="E42" s="48">
        <v>1</v>
      </c>
      <c r="F42" s="48">
        <v>1</v>
      </c>
      <c r="G42" s="48">
        <v>1</v>
      </c>
      <c r="H42" s="48">
        <v>1</v>
      </c>
      <c r="I42" s="48">
        <v>1</v>
      </c>
      <c r="J42" s="48">
        <v>1</v>
      </c>
      <c r="K42" s="48">
        <v>0.5</v>
      </c>
      <c r="L42" s="48">
        <v>0.5</v>
      </c>
      <c r="M42" s="48">
        <v>0.5</v>
      </c>
      <c r="N42" s="48">
        <v>0.5</v>
      </c>
      <c r="O42" s="48">
        <v>0.5</v>
      </c>
      <c r="P42" s="48">
        <v>0.5</v>
      </c>
      <c r="Q42" s="48">
        <v>0.5</v>
      </c>
      <c r="R42" s="48">
        <v>0.5</v>
      </c>
      <c r="S42" s="48">
        <v>0.5</v>
      </c>
      <c r="T42" s="48">
        <v>0.5</v>
      </c>
      <c r="U42" s="48">
        <v>0.5</v>
      </c>
      <c r="V42" s="48">
        <v>0.5</v>
      </c>
      <c r="W42" s="48">
        <v>0.5</v>
      </c>
      <c r="X42" s="48">
        <v>0.5</v>
      </c>
      <c r="Y42" s="48">
        <v>0.5</v>
      </c>
      <c r="Z42" s="48">
        <v>0.5</v>
      </c>
      <c r="AA42" s="48">
        <v>1</v>
      </c>
      <c r="AB42" s="48">
        <v>1</v>
      </c>
      <c r="AC42" s="48">
        <v>16</v>
      </c>
      <c r="AD42" s="48"/>
      <c r="AE42" s="48"/>
    </row>
    <row r="43" spans="1:31">
      <c r="A43" s="48"/>
      <c r="B43" s="48"/>
      <c r="C43" s="48"/>
      <c r="D43" s="48" t="s">
        <v>141</v>
      </c>
      <c r="E43" s="48">
        <v>1</v>
      </c>
      <c r="F43" s="48">
        <v>1</v>
      </c>
      <c r="G43" s="48">
        <v>1</v>
      </c>
      <c r="H43" s="48">
        <v>1</v>
      </c>
      <c r="I43" s="48">
        <v>1</v>
      </c>
      <c r="J43" s="48">
        <v>1</v>
      </c>
      <c r="K43" s="48">
        <v>1</v>
      </c>
      <c r="L43" s="48">
        <v>1</v>
      </c>
      <c r="M43" s="48">
        <v>1</v>
      </c>
      <c r="N43" s="48">
        <v>1</v>
      </c>
      <c r="O43" s="48">
        <v>1</v>
      </c>
      <c r="P43" s="48">
        <v>1</v>
      </c>
      <c r="Q43" s="48">
        <v>1</v>
      </c>
      <c r="R43" s="48">
        <v>1</v>
      </c>
      <c r="S43" s="48">
        <v>1</v>
      </c>
      <c r="T43" s="48">
        <v>1</v>
      </c>
      <c r="U43" s="48">
        <v>1</v>
      </c>
      <c r="V43" s="48">
        <v>1</v>
      </c>
      <c r="W43" s="48">
        <v>1</v>
      </c>
      <c r="X43" s="48">
        <v>1</v>
      </c>
      <c r="Y43" s="48">
        <v>1</v>
      </c>
      <c r="Z43" s="48">
        <v>1</v>
      </c>
      <c r="AA43" s="48">
        <v>1</v>
      </c>
      <c r="AB43" s="48">
        <v>1</v>
      </c>
      <c r="AC43" s="48">
        <v>24</v>
      </c>
      <c r="AD43" s="48"/>
      <c r="AE43" s="48"/>
    </row>
    <row r="44" spans="1:31">
      <c r="A44" s="48"/>
      <c r="B44" s="48"/>
      <c r="C44" s="48"/>
      <c r="D44" s="48" t="s">
        <v>147</v>
      </c>
      <c r="E44" s="48">
        <v>1</v>
      </c>
      <c r="F44" s="48">
        <v>1</v>
      </c>
      <c r="G44" s="48">
        <v>1</v>
      </c>
      <c r="H44" s="48">
        <v>1</v>
      </c>
      <c r="I44" s="48">
        <v>1</v>
      </c>
      <c r="J44" s="48">
        <v>1</v>
      </c>
      <c r="K44" s="48">
        <v>1</v>
      </c>
      <c r="L44" s="48">
        <v>1</v>
      </c>
      <c r="M44" s="48">
        <v>0.5</v>
      </c>
      <c r="N44" s="48">
        <v>0.5</v>
      </c>
      <c r="O44" s="48">
        <v>0.5</v>
      </c>
      <c r="P44" s="48">
        <v>0.5</v>
      </c>
      <c r="Q44" s="48">
        <v>0.5</v>
      </c>
      <c r="R44" s="48">
        <v>0.5</v>
      </c>
      <c r="S44" s="48">
        <v>0.5</v>
      </c>
      <c r="T44" s="48">
        <v>0.5</v>
      </c>
      <c r="U44" s="48">
        <v>0.5</v>
      </c>
      <c r="V44" s="48">
        <v>1</v>
      </c>
      <c r="W44" s="48">
        <v>1</v>
      </c>
      <c r="X44" s="48">
        <v>1</v>
      </c>
      <c r="Y44" s="48">
        <v>1</v>
      </c>
      <c r="Z44" s="48">
        <v>1</v>
      </c>
      <c r="AA44" s="48">
        <v>1</v>
      </c>
      <c r="AB44" s="48">
        <v>1</v>
      </c>
      <c r="AC44" s="48">
        <v>19.5</v>
      </c>
      <c r="AD44" s="48"/>
      <c r="AE44" s="48"/>
    </row>
    <row r="45" spans="1:31">
      <c r="A45" s="48" t="s">
        <v>210</v>
      </c>
      <c r="B45" s="48" t="s">
        <v>129</v>
      </c>
      <c r="C45" s="48" t="s">
        <v>121</v>
      </c>
      <c r="D45" s="48" t="s">
        <v>122</v>
      </c>
      <c r="E45" s="48">
        <v>0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</v>
      </c>
      <c r="P45" s="48">
        <v>0</v>
      </c>
      <c r="Q45" s="48">
        <v>0</v>
      </c>
      <c r="R45" s="48">
        <v>0</v>
      </c>
      <c r="S45" s="48">
        <v>0</v>
      </c>
      <c r="T45" s="48">
        <v>0</v>
      </c>
      <c r="U45" s="48">
        <v>0</v>
      </c>
      <c r="V45" s="48">
        <v>0</v>
      </c>
      <c r="W45" s="48">
        <v>0</v>
      </c>
      <c r="X45" s="48">
        <v>0</v>
      </c>
      <c r="Y45" s="48">
        <v>0</v>
      </c>
      <c r="Z45" s="48">
        <v>0</v>
      </c>
      <c r="AA45" s="48">
        <v>0</v>
      </c>
      <c r="AB45" s="48">
        <v>0</v>
      </c>
      <c r="AC45" s="48">
        <v>0</v>
      </c>
      <c r="AD45" s="48">
        <v>0</v>
      </c>
      <c r="AE45" s="48">
        <v>0</v>
      </c>
    </row>
    <row r="46" spans="1:31">
      <c r="A46" s="48" t="s">
        <v>133</v>
      </c>
      <c r="B46" s="48" t="s">
        <v>125</v>
      </c>
      <c r="C46" s="48" t="s">
        <v>121</v>
      </c>
      <c r="D46" s="48" t="s">
        <v>122</v>
      </c>
      <c r="E46" s="48">
        <v>1</v>
      </c>
      <c r="F46" s="48">
        <v>1</v>
      </c>
      <c r="G46" s="48">
        <v>1</v>
      </c>
      <c r="H46" s="48">
        <v>1</v>
      </c>
      <c r="I46" s="48">
        <v>1</v>
      </c>
      <c r="J46" s="48">
        <v>1</v>
      </c>
      <c r="K46" s="48">
        <v>1</v>
      </c>
      <c r="L46" s="48">
        <v>1</v>
      </c>
      <c r="M46" s="48">
        <v>1</v>
      </c>
      <c r="N46" s="48">
        <v>1</v>
      </c>
      <c r="O46" s="48">
        <v>1</v>
      </c>
      <c r="P46" s="48">
        <v>1</v>
      </c>
      <c r="Q46" s="48">
        <v>1</v>
      </c>
      <c r="R46" s="48">
        <v>1</v>
      </c>
      <c r="S46" s="48">
        <v>1</v>
      </c>
      <c r="T46" s="48">
        <v>1</v>
      </c>
      <c r="U46" s="48">
        <v>1</v>
      </c>
      <c r="V46" s="48">
        <v>1</v>
      </c>
      <c r="W46" s="48">
        <v>1</v>
      </c>
      <c r="X46" s="48">
        <v>1</v>
      </c>
      <c r="Y46" s="48">
        <v>1</v>
      </c>
      <c r="Z46" s="48">
        <v>1</v>
      </c>
      <c r="AA46" s="48">
        <v>1</v>
      </c>
      <c r="AB46" s="48">
        <v>1</v>
      </c>
      <c r="AC46" s="48">
        <v>24</v>
      </c>
      <c r="AD46" s="48">
        <v>168</v>
      </c>
      <c r="AE46" s="48">
        <v>8760</v>
      </c>
    </row>
    <row r="47" spans="1:31">
      <c r="A47" s="48" t="s">
        <v>134</v>
      </c>
      <c r="B47" s="48" t="s">
        <v>120</v>
      </c>
      <c r="C47" s="48" t="s">
        <v>121</v>
      </c>
      <c r="D47" s="48" t="s">
        <v>122</v>
      </c>
      <c r="E47" s="48">
        <v>1</v>
      </c>
      <c r="F47" s="48">
        <v>1</v>
      </c>
      <c r="G47" s="48">
        <v>1</v>
      </c>
      <c r="H47" s="48">
        <v>1</v>
      </c>
      <c r="I47" s="48">
        <v>1</v>
      </c>
      <c r="J47" s="48">
        <v>1</v>
      </c>
      <c r="K47" s="48">
        <v>1</v>
      </c>
      <c r="L47" s="48">
        <v>1</v>
      </c>
      <c r="M47" s="48">
        <v>1</v>
      </c>
      <c r="N47" s="48">
        <v>1</v>
      </c>
      <c r="O47" s="48">
        <v>1</v>
      </c>
      <c r="P47" s="48">
        <v>1</v>
      </c>
      <c r="Q47" s="48">
        <v>1</v>
      </c>
      <c r="R47" s="48">
        <v>1</v>
      </c>
      <c r="S47" s="48">
        <v>1</v>
      </c>
      <c r="T47" s="48">
        <v>1</v>
      </c>
      <c r="U47" s="48">
        <v>1</v>
      </c>
      <c r="V47" s="48">
        <v>1</v>
      </c>
      <c r="W47" s="48">
        <v>1</v>
      </c>
      <c r="X47" s="48">
        <v>1</v>
      </c>
      <c r="Y47" s="48">
        <v>1</v>
      </c>
      <c r="Z47" s="48">
        <v>1</v>
      </c>
      <c r="AA47" s="48">
        <v>1</v>
      </c>
      <c r="AB47" s="48">
        <v>1</v>
      </c>
      <c r="AC47" s="48">
        <v>24</v>
      </c>
      <c r="AD47" s="48">
        <v>168</v>
      </c>
      <c r="AE47" s="48">
        <v>8760</v>
      </c>
    </row>
    <row r="48" spans="1:31">
      <c r="A48" s="48" t="s">
        <v>199</v>
      </c>
      <c r="B48" s="48" t="s">
        <v>120</v>
      </c>
      <c r="C48" s="48" t="s">
        <v>121</v>
      </c>
      <c r="D48" s="48" t="s">
        <v>122</v>
      </c>
      <c r="E48" s="48">
        <v>1</v>
      </c>
      <c r="F48" s="48">
        <v>1</v>
      </c>
      <c r="G48" s="48">
        <v>1</v>
      </c>
      <c r="H48" s="48">
        <v>1</v>
      </c>
      <c r="I48" s="48">
        <v>1</v>
      </c>
      <c r="J48" s="48">
        <v>1</v>
      </c>
      <c r="K48" s="48">
        <v>1</v>
      </c>
      <c r="L48" s="48">
        <v>1</v>
      </c>
      <c r="M48" s="48">
        <v>1</v>
      </c>
      <c r="N48" s="48">
        <v>1</v>
      </c>
      <c r="O48" s="48">
        <v>1</v>
      </c>
      <c r="P48" s="48">
        <v>1</v>
      </c>
      <c r="Q48" s="48">
        <v>1</v>
      </c>
      <c r="R48" s="48">
        <v>1</v>
      </c>
      <c r="S48" s="48">
        <v>1</v>
      </c>
      <c r="T48" s="48">
        <v>1</v>
      </c>
      <c r="U48" s="48">
        <v>1</v>
      </c>
      <c r="V48" s="48">
        <v>1</v>
      </c>
      <c r="W48" s="48">
        <v>1</v>
      </c>
      <c r="X48" s="48">
        <v>1</v>
      </c>
      <c r="Y48" s="48">
        <v>1</v>
      </c>
      <c r="Z48" s="48">
        <v>1</v>
      </c>
      <c r="AA48" s="48">
        <v>1</v>
      </c>
      <c r="AB48" s="48">
        <v>1</v>
      </c>
      <c r="AC48" s="48">
        <v>24</v>
      </c>
      <c r="AD48" s="48">
        <v>168</v>
      </c>
      <c r="AE48" s="48">
        <v>8760</v>
      </c>
    </row>
    <row r="49" spans="1:31">
      <c r="A49" s="48" t="s">
        <v>200</v>
      </c>
      <c r="B49" s="48" t="s">
        <v>120</v>
      </c>
      <c r="C49" s="48" t="s">
        <v>121</v>
      </c>
      <c r="D49" s="48" t="s">
        <v>122</v>
      </c>
      <c r="E49" s="48">
        <v>1</v>
      </c>
      <c r="F49" s="48">
        <v>1</v>
      </c>
      <c r="G49" s="48">
        <v>1</v>
      </c>
      <c r="H49" s="48">
        <v>1</v>
      </c>
      <c r="I49" s="48">
        <v>1</v>
      </c>
      <c r="J49" s="48">
        <v>1</v>
      </c>
      <c r="K49" s="48">
        <v>1</v>
      </c>
      <c r="L49" s="48">
        <v>1</v>
      </c>
      <c r="M49" s="48">
        <v>1</v>
      </c>
      <c r="N49" s="48">
        <v>1</v>
      </c>
      <c r="O49" s="48">
        <v>1</v>
      </c>
      <c r="P49" s="48">
        <v>1</v>
      </c>
      <c r="Q49" s="48">
        <v>1</v>
      </c>
      <c r="R49" s="48">
        <v>1</v>
      </c>
      <c r="S49" s="48">
        <v>1</v>
      </c>
      <c r="T49" s="48">
        <v>1</v>
      </c>
      <c r="U49" s="48">
        <v>1</v>
      </c>
      <c r="V49" s="48">
        <v>1</v>
      </c>
      <c r="W49" s="48">
        <v>1</v>
      </c>
      <c r="X49" s="48">
        <v>1</v>
      </c>
      <c r="Y49" s="48">
        <v>1</v>
      </c>
      <c r="Z49" s="48">
        <v>1</v>
      </c>
      <c r="AA49" s="48">
        <v>1</v>
      </c>
      <c r="AB49" s="48">
        <v>1</v>
      </c>
      <c r="AC49" s="48">
        <v>24</v>
      </c>
      <c r="AD49" s="48">
        <v>168</v>
      </c>
      <c r="AE49" s="48">
        <v>8760</v>
      </c>
    </row>
    <row r="50" spans="1:31">
      <c r="A50" s="48" t="s">
        <v>98</v>
      </c>
      <c r="B50" s="48" t="s">
        <v>123</v>
      </c>
      <c r="C50" s="48" t="s">
        <v>121</v>
      </c>
      <c r="D50" s="48" t="s">
        <v>201</v>
      </c>
      <c r="E50" s="48">
        <v>15.6</v>
      </c>
      <c r="F50" s="48">
        <v>15.6</v>
      </c>
      <c r="G50" s="48">
        <v>15.6</v>
      </c>
      <c r="H50" s="48">
        <v>15.6</v>
      </c>
      <c r="I50" s="48">
        <v>15.6</v>
      </c>
      <c r="J50" s="48">
        <v>15.6</v>
      </c>
      <c r="K50" s="48">
        <v>21</v>
      </c>
      <c r="L50" s="48">
        <v>21</v>
      </c>
      <c r="M50" s="48">
        <v>21</v>
      </c>
      <c r="N50" s="48">
        <v>21</v>
      </c>
      <c r="O50" s="48">
        <v>21</v>
      </c>
      <c r="P50" s="48">
        <v>21</v>
      </c>
      <c r="Q50" s="48">
        <v>21</v>
      </c>
      <c r="R50" s="48">
        <v>21</v>
      </c>
      <c r="S50" s="48">
        <v>21</v>
      </c>
      <c r="T50" s="48">
        <v>21</v>
      </c>
      <c r="U50" s="48">
        <v>21</v>
      </c>
      <c r="V50" s="48">
        <v>21</v>
      </c>
      <c r="W50" s="48">
        <v>21</v>
      </c>
      <c r="X50" s="48">
        <v>21</v>
      </c>
      <c r="Y50" s="48">
        <v>21</v>
      </c>
      <c r="Z50" s="48">
        <v>21</v>
      </c>
      <c r="AA50" s="48">
        <v>15.6</v>
      </c>
      <c r="AB50" s="48">
        <v>15.6</v>
      </c>
      <c r="AC50" s="48">
        <v>460.8</v>
      </c>
      <c r="AD50" s="48">
        <v>3225.6</v>
      </c>
      <c r="AE50" s="48">
        <v>168192</v>
      </c>
    </row>
    <row r="51" spans="1:31">
      <c r="A51" s="48"/>
      <c r="B51" s="48"/>
      <c r="C51" s="48"/>
      <c r="D51" s="48" t="s">
        <v>140</v>
      </c>
      <c r="E51" s="48">
        <v>15.6</v>
      </c>
      <c r="F51" s="48">
        <v>15.6</v>
      </c>
      <c r="G51" s="48">
        <v>15.6</v>
      </c>
      <c r="H51" s="48">
        <v>15.6</v>
      </c>
      <c r="I51" s="48">
        <v>15.6</v>
      </c>
      <c r="J51" s="48">
        <v>15.6</v>
      </c>
      <c r="K51" s="48">
        <v>15.6</v>
      </c>
      <c r="L51" s="48">
        <v>15.6</v>
      </c>
      <c r="M51" s="48">
        <v>15.6</v>
      </c>
      <c r="N51" s="48">
        <v>15.6</v>
      </c>
      <c r="O51" s="48">
        <v>15.6</v>
      </c>
      <c r="P51" s="48">
        <v>15.6</v>
      </c>
      <c r="Q51" s="48">
        <v>15.6</v>
      </c>
      <c r="R51" s="48">
        <v>15.6</v>
      </c>
      <c r="S51" s="48">
        <v>15.6</v>
      </c>
      <c r="T51" s="48">
        <v>15.6</v>
      </c>
      <c r="U51" s="48">
        <v>15.6</v>
      </c>
      <c r="V51" s="48">
        <v>15.6</v>
      </c>
      <c r="W51" s="48">
        <v>15.6</v>
      </c>
      <c r="X51" s="48">
        <v>15.6</v>
      </c>
      <c r="Y51" s="48">
        <v>15.6</v>
      </c>
      <c r="Z51" s="48">
        <v>15.6</v>
      </c>
      <c r="AA51" s="48">
        <v>15.6</v>
      </c>
      <c r="AB51" s="48">
        <v>15.6</v>
      </c>
      <c r="AC51" s="48">
        <v>374.4</v>
      </c>
      <c r="AD51" s="48"/>
      <c r="AE51" s="48"/>
    </row>
    <row r="52" spans="1:31">
      <c r="A52" s="48"/>
      <c r="B52" s="48"/>
      <c r="C52" s="48"/>
      <c r="D52" s="48" t="s">
        <v>150</v>
      </c>
      <c r="E52" s="48">
        <v>15.6</v>
      </c>
      <c r="F52" s="48">
        <v>15.6</v>
      </c>
      <c r="G52" s="48">
        <v>15.6</v>
      </c>
      <c r="H52" s="48">
        <v>15.6</v>
      </c>
      <c r="I52" s="48">
        <v>15.6</v>
      </c>
      <c r="J52" s="48">
        <v>15.6</v>
      </c>
      <c r="K52" s="48">
        <v>21</v>
      </c>
      <c r="L52" s="48">
        <v>21</v>
      </c>
      <c r="M52" s="48">
        <v>21</v>
      </c>
      <c r="N52" s="48">
        <v>21</v>
      </c>
      <c r="O52" s="48">
        <v>21</v>
      </c>
      <c r="P52" s="48">
        <v>21</v>
      </c>
      <c r="Q52" s="48">
        <v>21</v>
      </c>
      <c r="R52" s="48">
        <v>21</v>
      </c>
      <c r="S52" s="48">
        <v>21</v>
      </c>
      <c r="T52" s="48">
        <v>21</v>
      </c>
      <c r="U52" s="48">
        <v>21</v>
      </c>
      <c r="V52" s="48">
        <v>21</v>
      </c>
      <c r="W52" s="48">
        <v>21</v>
      </c>
      <c r="X52" s="48">
        <v>21</v>
      </c>
      <c r="Y52" s="48">
        <v>21</v>
      </c>
      <c r="Z52" s="48">
        <v>21</v>
      </c>
      <c r="AA52" s="48">
        <v>15.6</v>
      </c>
      <c r="AB52" s="48">
        <v>15.6</v>
      </c>
      <c r="AC52" s="48">
        <v>460.8</v>
      </c>
      <c r="AD52" s="48"/>
      <c r="AE52" s="48"/>
    </row>
    <row r="53" spans="1:31">
      <c r="A53" s="48"/>
      <c r="B53" s="48"/>
      <c r="C53" s="48"/>
      <c r="D53" s="48" t="s">
        <v>147</v>
      </c>
      <c r="E53" s="48">
        <v>15.6</v>
      </c>
      <c r="F53" s="48">
        <v>15.6</v>
      </c>
      <c r="G53" s="48">
        <v>15.6</v>
      </c>
      <c r="H53" s="48">
        <v>15.6</v>
      </c>
      <c r="I53" s="48">
        <v>15.6</v>
      </c>
      <c r="J53" s="48">
        <v>15.6</v>
      </c>
      <c r="K53" s="48">
        <v>21</v>
      </c>
      <c r="L53" s="48">
        <v>21</v>
      </c>
      <c r="M53" s="48">
        <v>21</v>
      </c>
      <c r="N53" s="48">
        <v>21</v>
      </c>
      <c r="O53" s="48">
        <v>21</v>
      </c>
      <c r="P53" s="48">
        <v>21</v>
      </c>
      <c r="Q53" s="48">
        <v>21</v>
      </c>
      <c r="R53" s="48">
        <v>21</v>
      </c>
      <c r="S53" s="48">
        <v>21</v>
      </c>
      <c r="T53" s="48">
        <v>21</v>
      </c>
      <c r="U53" s="48">
        <v>21</v>
      </c>
      <c r="V53" s="48">
        <v>21</v>
      </c>
      <c r="W53" s="48">
        <v>21</v>
      </c>
      <c r="X53" s="48">
        <v>21</v>
      </c>
      <c r="Y53" s="48">
        <v>21</v>
      </c>
      <c r="Z53" s="48">
        <v>21</v>
      </c>
      <c r="AA53" s="48">
        <v>15.6</v>
      </c>
      <c r="AB53" s="48">
        <v>15.6</v>
      </c>
      <c r="AC53" s="48">
        <v>460.8</v>
      </c>
      <c r="AD53" s="48"/>
      <c r="AE53" s="48"/>
    </row>
    <row r="54" spans="1:31">
      <c r="A54" s="48" t="s">
        <v>99</v>
      </c>
      <c r="B54" s="48" t="s">
        <v>123</v>
      </c>
      <c r="C54" s="48" t="s">
        <v>121</v>
      </c>
      <c r="D54" s="48" t="s">
        <v>138</v>
      </c>
      <c r="E54" s="48">
        <v>30</v>
      </c>
      <c r="F54" s="48">
        <v>30</v>
      </c>
      <c r="G54" s="48">
        <v>30</v>
      </c>
      <c r="H54" s="48">
        <v>30</v>
      </c>
      <c r="I54" s="48">
        <v>30</v>
      </c>
      <c r="J54" s="48">
        <v>30</v>
      </c>
      <c r="K54" s="48">
        <v>24</v>
      </c>
      <c r="L54" s="48">
        <v>24</v>
      </c>
      <c r="M54" s="48">
        <v>24</v>
      </c>
      <c r="N54" s="48">
        <v>24</v>
      </c>
      <c r="O54" s="48">
        <v>24</v>
      </c>
      <c r="P54" s="48">
        <v>24</v>
      </c>
      <c r="Q54" s="48">
        <v>24</v>
      </c>
      <c r="R54" s="48">
        <v>24</v>
      </c>
      <c r="S54" s="48">
        <v>24</v>
      </c>
      <c r="T54" s="48">
        <v>24</v>
      </c>
      <c r="U54" s="48">
        <v>24</v>
      </c>
      <c r="V54" s="48">
        <v>24</v>
      </c>
      <c r="W54" s="48">
        <v>24</v>
      </c>
      <c r="X54" s="48">
        <v>24</v>
      </c>
      <c r="Y54" s="48">
        <v>24</v>
      </c>
      <c r="Z54" s="48">
        <v>24</v>
      </c>
      <c r="AA54" s="48">
        <v>30</v>
      </c>
      <c r="AB54" s="48">
        <v>30</v>
      </c>
      <c r="AC54" s="48">
        <v>624</v>
      </c>
      <c r="AD54" s="48">
        <v>4368</v>
      </c>
      <c r="AE54" s="48">
        <v>227760</v>
      </c>
    </row>
    <row r="55" spans="1:31">
      <c r="A55" s="48"/>
      <c r="B55" s="48"/>
      <c r="C55" s="48"/>
      <c r="D55" s="48" t="s">
        <v>150</v>
      </c>
      <c r="E55" s="48">
        <v>30</v>
      </c>
      <c r="F55" s="48">
        <v>30</v>
      </c>
      <c r="G55" s="48">
        <v>30</v>
      </c>
      <c r="H55" s="48">
        <v>30</v>
      </c>
      <c r="I55" s="48">
        <v>30</v>
      </c>
      <c r="J55" s="48">
        <v>30</v>
      </c>
      <c r="K55" s="48">
        <v>24</v>
      </c>
      <c r="L55" s="48">
        <v>24</v>
      </c>
      <c r="M55" s="48">
        <v>24</v>
      </c>
      <c r="N55" s="48">
        <v>24</v>
      </c>
      <c r="O55" s="48">
        <v>24</v>
      </c>
      <c r="P55" s="48">
        <v>24</v>
      </c>
      <c r="Q55" s="48">
        <v>24</v>
      </c>
      <c r="R55" s="48">
        <v>24</v>
      </c>
      <c r="S55" s="48">
        <v>24</v>
      </c>
      <c r="T55" s="48">
        <v>24</v>
      </c>
      <c r="U55" s="48">
        <v>24</v>
      </c>
      <c r="V55" s="48">
        <v>24</v>
      </c>
      <c r="W55" s="48">
        <v>24</v>
      </c>
      <c r="X55" s="48">
        <v>24</v>
      </c>
      <c r="Y55" s="48">
        <v>24</v>
      </c>
      <c r="Z55" s="48">
        <v>24</v>
      </c>
      <c r="AA55" s="48">
        <v>30</v>
      </c>
      <c r="AB55" s="48">
        <v>30</v>
      </c>
      <c r="AC55" s="48">
        <v>624</v>
      </c>
      <c r="AD55" s="48"/>
      <c r="AE55" s="48"/>
    </row>
    <row r="56" spans="1:31">
      <c r="A56" s="48"/>
      <c r="B56" s="48"/>
      <c r="C56" s="48"/>
      <c r="D56" s="48" t="s">
        <v>141</v>
      </c>
      <c r="E56" s="48">
        <v>30</v>
      </c>
      <c r="F56" s="48">
        <v>30</v>
      </c>
      <c r="G56" s="48">
        <v>30</v>
      </c>
      <c r="H56" s="48">
        <v>30</v>
      </c>
      <c r="I56" s="48">
        <v>30</v>
      </c>
      <c r="J56" s="48">
        <v>30</v>
      </c>
      <c r="K56" s="48">
        <v>30</v>
      </c>
      <c r="L56" s="48">
        <v>30</v>
      </c>
      <c r="M56" s="48">
        <v>30</v>
      </c>
      <c r="N56" s="48">
        <v>30</v>
      </c>
      <c r="O56" s="48">
        <v>30</v>
      </c>
      <c r="P56" s="48">
        <v>30</v>
      </c>
      <c r="Q56" s="48">
        <v>30</v>
      </c>
      <c r="R56" s="48">
        <v>30</v>
      </c>
      <c r="S56" s="48">
        <v>30</v>
      </c>
      <c r="T56" s="48">
        <v>30</v>
      </c>
      <c r="U56" s="48">
        <v>30</v>
      </c>
      <c r="V56" s="48">
        <v>30</v>
      </c>
      <c r="W56" s="48">
        <v>30</v>
      </c>
      <c r="X56" s="48">
        <v>30</v>
      </c>
      <c r="Y56" s="48">
        <v>30</v>
      </c>
      <c r="Z56" s="48">
        <v>30</v>
      </c>
      <c r="AA56" s="48">
        <v>30</v>
      </c>
      <c r="AB56" s="48">
        <v>30</v>
      </c>
      <c r="AC56" s="48">
        <v>720</v>
      </c>
      <c r="AD56" s="48"/>
      <c r="AE56" s="48"/>
    </row>
    <row r="57" spans="1:31">
      <c r="A57" s="48"/>
      <c r="B57" s="48"/>
      <c r="C57" s="48"/>
      <c r="D57" s="48" t="s">
        <v>147</v>
      </c>
      <c r="E57" s="48">
        <v>30</v>
      </c>
      <c r="F57" s="48">
        <v>30</v>
      </c>
      <c r="G57" s="48">
        <v>30</v>
      </c>
      <c r="H57" s="48">
        <v>30</v>
      </c>
      <c r="I57" s="48">
        <v>30</v>
      </c>
      <c r="J57" s="48">
        <v>30</v>
      </c>
      <c r="K57" s="48">
        <v>24</v>
      </c>
      <c r="L57" s="48">
        <v>24</v>
      </c>
      <c r="M57" s="48">
        <v>24</v>
      </c>
      <c r="N57" s="48">
        <v>24</v>
      </c>
      <c r="O57" s="48">
        <v>24</v>
      </c>
      <c r="P57" s="48">
        <v>24</v>
      </c>
      <c r="Q57" s="48">
        <v>24</v>
      </c>
      <c r="R57" s="48">
        <v>24</v>
      </c>
      <c r="S57" s="48">
        <v>24</v>
      </c>
      <c r="T57" s="48">
        <v>24</v>
      </c>
      <c r="U57" s="48">
        <v>24</v>
      </c>
      <c r="V57" s="48">
        <v>24</v>
      </c>
      <c r="W57" s="48">
        <v>24</v>
      </c>
      <c r="X57" s="48">
        <v>24</v>
      </c>
      <c r="Y57" s="48">
        <v>24</v>
      </c>
      <c r="Z57" s="48">
        <v>24</v>
      </c>
      <c r="AA57" s="48">
        <v>30</v>
      </c>
      <c r="AB57" s="48">
        <v>30</v>
      </c>
      <c r="AC57" s="48">
        <v>624</v>
      </c>
      <c r="AD57" s="48"/>
      <c r="AE57" s="48"/>
    </row>
    <row r="58" spans="1:31">
      <c r="A58" s="48" t="s">
        <v>202</v>
      </c>
      <c r="B58" s="48" t="s">
        <v>203</v>
      </c>
      <c r="C58" s="48" t="s">
        <v>121</v>
      </c>
      <c r="D58" s="48" t="s">
        <v>138</v>
      </c>
      <c r="E58" s="48">
        <v>50</v>
      </c>
      <c r="F58" s="48">
        <v>50</v>
      </c>
      <c r="G58" s="48">
        <v>50</v>
      </c>
      <c r="H58" s="48">
        <v>50</v>
      </c>
      <c r="I58" s="48">
        <v>50</v>
      </c>
      <c r="J58" s="48">
        <v>50</v>
      </c>
      <c r="K58" s="48">
        <v>50</v>
      </c>
      <c r="L58" s="48">
        <v>50</v>
      </c>
      <c r="M58" s="48">
        <v>50</v>
      </c>
      <c r="N58" s="48">
        <v>50</v>
      </c>
      <c r="O58" s="48">
        <v>50</v>
      </c>
      <c r="P58" s="48">
        <v>50</v>
      </c>
      <c r="Q58" s="48">
        <v>50</v>
      </c>
      <c r="R58" s="48">
        <v>50</v>
      </c>
      <c r="S58" s="48">
        <v>50</v>
      </c>
      <c r="T58" s="48">
        <v>50</v>
      </c>
      <c r="U58" s="48">
        <v>50</v>
      </c>
      <c r="V58" s="48">
        <v>50</v>
      </c>
      <c r="W58" s="48">
        <v>50</v>
      </c>
      <c r="X58" s="48">
        <v>50</v>
      </c>
      <c r="Y58" s="48">
        <v>50</v>
      </c>
      <c r="Z58" s="48">
        <v>50</v>
      </c>
      <c r="AA58" s="48">
        <v>50</v>
      </c>
      <c r="AB58" s="48">
        <v>50</v>
      </c>
      <c r="AC58" s="48">
        <v>1200</v>
      </c>
      <c r="AD58" s="48">
        <v>8400</v>
      </c>
      <c r="AE58" s="48">
        <v>438000</v>
      </c>
    </row>
    <row r="59" spans="1:31">
      <c r="A59" s="48"/>
      <c r="B59" s="48"/>
      <c r="C59" s="48"/>
      <c r="D59" s="48" t="s">
        <v>146</v>
      </c>
      <c r="E59" s="48">
        <v>50</v>
      </c>
      <c r="F59" s="48">
        <v>50</v>
      </c>
      <c r="G59" s="48">
        <v>50</v>
      </c>
      <c r="H59" s="48">
        <v>50</v>
      </c>
      <c r="I59" s="48">
        <v>50</v>
      </c>
      <c r="J59" s="48">
        <v>50</v>
      </c>
      <c r="K59" s="48">
        <v>50</v>
      </c>
      <c r="L59" s="48">
        <v>50</v>
      </c>
      <c r="M59" s="48">
        <v>50</v>
      </c>
      <c r="N59" s="48">
        <v>50</v>
      </c>
      <c r="O59" s="48">
        <v>50</v>
      </c>
      <c r="P59" s="48">
        <v>50</v>
      </c>
      <c r="Q59" s="48">
        <v>50</v>
      </c>
      <c r="R59" s="48">
        <v>50</v>
      </c>
      <c r="S59" s="48">
        <v>50</v>
      </c>
      <c r="T59" s="48">
        <v>50</v>
      </c>
      <c r="U59" s="48">
        <v>50</v>
      </c>
      <c r="V59" s="48">
        <v>50</v>
      </c>
      <c r="W59" s="48">
        <v>50</v>
      </c>
      <c r="X59" s="48">
        <v>50</v>
      </c>
      <c r="Y59" s="48">
        <v>50</v>
      </c>
      <c r="Z59" s="48">
        <v>50</v>
      </c>
      <c r="AA59" s="48">
        <v>50</v>
      </c>
      <c r="AB59" s="48">
        <v>50</v>
      </c>
      <c r="AC59" s="48">
        <v>1200</v>
      </c>
      <c r="AD59" s="48"/>
      <c r="AE59" s="48"/>
    </row>
    <row r="60" spans="1:31">
      <c r="A60" s="48"/>
      <c r="B60" s="48"/>
      <c r="C60" s="48"/>
      <c r="D60" s="48" t="s">
        <v>147</v>
      </c>
      <c r="E60" s="48">
        <v>50</v>
      </c>
      <c r="F60" s="48">
        <v>50</v>
      </c>
      <c r="G60" s="48">
        <v>50</v>
      </c>
      <c r="H60" s="48">
        <v>50</v>
      </c>
      <c r="I60" s="48">
        <v>50</v>
      </c>
      <c r="J60" s="48">
        <v>50</v>
      </c>
      <c r="K60" s="48">
        <v>50</v>
      </c>
      <c r="L60" s="48">
        <v>50</v>
      </c>
      <c r="M60" s="48">
        <v>50</v>
      </c>
      <c r="N60" s="48">
        <v>50</v>
      </c>
      <c r="O60" s="48">
        <v>50</v>
      </c>
      <c r="P60" s="48">
        <v>50</v>
      </c>
      <c r="Q60" s="48">
        <v>50</v>
      </c>
      <c r="R60" s="48">
        <v>50</v>
      </c>
      <c r="S60" s="48">
        <v>50</v>
      </c>
      <c r="T60" s="48">
        <v>50</v>
      </c>
      <c r="U60" s="48">
        <v>50</v>
      </c>
      <c r="V60" s="48">
        <v>50</v>
      </c>
      <c r="W60" s="48">
        <v>50</v>
      </c>
      <c r="X60" s="48">
        <v>50</v>
      </c>
      <c r="Y60" s="48">
        <v>50</v>
      </c>
      <c r="Z60" s="48">
        <v>50</v>
      </c>
      <c r="AA60" s="48">
        <v>50</v>
      </c>
      <c r="AB60" s="48">
        <v>50</v>
      </c>
      <c r="AC60" s="48">
        <v>1200</v>
      </c>
      <c r="AD60" s="48"/>
      <c r="AE60" s="48"/>
    </row>
    <row r="61" spans="1:31">
      <c r="A61" s="48" t="s">
        <v>338</v>
      </c>
      <c r="B61" s="48" t="s">
        <v>203</v>
      </c>
      <c r="C61" s="48" t="s">
        <v>121</v>
      </c>
      <c r="D61" s="48" t="s">
        <v>122</v>
      </c>
      <c r="E61" s="48">
        <v>30</v>
      </c>
      <c r="F61" s="48">
        <v>30</v>
      </c>
      <c r="G61" s="48">
        <v>30</v>
      </c>
      <c r="H61" s="48">
        <v>30</v>
      </c>
      <c r="I61" s="48">
        <v>30</v>
      </c>
      <c r="J61" s="48">
        <v>30</v>
      </c>
      <c r="K61" s="48">
        <v>30</v>
      </c>
      <c r="L61" s="48">
        <v>30</v>
      </c>
      <c r="M61" s="48">
        <v>30</v>
      </c>
      <c r="N61" s="48">
        <v>30</v>
      </c>
      <c r="O61" s="48">
        <v>30</v>
      </c>
      <c r="P61" s="48">
        <v>30</v>
      </c>
      <c r="Q61" s="48">
        <v>30</v>
      </c>
      <c r="R61" s="48">
        <v>30</v>
      </c>
      <c r="S61" s="48">
        <v>30</v>
      </c>
      <c r="T61" s="48">
        <v>30</v>
      </c>
      <c r="U61" s="48">
        <v>30</v>
      </c>
      <c r="V61" s="48">
        <v>30</v>
      </c>
      <c r="W61" s="48">
        <v>30</v>
      </c>
      <c r="X61" s="48">
        <v>30</v>
      </c>
      <c r="Y61" s="48">
        <v>30</v>
      </c>
      <c r="Z61" s="48">
        <v>30</v>
      </c>
      <c r="AA61" s="48">
        <v>30</v>
      </c>
      <c r="AB61" s="48">
        <v>30</v>
      </c>
      <c r="AC61" s="48">
        <v>720</v>
      </c>
      <c r="AD61" s="48">
        <v>5040</v>
      </c>
      <c r="AE61" s="48">
        <v>262800</v>
      </c>
    </row>
    <row r="62" spans="1:31">
      <c r="A62" s="48" t="s">
        <v>339</v>
      </c>
      <c r="B62" s="48" t="s">
        <v>203</v>
      </c>
      <c r="C62" s="48" t="s">
        <v>121</v>
      </c>
      <c r="D62" s="48" t="s">
        <v>122</v>
      </c>
      <c r="E62" s="48">
        <v>60</v>
      </c>
      <c r="F62" s="48">
        <v>60</v>
      </c>
      <c r="G62" s="48">
        <v>60</v>
      </c>
      <c r="H62" s="48">
        <v>60</v>
      </c>
      <c r="I62" s="48">
        <v>60</v>
      </c>
      <c r="J62" s="48">
        <v>60</v>
      </c>
      <c r="K62" s="48">
        <v>60</v>
      </c>
      <c r="L62" s="48">
        <v>60</v>
      </c>
      <c r="M62" s="48">
        <v>60</v>
      </c>
      <c r="N62" s="48">
        <v>60</v>
      </c>
      <c r="O62" s="48">
        <v>60</v>
      </c>
      <c r="P62" s="48">
        <v>60</v>
      </c>
      <c r="Q62" s="48">
        <v>60</v>
      </c>
      <c r="R62" s="48">
        <v>60</v>
      </c>
      <c r="S62" s="48">
        <v>60</v>
      </c>
      <c r="T62" s="48">
        <v>60</v>
      </c>
      <c r="U62" s="48">
        <v>60</v>
      </c>
      <c r="V62" s="48">
        <v>60</v>
      </c>
      <c r="W62" s="48">
        <v>60</v>
      </c>
      <c r="X62" s="48">
        <v>60</v>
      </c>
      <c r="Y62" s="48">
        <v>60</v>
      </c>
      <c r="Z62" s="48">
        <v>60</v>
      </c>
      <c r="AA62" s="48">
        <v>60</v>
      </c>
      <c r="AB62" s="48">
        <v>60</v>
      </c>
      <c r="AC62" s="48">
        <v>1440</v>
      </c>
      <c r="AD62" s="48">
        <v>10080</v>
      </c>
      <c r="AE62" s="48">
        <v>525600</v>
      </c>
    </row>
    <row r="63" spans="1:31">
      <c r="A63" s="48" t="s">
        <v>144</v>
      </c>
      <c r="B63" s="48" t="s">
        <v>120</v>
      </c>
      <c r="C63" s="48" t="s">
        <v>121</v>
      </c>
      <c r="D63" s="48" t="s">
        <v>138</v>
      </c>
      <c r="E63" s="48">
        <v>0</v>
      </c>
      <c r="F63" s="48">
        <v>0</v>
      </c>
      <c r="G63" s="48">
        <v>0</v>
      </c>
      <c r="H63" s="48">
        <v>0</v>
      </c>
      <c r="I63" s="48">
        <v>0</v>
      </c>
      <c r="J63" s="48">
        <v>0</v>
      </c>
      <c r="K63" s="48">
        <v>1</v>
      </c>
      <c r="L63" s="48">
        <v>1</v>
      </c>
      <c r="M63" s="48">
        <v>1</v>
      </c>
      <c r="N63" s="48">
        <v>1</v>
      </c>
      <c r="O63" s="48">
        <v>1</v>
      </c>
      <c r="P63" s="48">
        <v>1</v>
      </c>
      <c r="Q63" s="48">
        <v>1</v>
      </c>
      <c r="R63" s="48">
        <v>1</v>
      </c>
      <c r="S63" s="48">
        <v>1</v>
      </c>
      <c r="T63" s="48">
        <v>1</v>
      </c>
      <c r="U63" s="48">
        <v>1</v>
      </c>
      <c r="V63" s="48">
        <v>1</v>
      </c>
      <c r="W63" s="48">
        <v>1</v>
      </c>
      <c r="X63" s="48">
        <v>1</v>
      </c>
      <c r="Y63" s="48">
        <v>1</v>
      </c>
      <c r="Z63" s="48">
        <v>1</v>
      </c>
      <c r="AA63" s="48">
        <v>0</v>
      </c>
      <c r="AB63" s="48">
        <v>0</v>
      </c>
      <c r="AC63" s="48">
        <v>16</v>
      </c>
      <c r="AD63" s="48">
        <v>112</v>
      </c>
      <c r="AE63" s="48">
        <v>5840</v>
      </c>
    </row>
    <row r="64" spans="1:31">
      <c r="A64" s="48"/>
      <c r="B64" s="48"/>
      <c r="C64" s="48"/>
      <c r="D64" s="48" t="s">
        <v>150</v>
      </c>
      <c r="E64" s="48">
        <v>0</v>
      </c>
      <c r="F64" s="48">
        <v>0</v>
      </c>
      <c r="G64" s="48">
        <v>0</v>
      </c>
      <c r="H64" s="48">
        <v>0</v>
      </c>
      <c r="I64" s="48">
        <v>0</v>
      </c>
      <c r="J64" s="48">
        <v>0</v>
      </c>
      <c r="K64" s="48">
        <v>1</v>
      </c>
      <c r="L64" s="48">
        <v>1</v>
      </c>
      <c r="M64" s="48">
        <v>1</v>
      </c>
      <c r="N64" s="48">
        <v>1</v>
      </c>
      <c r="O64" s="48">
        <v>1</v>
      </c>
      <c r="P64" s="48">
        <v>1</v>
      </c>
      <c r="Q64" s="48">
        <v>1</v>
      </c>
      <c r="R64" s="48">
        <v>1</v>
      </c>
      <c r="S64" s="48">
        <v>1</v>
      </c>
      <c r="T64" s="48">
        <v>1</v>
      </c>
      <c r="U64" s="48">
        <v>1</v>
      </c>
      <c r="V64" s="48">
        <v>1</v>
      </c>
      <c r="W64" s="48">
        <v>1</v>
      </c>
      <c r="X64" s="48">
        <v>1</v>
      </c>
      <c r="Y64" s="48">
        <v>1</v>
      </c>
      <c r="Z64" s="48">
        <v>1</v>
      </c>
      <c r="AA64" s="48">
        <v>0</v>
      </c>
      <c r="AB64" s="48">
        <v>0</v>
      </c>
      <c r="AC64" s="48">
        <v>16</v>
      </c>
      <c r="AD64" s="48"/>
      <c r="AE64" s="48"/>
    </row>
    <row r="65" spans="1:31">
      <c r="A65" s="48"/>
      <c r="B65" s="48"/>
      <c r="C65" s="48"/>
      <c r="D65" s="48" t="s">
        <v>141</v>
      </c>
      <c r="E65" s="48">
        <v>1</v>
      </c>
      <c r="F65" s="48">
        <v>1</v>
      </c>
      <c r="G65" s="48">
        <v>1</v>
      </c>
      <c r="H65" s="48">
        <v>1</v>
      </c>
      <c r="I65" s="48">
        <v>1</v>
      </c>
      <c r="J65" s="48">
        <v>1</v>
      </c>
      <c r="K65" s="48">
        <v>1</v>
      </c>
      <c r="L65" s="48">
        <v>1</v>
      </c>
      <c r="M65" s="48">
        <v>1</v>
      </c>
      <c r="N65" s="48">
        <v>1</v>
      </c>
      <c r="O65" s="48">
        <v>1</v>
      </c>
      <c r="P65" s="48">
        <v>1</v>
      </c>
      <c r="Q65" s="48">
        <v>1</v>
      </c>
      <c r="R65" s="48">
        <v>1</v>
      </c>
      <c r="S65" s="48">
        <v>1</v>
      </c>
      <c r="T65" s="48">
        <v>1</v>
      </c>
      <c r="U65" s="48">
        <v>1</v>
      </c>
      <c r="V65" s="48">
        <v>1</v>
      </c>
      <c r="W65" s="48">
        <v>1</v>
      </c>
      <c r="X65" s="48">
        <v>1</v>
      </c>
      <c r="Y65" s="48">
        <v>1</v>
      </c>
      <c r="Z65" s="48">
        <v>1</v>
      </c>
      <c r="AA65" s="48">
        <v>1</v>
      </c>
      <c r="AB65" s="48">
        <v>1</v>
      </c>
      <c r="AC65" s="48">
        <v>24</v>
      </c>
      <c r="AD65" s="48"/>
      <c r="AE65" s="48"/>
    </row>
    <row r="66" spans="1:31">
      <c r="A66" s="48"/>
      <c r="B66" s="48"/>
      <c r="C66" s="48"/>
      <c r="D66" s="48" t="s">
        <v>147</v>
      </c>
      <c r="E66" s="48">
        <v>0</v>
      </c>
      <c r="F66" s="48">
        <v>0</v>
      </c>
      <c r="G66" s="48">
        <v>0</v>
      </c>
      <c r="H66" s="48">
        <v>0</v>
      </c>
      <c r="I66" s="48">
        <v>0</v>
      </c>
      <c r="J66" s="48">
        <v>0</v>
      </c>
      <c r="K66" s="48">
        <v>1</v>
      </c>
      <c r="L66" s="48">
        <v>1</v>
      </c>
      <c r="M66" s="48">
        <v>1</v>
      </c>
      <c r="N66" s="48">
        <v>1</v>
      </c>
      <c r="O66" s="48">
        <v>1</v>
      </c>
      <c r="P66" s="48">
        <v>1</v>
      </c>
      <c r="Q66" s="48">
        <v>1</v>
      </c>
      <c r="R66" s="48">
        <v>1</v>
      </c>
      <c r="S66" s="48">
        <v>1</v>
      </c>
      <c r="T66" s="48">
        <v>1</v>
      </c>
      <c r="U66" s="48">
        <v>1</v>
      </c>
      <c r="V66" s="48">
        <v>1</v>
      </c>
      <c r="W66" s="48">
        <v>1</v>
      </c>
      <c r="X66" s="48">
        <v>1</v>
      </c>
      <c r="Y66" s="48">
        <v>1</v>
      </c>
      <c r="Z66" s="48">
        <v>1</v>
      </c>
      <c r="AA66" s="48">
        <v>0</v>
      </c>
      <c r="AB66" s="48">
        <v>0</v>
      </c>
      <c r="AC66" s="48">
        <v>16</v>
      </c>
      <c r="AD66" s="48"/>
      <c r="AE66" s="48"/>
    </row>
    <row r="67" spans="1:31">
      <c r="A67" s="48" t="s">
        <v>143</v>
      </c>
      <c r="B67" s="48" t="s">
        <v>120</v>
      </c>
      <c r="C67" s="48" t="s">
        <v>121</v>
      </c>
      <c r="D67" s="48" t="s">
        <v>122</v>
      </c>
      <c r="E67" s="48">
        <v>1</v>
      </c>
      <c r="F67" s="48">
        <v>1</v>
      </c>
      <c r="G67" s="48">
        <v>1</v>
      </c>
      <c r="H67" s="48">
        <v>1</v>
      </c>
      <c r="I67" s="48">
        <v>1</v>
      </c>
      <c r="J67" s="48">
        <v>1</v>
      </c>
      <c r="K67" s="48">
        <v>1</v>
      </c>
      <c r="L67" s="48">
        <v>1</v>
      </c>
      <c r="M67" s="48">
        <v>1</v>
      </c>
      <c r="N67" s="48">
        <v>1</v>
      </c>
      <c r="O67" s="48">
        <v>1</v>
      </c>
      <c r="P67" s="48">
        <v>1</v>
      </c>
      <c r="Q67" s="48">
        <v>1</v>
      </c>
      <c r="R67" s="48">
        <v>1</v>
      </c>
      <c r="S67" s="48">
        <v>1</v>
      </c>
      <c r="T67" s="48">
        <v>1</v>
      </c>
      <c r="U67" s="48">
        <v>1</v>
      </c>
      <c r="V67" s="48">
        <v>1</v>
      </c>
      <c r="W67" s="48">
        <v>1</v>
      </c>
      <c r="X67" s="48">
        <v>1</v>
      </c>
      <c r="Y67" s="48">
        <v>1</v>
      </c>
      <c r="Z67" s="48">
        <v>1</v>
      </c>
      <c r="AA67" s="48">
        <v>1</v>
      </c>
      <c r="AB67" s="48">
        <v>1</v>
      </c>
      <c r="AC67" s="48">
        <v>24</v>
      </c>
      <c r="AD67" s="48">
        <v>168</v>
      </c>
      <c r="AE67" s="48">
        <v>8760</v>
      </c>
    </row>
    <row r="68" spans="1:31">
      <c r="A68" s="48" t="s">
        <v>135</v>
      </c>
      <c r="B68" s="48" t="s">
        <v>136</v>
      </c>
      <c r="C68" s="48" t="s">
        <v>121</v>
      </c>
      <c r="D68" s="48" t="s">
        <v>122</v>
      </c>
      <c r="E68" s="48">
        <v>4</v>
      </c>
      <c r="F68" s="48">
        <v>4</v>
      </c>
      <c r="G68" s="48">
        <v>4</v>
      </c>
      <c r="H68" s="48">
        <v>4</v>
      </c>
      <c r="I68" s="48">
        <v>4</v>
      </c>
      <c r="J68" s="48">
        <v>4</v>
      </c>
      <c r="K68" s="48">
        <v>4</v>
      </c>
      <c r="L68" s="48">
        <v>4</v>
      </c>
      <c r="M68" s="48">
        <v>4</v>
      </c>
      <c r="N68" s="48">
        <v>4</v>
      </c>
      <c r="O68" s="48">
        <v>4</v>
      </c>
      <c r="P68" s="48">
        <v>4</v>
      </c>
      <c r="Q68" s="48">
        <v>4</v>
      </c>
      <c r="R68" s="48">
        <v>4</v>
      </c>
      <c r="S68" s="48">
        <v>4</v>
      </c>
      <c r="T68" s="48">
        <v>4</v>
      </c>
      <c r="U68" s="48">
        <v>4</v>
      </c>
      <c r="V68" s="48">
        <v>4</v>
      </c>
      <c r="W68" s="48">
        <v>4</v>
      </c>
      <c r="X68" s="48">
        <v>4</v>
      </c>
      <c r="Y68" s="48">
        <v>4</v>
      </c>
      <c r="Z68" s="48">
        <v>4</v>
      </c>
      <c r="AA68" s="48">
        <v>4</v>
      </c>
      <c r="AB68" s="48">
        <v>4</v>
      </c>
      <c r="AC68" s="48">
        <v>96</v>
      </c>
      <c r="AD68" s="48">
        <v>672</v>
      </c>
      <c r="AE68" s="48">
        <v>35040</v>
      </c>
    </row>
    <row r="69" spans="1:31">
      <c r="A69" s="48" t="s">
        <v>204</v>
      </c>
      <c r="B69" s="48" t="s">
        <v>123</v>
      </c>
      <c r="C69" s="48" t="s">
        <v>205</v>
      </c>
      <c r="D69" s="48" t="s">
        <v>122</v>
      </c>
      <c r="E69" s="48">
        <v>13</v>
      </c>
      <c r="F69" s="48">
        <v>13</v>
      </c>
      <c r="G69" s="48">
        <v>13</v>
      </c>
      <c r="H69" s="48">
        <v>13</v>
      </c>
      <c r="I69" s="48">
        <v>13</v>
      </c>
      <c r="J69" s="48">
        <v>13</v>
      </c>
      <c r="K69" s="48">
        <v>13</v>
      </c>
      <c r="L69" s="48">
        <v>13</v>
      </c>
      <c r="M69" s="48">
        <v>13</v>
      </c>
      <c r="N69" s="48">
        <v>13</v>
      </c>
      <c r="O69" s="48">
        <v>13</v>
      </c>
      <c r="P69" s="48">
        <v>13</v>
      </c>
      <c r="Q69" s="48">
        <v>13</v>
      </c>
      <c r="R69" s="48">
        <v>13</v>
      </c>
      <c r="S69" s="48">
        <v>13</v>
      </c>
      <c r="T69" s="48">
        <v>13</v>
      </c>
      <c r="U69" s="48">
        <v>13</v>
      </c>
      <c r="V69" s="48">
        <v>13</v>
      </c>
      <c r="W69" s="48">
        <v>13</v>
      </c>
      <c r="X69" s="48">
        <v>13</v>
      </c>
      <c r="Y69" s="48">
        <v>13</v>
      </c>
      <c r="Z69" s="48">
        <v>13</v>
      </c>
      <c r="AA69" s="48">
        <v>13</v>
      </c>
      <c r="AB69" s="48">
        <v>13</v>
      </c>
      <c r="AC69" s="48">
        <v>312</v>
      </c>
      <c r="AD69" s="48">
        <v>2184</v>
      </c>
      <c r="AE69" s="48">
        <v>113880</v>
      </c>
    </row>
    <row r="70" spans="1:31">
      <c r="A70" s="48"/>
      <c r="B70" s="48"/>
      <c r="C70" s="48" t="s">
        <v>206</v>
      </c>
      <c r="D70" s="48" t="s">
        <v>122</v>
      </c>
      <c r="E70" s="48">
        <v>13</v>
      </c>
      <c r="F70" s="48">
        <v>13</v>
      </c>
      <c r="G70" s="48">
        <v>13</v>
      </c>
      <c r="H70" s="48">
        <v>13</v>
      </c>
      <c r="I70" s="48">
        <v>13</v>
      </c>
      <c r="J70" s="48">
        <v>13</v>
      </c>
      <c r="K70" s="48">
        <v>13</v>
      </c>
      <c r="L70" s="48">
        <v>13</v>
      </c>
      <c r="M70" s="48">
        <v>13</v>
      </c>
      <c r="N70" s="48">
        <v>13</v>
      </c>
      <c r="O70" s="48">
        <v>13</v>
      </c>
      <c r="P70" s="48">
        <v>13</v>
      </c>
      <c r="Q70" s="48">
        <v>13</v>
      </c>
      <c r="R70" s="48">
        <v>13</v>
      </c>
      <c r="S70" s="48">
        <v>13</v>
      </c>
      <c r="T70" s="48">
        <v>13</v>
      </c>
      <c r="U70" s="48">
        <v>13</v>
      </c>
      <c r="V70" s="48">
        <v>13</v>
      </c>
      <c r="W70" s="48">
        <v>13</v>
      </c>
      <c r="X70" s="48">
        <v>13</v>
      </c>
      <c r="Y70" s="48">
        <v>13</v>
      </c>
      <c r="Z70" s="48">
        <v>13</v>
      </c>
      <c r="AA70" s="48">
        <v>13</v>
      </c>
      <c r="AB70" s="48">
        <v>13</v>
      </c>
      <c r="AC70" s="48">
        <v>312</v>
      </c>
      <c r="AD70" s="48">
        <v>2184</v>
      </c>
      <c r="AE70" s="48"/>
    </row>
    <row r="71" spans="1:31">
      <c r="A71" s="48"/>
      <c r="B71" s="48"/>
      <c r="C71" s="48" t="s">
        <v>121</v>
      </c>
      <c r="D71" s="48" t="s">
        <v>122</v>
      </c>
      <c r="E71" s="48">
        <v>13</v>
      </c>
      <c r="F71" s="48">
        <v>13</v>
      </c>
      <c r="G71" s="48">
        <v>13</v>
      </c>
      <c r="H71" s="48">
        <v>13</v>
      </c>
      <c r="I71" s="48">
        <v>13</v>
      </c>
      <c r="J71" s="48">
        <v>13</v>
      </c>
      <c r="K71" s="48">
        <v>13</v>
      </c>
      <c r="L71" s="48">
        <v>13</v>
      </c>
      <c r="M71" s="48">
        <v>13</v>
      </c>
      <c r="N71" s="48">
        <v>13</v>
      </c>
      <c r="O71" s="48">
        <v>13</v>
      </c>
      <c r="P71" s="48">
        <v>13</v>
      </c>
      <c r="Q71" s="48">
        <v>13</v>
      </c>
      <c r="R71" s="48">
        <v>13</v>
      </c>
      <c r="S71" s="48">
        <v>13</v>
      </c>
      <c r="T71" s="48">
        <v>13</v>
      </c>
      <c r="U71" s="48">
        <v>13</v>
      </c>
      <c r="V71" s="48">
        <v>13</v>
      </c>
      <c r="W71" s="48">
        <v>13</v>
      </c>
      <c r="X71" s="48">
        <v>13</v>
      </c>
      <c r="Y71" s="48">
        <v>13</v>
      </c>
      <c r="Z71" s="48">
        <v>13</v>
      </c>
      <c r="AA71" s="48">
        <v>13</v>
      </c>
      <c r="AB71" s="48">
        <v>13</v>
      </c>
      <c r="AC71" s="48">
        <v>312</v>
      </c>
      <c r="AD71" s="48">
        <v>2184</v>
      </c>
      <c r="AE71" s="48"/>
    </row>
    <row r="72" spans="1:31">
      <c r="A72" s="48" t="s">
        <v>207</v>
      </c>
      <c r="B72" s="48" t="s">
        <v>123</v>
      </c>
      <c r="C72" s="48" t="s">
        <v>121</v>
      </c>
      <c r="D72" s="48" t="s">
        <v>122</v>
      </c>
      <c r="E72" s="48">
        <v>6.7</v>
      </c>
      <c r="F72" s="48">
        <v>6.7</v>
      </c>
      <c r="G72" s="48">
        <v>6.7</v>
      </c>
      <c r="H72" s="48">
        <v>6.7</v>
      </c>
      <c r="I72" s="48">
        <v>6.7</v>
      </c>
      <c r="J72" s="48">
        <v>6.7</v>
      </c>
      <c r="K72" s="48">
        <v>6.7</v>
      </c>
      <c r="L72" s="48">
        <v>6.7</v>
      </c>
      <c r="M72" s="48">
        <v>6.7</v>
      </c>
      <c r="N72" s="48">
        <v>6.7</v>
      </c>
      <c r="O72" s="48">
        <v>6.7</v>
      </c>
      <c r="P72" s="48">
        <v>6.7</v>
      </c>
      <c r="Q72" s="48">
        <v>6.7</v>
      </c>
      <c r="R72" s="48">
        <v>6.7</v>
      </c>
      <c r="S72" s="48">
        <v>6.7</v>
      </c>
      <c r="T72" s="48">
        <v>6.7</v>
      </c>
      <c r="U72" s="48">
        <v>6.7</v>
      </c>
      <c r="V72" s="48">
        <v>6.7</v>
      </c>
      <c r="W72" s="48">
        <v>6.7</v>
      </c>
      <c r="X72" s="48">
        <v>6.7</v>
      </c>
      <c r="Y72" s="48">
        <v>6.7</v>
      </c>
      <c r="Z72" s="48">
        <v>6.7</v>
      </c>
      <c r="AA72" s="48">
        <v>6.7</v>
      </c>
      <c r="AB72" s="48">
        <v>6.7</v>
      </c>
      <c r="AC72" s="48">
        <v>160.80000000000001</v>
      </c>
      <c r="AD72" s="48">
        <v>1125.5999999999999</v>
      </c>
      <c r="AE72" s="48">
        <v>58692</v>
      </c>
    </row>
    <row r="73" spans="1:31">
      <c r="A73" s="47" t="s">
        <v>208</v>
      </c>
      <c r="B73" s="47" t="s">
        <v>123</v>
      </c>
      <c r="C73" s="47" t="s">
        <v>121</v>
      </c>
      <c r="D73" s="47" t="s">
        <v>122</v>
      </c>
      <c r="E73" s="47">
        <v>60</v>
      </c>
      <c r="F73" s="47">
        <v>60</v>
      </c>
      <c r="G73" s="47">
        <v>60</v>
      </c>
      <c r="H73" s="47">
        <v>60</v>
      </c>
      <c r="I73" s="47">
        <v>60</v>
      </c>
      <c r="J73" s="47">
        <v>60</v>
      </c>
      <c r="K73" s="47">
        <v>60</v>
      </c>
      <c r="L73" s="47">
        <v>60</v>
      </c>
      <c r="M73" s="47">
        <v>60</v>
      </c>
      <c r="N73" s="47">
        <v>60</v>
      </c>
      <c r="O73" s="47">
        <v>60</v>
      </c>
      <c r="P73" s="47">
        <v>60</v>
      </c>
      <c r="Q73" s="47">
        <v>60</v>
      </c>
      <c r="R73" s="47">
        <v>60</v>
      </c>
      <c r="S73" s="47">
        <v>60</v>
      </c>
      <c r="T73" s="47">
        <v>60</v>
      </c>
      <c r="U73" s="47">
        <v>60</v>
      </c>
      <c r="V73" s="47">
        <v>60</v>
      </c>
      <c r="W73" s="47">
        <v>60</v>
      </c>
      <c r="X73" s="47">
        <v>60</v>
      </c>
      <c r="Y73" s="47">
        <v>60</v>
      </c>
      <c r="Z73" s="47">
        <v>60</v>
      </c>
      <c r="AA73" s="47">
        <v>60</v>
      </c>
      <c r="AB73" s="47">
        <v>60</v>
      </c>
      <c r="AC73" s="47">
        <v>1440</v>
      </c>
      <c r="AD73" s="47">
        <v>10080</v>
      </c>
      <c r="AE73" s="47">
        <v>525600</v>
      </c>
    </row>
    <row r="74" spans="1:31">
      <c r="A74" s="47" t="s">
        <v>209</v>
      </c>
      <c r="B74" s="47" t="s">
        <v>123</v>
      </c>
      <c r="C74" s="47" t="s">
        <v>121</v>
      </c>
      <c r="D74" s="47" t="s">
        <v>122</v>
      </c>
      <c r="E74" s="47">
        <v>16</v>
      </c>
      <c r="F74" s="47">
        <v>16</v>
      </c>
      <c r="G74" s="47">
        <v>16</v>
      </c>
      <c r="H74" s="47">
        <v>16</v>
      </c>
      <c r="I74" s="47">
        <v>16</v>
      </c>
      <c r="J74" s="47">
        <v>16</v>
      </c>
      <c r="K74" s="47">
        <v>16</v>
      </c>
      <c r="L74" s="47">
        <v>16</v>
      </c>
      <c r="M74" s="47">
        <v>16</v>
      </c>
      <c r="N74" s="47">
        <v>16</v>
      </c>
      <c r="O74" s="47">
        <v>16</v>
      </c>
      <c r="P74" s="47">
        <v>16</v>
      </c>
      <c r="Q74" s="47">
        <v>16</v>
      </c>
      <c r="R74" s="47">
        <v>16</v>
      </c>
      <c r="S74" s="47">
        <v>16</v>
      </c>
      <c r="T74" s="47">
        <v>16</v>
      </c>
      <c r="U74" s="47">
        <v>16</v>
      </c>
      <c r="V74" s="47">
        <v>16</v>
      </c>
      <c r="W74" s="47">
        <v>16</v>
      </c>
      <c r="X74" s="47">
        <v>16</v>
      </c>
      <c r="Y74" s="47">
        <v>16</v>
      </c>
      <c r="Z74" s="47">
        <v>16</v>
      </c>
      <c r="AA74" s="47">
        <v>16</v>
      </c>
      <c r="AB74" s="47">
        <v>16</v>
      </c>
      <c r="AC74" s="47">
        <v>384</v>
      </c>
      <c r="AD74" s="47">
        <v>2688</v>
      </c>
      <c r="AE74" s="47">
        <v>140160</v>
      </c>
    </row>
    <row r="75" spans="1:31">
      <c r="A75" s="40" t="s">
        <v>243</v>
      </c>
      <c r="B75" s="47" t="s">
        <v>120</v>
      </c>
      <c r="C75" s="47" t="s">
        <v>121</v>
      </c>
      <c r="D75" s="47" t="s">
        <v>122</v>
      </c>
      <c r="E75" s="47">
        <v>0.05</v>
      </c>
      <c r="F75" s="47">
        <v>0.05</v>
      </c>
      <c r="G75" s="47">
        <v>0.05</v>
      </c>
      <c r="H75" s="47">
        <v>0.05</v>
      </c>
      <c r="I75" s="47">
        <v>0.05</v>
      </c>
      <c r="J75" s="47">
        <v>0.05</v>
      </c>
      <c r="K75" s="47">
        <v>0.05</v>
      </c>
      <c r="L75" s="47">
        <v>0.05</v>
      </c>
      <c r="M75" s="47">
        <v>0.05</v>
      </c>
      <c r="N75" s="47">
        <v>0.05</v>
      </c>
      <c r="O75" s="47">
        <v>0.05</v>
      </c>
      <c r="P75" s="47">
        <v>0.05</v>
      </c>
      <c r="Q75" s="47">
        <v>0.05</v>
      </c>
      <c r="R75" s="47">
        <v>0.05</v>
      </c>
      <c r="S75" s="47">
        <v>0.05</v>
      </c>
      <c r="T75" s="47">
        <v>0.05</v>
      </c>
      <c r="U75" s="47">
        <v>0.05</v>
      </c>
      <c r="V75" s="47">
        <v>0.05</v>
      </c>
      <c r="W75" s="47">
        <v>0.05</v>
      </c>
      <c r="X75" s="47">
        <v>0.05</v>
      </c>
      <c r="Y75" s="47">
        <v>0.05</v>
      </c>
      <c r="Z75" s="47">
        <v>0.05</v>
      </c>
      <c r="AA75" s="47">
        <v>0.05</v>
      </c>
      <c r="AB75" s="47">
        <v>0.05</v>
      </c>
      <c r="AC75" s="47">
        <v>1.2</v>
      </c>
      <c r="AD75" s="47">
        <v>8.4</v>
      </c>
      <c r="AE75" s="47">
        <v>438</v>
      </c>
    </row>
    <row r="76" spans="1:31">
      <c r="A76" s="47" t="s">
        <v>244</v>
      </c>
      <c r="B76" s="47" t="s">
        <v>120</v>
      </c>
      <c r="C76" s="47" t="s">
        <v>121</v>
      </c>
      <c r="D76" s="47" t="s">
        <v>122</v>
      </c>
      <c r="E76" s="49">
        <v>0.2</v>
      </c>
      <c r="F76" s="49">
        <v>0.2</v>
      </c>
      <c r="G76" s="49">
        <v>0.2</v>
      </c>
      <c r="H76" s="49">
        <v>0.2</v>
      </c>
      <c r="I76" s="49">
        <v>0.2</v>
      </c>
      <c r="J76" s="49">
        <v>0.2</v>
      </c>
      <c r="K76" s="49">
        <v>0.2</v>
      </c>
      <c r="L76" s="49">
        <v>0.2</v>
      </c>
      <c r="M76" s="49">
        <v>0.2</v>
      </c>
      <c r="N76" s="49">
        <v>0.2</v>
      </c>
      <c r="O76" s="49">
        <v>0.2</v>
      </c>
      <c r="P76" s="49">
        <v>0.2</v>
      </c>
      <c r="Q76" s="49">
        <v>0.2</v>
      </c>
      <c r="R76" s="49">
        <v>0.2</v>
      </c>
      <c r="S76" s="49">
        <v>0.2</v>
      </c>
      <c r="T76" s="49">
        <v>0.2</v>
      </c>
      <c r="U76" s="49">
        <v>0.2</v>
      </c>
      <c r="V76" s="49">
        <v>0.2</v>
      </c>
      <c r="W76" s="49">
        <v>0.2</v>
      </c>
      <c r="X76" s="49">
        <v>0.2</v>
      </c>
      <c r="Y76" s="49">
        <v>0.2</v>
      </c>
      <c r="Z76" s="49">
        <v>0.2</v>
      </c>
      <c r="AA76" s="49">
        <v>0.2</v>
      </c>
      <c r="AB76" s="49">
        <v>0.2</v>
      </c>
      <c r="AC76" s="47">
        <v>4.8</v>
      </c>
      <c r="AD76" s="47">
        <v>33.6</v>
      </c>
      <c r="AE76" s="47">
        <v>1752</v>
      </c>
    </row>
    <row r="77" spans="1:31">
      <c r="A77" s="47" t="s">
        <v>245</v>
      </c>
      <c r="B77" s="47" t="s">
        <v>123</v>
      </c>
      <c r="C77" s="47" t="s">
        <v>121</v>
      </c>
      <c r="D77" s="47" t="s">
        <v>122</v>
      </c>
      <c r="E77" s="49">
        <v>43.3</v>
      </c>
      <c r="F77" s="49">
        <v>43.3</v>
      </c>
      <c r="G77" s="49">
        <v>43.3</v>
      </c>
      <c r="H77" s="49">
        <v>43.3</v>
      </c>
      <c r="I77" s="49">
        <v>43.3</v>
      </c>
      <c r="J77" s="49">
        <v>43.3</v>
      </c>
      <c r="K77" s="49">
        <v>43.3</v>
      </c>
      <c r="L77" s="49">
        <v>43.3</v>
      </c>
      <c r="M77" s="49">
        <v>43.3</v>
      </c>
      <c r="N77" s="49">
        <v>43.3</v>
      </c>
      <c r="O77" s="49">
        <v>43.3</v>
      </c>
      <c r="P77" s="49">
        <v>43.3</v>
      </c>
      <c r="Q77" s="49">
        <v>43.3</v>
      </c>
      <c r="R77" s="49">
        <v>43.3</v>
      </c>
      <c r="S77" s="49">
        <v>43.3</v>
      </c>
      <c r="T77" s="49">
        <v>43.3</v>
      </c>
      <c r="U77" s="49">
        <v>43.3</v>
      </c>
      <c r="V77" s="49">
        <v>43.3</v>
      </c>
      <c r="W77" s="49">
        <v>43.3</v>
      </c>
      <c r="X77" s="49">
        <v>43.3</v>
      </c>
      <c r="Y77" s="49">
        <v>43.3</v>
      </c>
      <c r="Z77" s="49">
        <v>43.3</v>
      </c>
      <c r="AA77" s="49">
        <v>43.3</v>
      </c>
      <c r="AB77" s="49">
        <v>43.3</v>
      </c>
      <c r="AC77" s="47">
        <v>1039.2</v>
      </c>
      <c r="AD77" s="47">
        <v>7274.4</v>
      </c>
      <c r="AE77" s="47">
        <v>379308</v>
      </c>
    </row>
    <row r="78" spans="1:31">
      <c r="A78" s="47" t="s">
        <v>246</v>
      </c>
      <c r="B78" s="47" t="s">
        <v>123</v>
      </c>
      <c r="C78" s="47" t="s">
        <v>121</v>
      </c>
      <c r="D78" s="47" t="s">
        <v>122</v>
      </c>
      <c r="E78" s="49">
        <v>55</v>
      </c>
      <c r="F78" s="49">
        <v>55</v>
      </c>
      <c r="G78" s="49">
        <v>55</v>
      </c>
      <c r="H78" s="49">
        <v>55</v>
      </c>
      <c r="I78" s="49">
        <v>55</v>
      </c>
      <c r="J78" s="49">
        <v>55</v>
      </c>
      <c r="K78" s="49">
        <v>55</v>
      </c>
      <c r="L78" s="49">
        <v>55</v>
      </c>
      <c r="M78" s="49">
        <v>55</v>
      </c>
      <c r="N78" s="49">
        <v>55</v>
      </c>
      <c r="O78" s="49">
        <v>55</v>
      </c>
      <c r="P78" s="49">
        <v>55</v>
      </c>
      <c r="Q78" s="49">
        <v>55</v>
      </c>
      <c r="R78" s="49">
        <v>55</v>
      </c>
      <c r="S78" s="49">
        <v>55</v>
      </c>
      <c r="T78" s="49">
        <v>55</v>
      </c>
      <c r="U78" s="49">
        <v>55</v>
      </c>
      <c r="V78" s="49">
        <v>55</v>
      </c>
      <c r="W78" s="49">
        <v>55</v>
      </c>
      <c r="X78" s="49">
        <v>55</v>
      </c>
      <c r="Y78" s="49">
        <v>55</v>
      </c>
      <c r="Z78" s="49">
        <v>55</v>
      </c>
      <c r="AA78" s="49">
        <v>55</v>
      </c>
      <c r="AB78" s="49">
        <v>55</v>
      </c>
      <c r="AC78" s="47">
        <v>1320</v>
      </c>
      <c r="AD78" s="47">
        <v>9240</v>
      </c>
      <c r="AE78" s="47">
        <v>481800</v>
      </c>
    </row>
    <row r="79" spans="1:31">
      <c r="A79" s="47" t="s">
        <v>247</v>
      </c>
      <c r="B79" s="47" t="s">
        <v>125</v>
      </c>
      <c r="C79" s="47" t="s">
        <v>121</v>
      </c>
      <c r="D79" s="47" t="s">
        <v>122</v>
      </c>
      <c r="E79" s="49">
        <v>0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7">
        <v>0.67</v>
      </c>
      <c r="AD79" s="47">
        <v>4.67</v>
      </c>
      <c r="AE79" s="47">
        <v>243.33</v>
      </c>
    </row>
    <row r="80" spans="1:31">
      <c r="A80" s="47" t="s">
        <v>248</v>
      </c>
      <c r="B80" s="47" t="s">
        <v>125</v>
      </c>
      <c r="C80" s="47" t="s">
        <v>121</v>
      </c>
      <c r="D80" s="47" t="s">
        <v>122</v>
      </c>
      <c r="E80" s="49">
        <v>0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0</v>
      </c>
      <c r="AA80" s="49">
        <v>0</v>
      </c>
      <c r="AB80" s="49">
        <v>0</v>
      </c>
      <c r="AC80" s="47">
        <v>1</v>
      </c>
      <c r="AD80" s="47">
        <v>7</v>
      </c>
      <c r="AE80" s="47">
        <v>365</v>
      </c>
    </row>
    <row r="81" spans="1:31">
      <c r="A81" s="47" t="s">
        <v>249</v>
      </c>
      <c r="B81" s="47" t="s">
        <v>129</v>
      </c>
      <c r="C81" s="47" t="s">
        <v>121</v>
      </c>
      <c r="D81" s="47" t="s">
        <v>122</v>
      </c>
      <c r="E81" s="49">
        <v>0</v>
      </c>
      <c r="F81" s="49">
        <v>0</v>
      </c>
      <c r="G81" s="49">
        <v>0</v>
      </c>
      <c r="H81" s="49">
        <v>0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49">
        <v>0</v>
      </c>
      <c r="Q81" s="49">
        <v>0</v>
      </c>
      <c r="R81" s="49">
        <v>50</v>
      </c>
      <c r="S81" s="49">
        <v>35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49">
        <v>0</v>
      </c>
      <c r="AA81" s="49">
        <v>0</v>
      </c>
      <c r="AB81" s="49">
        <v>0</v>
      </c>
      <c r="AC81" s="47">
        <v>85</v>
      </c>
      <c r="AD81" s="47">
        <v>595</v>
      </c>
      <c r="AE81" s="47">
        <v>31025</v>
      </c>
    </row>
    <row r="82" spans="1:31">
      <c r="A82" s="47" t="s">
        <v>250</v>
      </c>
      <c r="B82" s="47" t="s">
        <v>120</v>
      </c>
      <c r="C82" s="47" t="s">
        <v>121</v>
      </c>
      <c r="D82" s="47" t="s">
        <v>122</v>
      </c>
      <c r="E82" s="49">
        <v>0.2</v>
      </c>
      <c r="F82" s="49">
        <v>0.2</v>
      </c>
      <c r="G82" s="49">
        <v>0.2</v>
      </c>
      <c r="H82" s="49">
        <v>0.2</v>
      </c>
      <c r="I82" s="49">
        <v>0.2</v>
      </c>
      <c r="J82" s="49">
        <v>0.2</v>
      </c>
      <c r="K82" s="49">
        <v>0.2</v>
      </c>
      <c r="L82" s="49">
        <v>0.6</v>
      </c>
      <c r="M82" s="49">
        <v>0.6</v>
      </c>
      <c r="N82" s="49">
        <v>0.6</v>
      </c>
      <c r="O82" s="49">
        <v>0.6</v>
      </c>
      <c r="P82" s="49">
        <v>0.6</v>
      </c>
      <c r="Q82" s="49">
        <v>0.6</v>
      </c>
      <c r="R82" s="49">
        <v>0.6</v>
      </c>
      <c r="S82" s="49">
        <v>0.6</v>
      </c>
      <c r="T82" s="49">
        <v>0.6</v>
      </c>
      <c r="U82" s="49">
        <v>0.6</v>
      </c>
      <c r="V82" s="49">
        <v>0.6</v>
      </c>
      <c r="W82" s="49">
        <v>0.6</v>
      </c>
      <c r="X82" s="49">
        <v>0.6</v>
      </c>
      <c r="Y82" s="49">
        <v>0.6</v>
      </c>
      <c r="Z82" s="49">
        <v>0.2</v>
      </c>
      <c r="AA82" s="49">
        <v>0.2</v>
      </c>
      <c r="AB82" s="49">
        <v>0.2</v>
      </c>
      <c r="AC82" s="47">
        <v>10.4</v>
      </c>
      <c r="AD82" s="47">
        <v>72.8</v>
      </c>
      <c r="AE82" s="47">
        <v>3796</v>
      </c>
    </row>
    <row r="83" spans="1:31">
      <c r="A83" s="47" t="s">
        <v>251</v>
      </c>
      <c r="B83" s="47" t="s">
        <v>125</v>
      </c>
      <c r="C83" s="47" t="s">
        <v>121</v>
      </c>
      <c r="D83" s="47" t="s">
        <v>122</v>
      </c>
      <c r="E83" s="49">
        <v>0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7">
        <v>0.67</v>
      </c>
      <c r="AD83" s="47">
        <v>4.67</v>
      </c>
      <c r="AE83" s="47">
        <v>243.33</v>
      </c>
    </row>
    <row r="84" spans="1:31">
      <c r="A84" s="47" t="s">
        <v>252</v>
      </c>
      <c r="B84" s="47" t="s">
        <v>125</v>
      </c>
      <c r="C84" s="47" t="s">
        <v>121</v>
      </c>
      <c r="D84" s="47" t="s">
        <v>122</v>
      </c>
      <c r="E84" s="47">
        <v>0</v>
      </c>
      <c r="F84" s="47">
        <v>0</v>
      </c>
      <c r="G84" s="47">
        <v>0</v>
      </c>
      <c r="H84" s="47">
        <v>0</v>
      </c>
      <c r="I84" s="47">
        <v>0</v>
      </c>
      <c r="J84" s="47">
        <v>0</v>
      </c>
      <c r="K84" s="47">
        <v>0</v>
      </c>
      <c r="L84" s="47">
        <v>0</v>
      </c>
      <c r="M84" s="47">
        <v>0</v>
      </c>
      <c r="N84" s="47">
        <v>0</v>
      </c>
      <c r="O84" s="47">
        <v>0</v>
      </c>
      <c r="P84" s="47">
        <v>0</v>
      </c>
      <c r="Q84" s="47">
        <v>0</v>
      </c>
      <c r="R84" s="47">
        <v>0</v>
      </c>
      <c r="S84" s="47">
        <v>0</v>
      </c>
      <c r="T84" s="47">
        <v>0</v>
      </c>
      <c r="U84" s="47">
        <v>0</v>
      </c>
      <c r="V84" s="47">
        <v>0</v>
      </c>
      <c r="W84" s="47">
        <v>0</v>
      </c>
      <c r="X84" s="47">
        <v>0</v>
      </c>
      <c r="Y84" s="47">
        <v>0</v>
      </c>
      <c r="Z84" s="47">
        <v>0</v>
      </c>
      <c r="AA84" s="47">
        <v>0</v>
      </c>
      <c r="AB84" s="47">
        <v>0</v>
      </c>
      <c r="AC84" s="47">
        <v>1</v>
      </c>
      <c r="AD84" s="47">
        <v>7</v>
      </c>
      <c r="AE84" s="47">
        <v>365</v>
      </c>
    </row>
    <row r="85" spans="1:31">
      <c r="A85" s="47" t="s">
        <v>253</v>
      </c>
      <c r="B85" s="47" t="s">
        <v>129</v>
      </c>
      <c r="C85" s="47" t="s">
        <v>121</v>
      </c>
      <c r="D85" s="47" t="s">
        <v>254</v>
      </c>
      <c r="E85" s="47">
        <v>0</v>
      </c>
      <c r="F85" s="47">
        <v>0</v>
      </c>
      <c r="G85" s="47">
        <v>0</v>
      </c>
      <c r="H85" s="47">
        <v>0</v>
      </c>
      <c r="I85" s="47">
        <v>725</v>
      </c>
      <c r="J85" s="47">
        <v>417</v>
      </c>
      <c r="K85" s="47">
        <v>290</v>
      </c>
      <c r="L85" s="47">
        <v>0</v>
      </c>
      <c r="M85" s="47">
        <v>0</v>
      </c>
      <c r="N85" s="47">
        <v>0</v>
      </c>
      <c r="O85" s="47">
        <v>0</v>
      </c>
      <c r="P85" s="47">
        <v>0</v>
      </c>
      <c r="Q85" s="47">
        <v>0</v>
      </c>
      <c r="R85" s="47">
        <v>0</v>
      </c>
      <c r="S85" s="47">
        <v>0</v>
      </c>
      <c r="T85" s="47">
        <v>0</v>
      </c>
      <c r="U85" s="47">
        <v>0</v>
      </c>
      <c r="V85" s="47">
        <v>0</v>
      </c>
      <c r="W85" s="47">
        <v>0</v>
      </c>
      <c r="X85" s="47">
        <v>0</v>
      </c>
      <c r="Y85" s="47">
        <v>0</v>
      </c>
      <c r="Z85" s="47">
        <v>0</v>
      </c>
      <c r="AA85" s="47">
        <v>0</v>
      </c>
      <c r="AB85" s="47">
        <v>0</v>
      </c>
      <c r="AC85" s="47">
        <v>1432</v>
      </c>
      <c r="AD85" s="47">
        <v>1432</v>
      </c>
      <c r="AE85" s="47">
        <v>74668.570000000007</v>
      </c>
    </row>
    <row r="86" spans="1:31">
      <c r="D86" s="47" t="s">
        <v>241</v>
      </c>
      <c r="E86" s="47">
        <v>0</v>
      </c>
      <c r="F86" s="47">
        <v>0</v>
      </c>
      <c r="G86" s="47">
        <v>0</v>
      </c>
      <c r="H86" s="47">
        <v>0</v>
      </c>
      <c r="I86" s="47">
        <v>125</v>
      </c>
      <c r="J86" s="47">
        <v>117</v>
      </c>
      <c r="K86" s="47">
        <v>90</v>
      </c>
      <c r="L86" s="47">
        <v>0</v>
      </c>
      <c r="M86" s="47">
        <v>0</v>
      </c>
      <c r="N86" s="47">
        <v>0</v>
      </c>
      <c r="O86" s="47">
        <v>0</v>
      </c>
      <c r="P86" s="47">
        <v>0</v>
      </c>
      <c r="Q86" s="47">
        <v>0</v>
      </c>
      <c r="R86" s="47">
        <v>0</v>
      </c>
      <c r="S86" s="47">
        <v>0</v>
      </c>
      <c r="T86" s="47">
        <v>0</v>
      </c>
      <c r="U86" s="47">
        <v>0</v>
      </c>
      <c r="V86" s="47">
        <v>0</v>
      </c>
      <c r="W86" s="47">
        <v>0</v>
      </c>
      <c r="X86" s="47">
        <v>125</v>
      </c>
      <c r="Y86" s="47">
        <v>117</v>
      </c>
      <c r="Z86" s="47">
        <v>90</v>
      </c>
      <c r="AA86" s="47">
        <v>0</v>
      </c>
      <c r="AB86" s="47">
        <v>0</v>
      </c>
      <c r="AC86" s="47">
        <v>664</v>
      </c>
    </row>
    <row r="87" spans="1:31">
      <c r="A87" s="47" t="s">
        <v>255</v>
      </c>
      <c r="B87" s="47" t="s">
        <v>120</v>
      </c>
      <c r="C87" s="47" t="s">
        <v>121</v>
      </c>
      <c r="D87" s="47" t="s">
        <v>122</v>
      </c>
      <c r="E87" s="47">
        <v>0.2</v>
      </c>
      <c r="F87" s="47">
        <v>0.2</v>
      </c>
      <c r="G87" s="47">
        <v>0.2</v>
      </c>
      <c r="H87" s="47">
        <v>0.2</v>
      </c>
      <c r="I87" s="47">
        <v>0.2</v>
      </c>
      <c r="J87" s="47">
        <v>0.2</v>
      </c>
      <c r="K87" s="47">
        <v>0.2</v>
      </c>
      <c r="L87" s="47">
        <v>0.4</v>
      </c>
      <c r="M87" s="47">
        <v>0.4</v>
      </c>
      <c r="N87" s="47">
        <v>0.4</v>
      </c>
      <c r="O87" s="47">
        <v>0.4</v>
      </c>
      <c r="P87" s="47">
        <v>0.4</v>
      </c>
      <c r="Q87" s="47">
        <v>0.4</v>
      </c>
      <c r="R87" s="47">
        <v>0.4</v>
      </c>
      <c r="S87" s="47">
        <v>0.4</v>
      </c>
      <c r="T87" s="47">
        <v>0.4</v>
      </c>
      <c r="U87" s="47">
        <v>0.4</v>
      </c>
      <c r="V87" s="47">
        <v>0.4</v>
      </c>
      <c r="W87" s="47">
        <v>0.4</v>
      </c>
      <c r="X87" s="47">
        <v>0.4</v>
      </c>
      <c r="Y87" s="47">
        <v>0.4</v>
      </c>
      <c r="Z87" s="47">
        <v>0.2</v>
      </c>
      <c r="AA87" s="47">
        <v>0.2</v>
      </c>
      <c r="AB87" s="47">
        <v>0.2</v>
      </c>
      <c r="AC87" s="47">
        <v>7.6</v>
      </c>
      <c r="AD87" s="47">
        <v>53.2</v>
      </c>
      <c r="AE87" s="47">
        <v>2774</v>
      </c>
    </row>
    <row r="88" spans="1:31">
      <c r="A88" s="47" t="s">
        <v>256</v>
      </c>
      <c r="B88" s="47" t="s">
        <v>125</v>
      </c>
      <c r="C88" s="47" t="s">
        <v>121</v>
      </c>
      <c r="D88" s="47" t="s">
        <v>122</v>
      </c>
      <c r="E88" s="47">
        <v>0</v>
      </c>
      <c r="F88" s="47">
        <v>0</v>
      </c>
      <c r="G88" s="47">
        <v>0</v>
      </c>
      <c r="H88" s="47">
        <v>0</v>
      </c>
      <c r="I88" s="47">
        <v>0</v>
      </c>
      <c r="J88" s="47">
        <v>0</v>
      </c>
      <c r="K88" s="47">
        <v>0</v>
      </c>
      <c r="L88" s="47">
        <v>0</v>
      </c>
      <c r="M88" s="47">
        <v>0</v>
      </c>
      <c r="N88" s="47">
        <v>0</v>
      </c>
      <c r="O88" s="47">
        <v>0</v>
      </c>
      <c r="P88" s="47">
        <v>0</v>
      </c>
      <c r="Q88" s="47">
        <v>0</v>
      </c>
      <c r="R88" s="47">
        <v>0</v>
      </c>
      <c r="S88" s="47">
        <v>0</v>
      </c>
      <c r="T88" s="47">
        <v>0</v>
      </c>
      <c r="U88" s="47">
        <v>0</v>
      </c>
      <c r="V88" s="47">
        <v>0</v>
      </c>
      <c r="W88" s="47">
        <v>0</v>
      </c>
      <c r="X88" s="47">
        <v>0</v>
      </c>
      <c r="Y88" s="47">
        <v>0</v>
      </c>
      <c r="Z88" s="47">
        <v>0</v>
      </c>
      <c r="AA88" s="47">
        <v>0</v>
      </c>
      <c r="AB88" s="47">
        <v>0</v>
      </c>
      <c r="AC88" s="47">
        <v>0.67</v>
      </c>
      <c r="AD88" s="47">
        <v>4.67</v>
      </c>
      <c r="AE88" s="47">
        <v>243.33</v>
      </c>
    </row>
    <row r="89" spans="1:31">
      <c r="A89" s="47" t="s">
        <v>257</v>
      </c>
      <c r="B89" s="47" t="s">
        <v>125</v>
      </c>
      <c r="C89" s="47" t="s">
        <v>121</v>
      </c>
      <c r="D89" s="47" t="s">
        <v>122</v>
      </c>
      <c r="E89" s="47">
        <v>0</v>
      </c>
      <c r="F89" s="47">
        <v>0</v>
      </c>
      <c r="G89" s="47">
        <v>0</v>
      </c>
      <c r="H89" s="47">
        <v>0</v>
      </c>
      <c r="I89" s="47">
        <v>0</v>
      </c>
      <c r="J89" s="47">
        <v>0</v>
      </c>
      <c r="K89" s="47">
        <v>0</v>
      </c>
      <c r="L89" s="47">
        <v>0</v>
      </c>
      <c r="M89" s="47">
        <v>0</v>
      </c>
      <c r="N89" s="47">
        <v>0</v>
      </c>
      <c r="O89" s="47">
        <v>0</v>
      </c>
      <c r="P89" s="47">
        <v>0</v>
      </c>
      <c r="Q89" s="47">
        <v>0</v>
      </c>
      <c r="R89" s="47">
        <v>0</v>
      </c>
      <c r="S89" s="47">
        <v>0</v>
      </c>
      <c r="T89" s="47">
        <v>0</v>
      </c>
      <c r="U89" s="47">
        <v>0</v>
      </c>
      <c r="V89" s="47">
        <v>0</v>
      </c>
      <c r="W89" s="47">
        <v>0</v>
      </c>
      <c r="X89" s="47">
        <v>0</v>
      </c>
      <c r="Y89" s="47">
        <v>0</v>
      </c>
      <c r="Z89" s="47">
        <v>0</v>
      </c>
      <c r="AA89" s="47">
        <v>0</v>
      </c>
      <c r="AB89" s="47">
        <v>0</v>
      </c>
      <c r="AC89" s="47">
        <v>1</v>
      </c>
      <c r="AD89" s="47">
        <v>7</v>
      </c>
      <c r="AE89" s="47">
        <v>365</v>
      </c>
    </row>
    <row r="90" spans="1:31">
      <c r="A90" s="47" t="s">
        <v>258</v>
      </c>
      <c r="B90" s="47" t="s">
        <v>129</v>
      </c>
      <c r="C90" s="47" t="s">
        <v>121</v>
      </c>
      <c r="D90" s="47" t="s">
        <v>122</v>
      </c>
      <c r="E90" s="47">
        <v>0</v>
      </c>
      <c r="F90" s="47">
        <v>0</v>
      </c>
      <c r="G90" s="47">
        <v>0</v>
      </c>
      <c r="H90" s="47">
        <v>0</v>
      </c>
      <c r="I90" s="47">
        <v>0</v>
      </c>
      <c r="J90" s="47">
        <v>0</v>
      </c>
      <c r="K90" s="47">
        <v>0</v>
      </c>
      <c r="L90" s="47">
        <v>0</v>
      </c>
      <c r="M90" s="47">
        <v>0</v>
      </c>
      <c r="N90" s="47">
        <v>0</v>
      </c>
      <c r="O90" s="47">
        <v>0</v>
      </c>
      <c r="P90" s="47">
        <v>0</v>
      </c>
      <c r="Q90" s="47">
        <v>0</v>
      </c>
      <c r="R90" s="47">
        <v>50</v>
      </c>
      <c r="S90" s="47">
        <v>35</v>
      </c>
      <c r="T90" s="47">
        <v>0</v>
      </c>
      <c r="U90" s="47">
        <v>0</v>
      </c>
      <c r="V90" s="47">
        <v>0</v>
      </c>
      <c r="W90" s="47">
        <v>0</v>
      </c>
      <c r="X90" s="47">
        <v>0</v>
      </c>
      <c r="Y90" s="47">
        <v>0</v>
      </c>
      <c r="Z90" s="47">
        <v>0</v>
      </c>
      <c r="AA90" s="47">
        <v>0</v>
      </c>
      <c r="AB90" s="47">
        <v>0</v>
      </c>
      <c r="AC90" s="47">
        <v>85</v>
      </c>
      <c r="AD90" s="47">
        <v>595</v>
      </c>
      <c r="AE90" s="47">
        <v>31025</v>
      </c>
    </row>
    <row r="91" spans="1:31">
      <c r="A91" s="47" t="s">
        <v>259</v>
      </c>
      <c r="B91" s="47" t="s">
        <v>125</v>
      </c>
      <c r="C91" s="47" t="s">
        <v>121</v>
      </c>
      <c r="D91" s="47" t="s">
        <v>122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47">
        <v>0</v>
      </c>
      <c r="M91" s="47">
        <v>0</v>
      </c>
      <c r="N91" s="47">
        <v>0</v>
      </c>
      <c r="O91" s="47">
        <v>0</v>
      </c>
      <c r="P91" s="47">
        <v>0</v>
      </c>
      <c r="Q91" s="47">
        <v>0</v>
      </c>
      <c r="R91" s="47">
        <v>0</v>
      </c>
      <c r="S91" s="47">
        <v>0</v>
      </c>
      <c r="T91" s="47">
        <v>0</v>
      </c>
      <c r="U91" s="47">
        <v>0</v>
      </c>
      <c r="V91" s="47">
        <v>0</v>
      </c>
      <c r="W91" s="47">
        <v>0</v>
      </c>
      <c r="X91" s="47">
        <v>0</v>
      </c>
      <c r="Y91" s="47">
        <v>0</v>
      </c>
      <c r="Z91" s="47">
        <v>0</v>
      </c>
      <c r="AA91" s="47">
        <v>0</v>
      </c>
      <c r="AB91" s="47">
        <v>0</v>
      </c>
      <c r="AC91" s="47">
        <v>0.67</v>
      </c>
      <c r="AD91" s="47">
        <v>4.67</v>
      </c>
      <c r="AE91" s="47">
        <v>243.33</v>
      </c>
    </row>
    <row r="92" spans="1:31">
      <c r="A92" s="47" t="s">
        <v>260</v>
      </c>
      <c r="B92" s="47" t="s">
        <v>125</v>
      </c>
      <c r="C92" s="47" t="s">
        <v>121</v>
      </c>
      <c r="D92" s="47" t="s">
        <v>122</v>
      </c>
      <c r="E92" s="47">
        <v>0</v>
      </c>
      <c r="F92" s="47">
        <v>0</v>
      </c>
      <c r="G92" s="47">
        <v>0</v>
      </c>
      <c r="H92" s="47">
        <v>0</v>
      </c>
      <c r="I92" s="47">
        <v>0</v>
      </c>
      <c r="J92" s="47">
        <v>0</v>
      </c>
      <c r="K92" s="47">
        <v>0</v>
      </c>
      <c r="L92" s="47">
        <v>0</v>
      </c>
      <c r="M92" s="47">
        <v>0</v>
      </c>
      <c r="N92" s="47">
        <v>0</v>
      </c>
      <c r="O92" s="47">
        <v>0</v>
      </c>
      <c r="P92" s="47">
        <v>0</v>
      </c>
      <c r="Q92" s="47">
        <v>0</v>
      </c>
      <c r="R92" s="47">
        <v>0</v>
      </c>
      <c r="S92" s="47">
        <v>0</v>
      </c>
      <c r="T92" s="47">
        <v>0</v>
      </c>
      <c r="U92" s="47">
        <v>0</v>
      </c>
      <c r="V92" s="47">
        <v>0</v>
      </c>
      <c r="W92" s="47">
        <v>0</v>
      </c>
      <c r="X92" s="47">
        <v>0</v>
      </c>
      <c r="Y92" s="47">
        <v>0</v>
      </c>
      <c r="Z92" s="47">
        <v>0</v>
      </c>
      <c r="AA92" s="47">
        <v>0</v>
      </c>
      <c r="AB92" s="47">
        <v>0</v>
      </c>
      <c r="AC92" s="47">
        <v>1</v>
      </c>
      <c r="AD92" s="47">
        <v>7</v>
      </c>
      <c r="AE92" s="47">
        <v>365</v>
      </c>
    </row>
    <row r="93" spans="1:31">
      <c r="A93" s="47" t="s">
        <v>261</v>
      </c>
      <c r="B93" s="47" t="s">
        <v>129</v>
      </c>
      <c r="C93" s="47" t="s">
        <v>121</v>
      </c>
      <c r="D93" s="47" t="s">
        <v>122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7">
        <v>0</v>
      </c>
      <c r="M93" s="47">
        <v>0</v>
      </c>
      <c r="N93" s="47">
        <v>0</v>
      </c>
      <c r="O93" s="47">
        <v>0</v>
      </c>
      <c r="P93" s="47">
        <v>0</v>
      </c>
      <c r="Q93" s="47">
        <v>0</v>
      </c>
      <c r="R93" s="47">
        <v>50</v>
      </c>
      <c r="S93" s="47">
        <v>35</v>
      </c>
      <c r="T93" s="47">
        <v>0</v>
      </c>
      <c r="U93" s="47">
        <v>0</v>
      </c>
      <c r="V93" s="47">
        <v>0</v>
      </c>
      <c r="W93" s="47">
        <v>0</v>
      </c>
      <c r="X93" s="47">
        <v>0</v>
      </c>
      <c r="Y93" s="47">
        <v>0</v>
      </c>
      <c r="Z93" s="47">
        <v>0</v>
      </c>
      <c r="AA93" s="47">
        <v>0</v>
      </c>
      <c r="AB93" s="47">
        <v>0</v>
      </c>
      <c r="AC93" s="47">
        <v>85</v>
      </c>
      <c r="AD93" s="47">
        <v>595</v>
      </c>
      <c r="AE93" s="47">
        <v>31025</v>
      </c>
    </row>
    <row r="94" spans="1:31">
      <c r="A94" s="47" t="s">
        <v>262</v>
      </c>
      <c r="B94" s="47" t="s">
        <v>120</v>
      </c>
      <c r="C94" s="47" t="s">
        <v>121</v>
      </c>
      <c r="D94" s="47" t="s">
        <v>122</v>
      </c>
      <c r="E94" s="47">
        <v>0.2</v>
      </c>
      <c r="F94" s="47">
        <v>0.2</v>
      </c>
      <c r="G94" s="47">
        <v>0.2</v>
      </c>
      <c r="H94" s="47">
        <v>0.2</v>
      </c>
      <c r="I94" s="47">
        <v>0.2</v>
      </c>
      <c r="J94" s="47">
        <v>0.2</v>
      </c>
      <c r="K94" s="47">
        <v>0.2</v>
      </c>
      <c r="L94" s="47">
        <v>0.6</v>
      </c>
      <c r="M94" s="47">
        <v>0.6</v>
      </c>
      <c r="N94" s="47">
        <v>0.6</v>
      </c>
      <c r="O94" s="47">
        <v>0.6</v>
      </c>
      <c r="P94" s="47">
        <v>0.6</v>
      </c>
      <c r="Q94" s="47">
        <v>0.6</v>
      </c>
      <c r="R94" s="47">
        <v>0.6</v>
      </c>
      <c r="S94" s="47">
        <v>0.6</v>
      </c>
      <c r="T94" s="47">
        <v>0.6</v>
      </c>
      <c r="U94" s="47">
        <v>0.6</v>
      </c>
      <c r="V94" s="47">
        <v>0.6</v>
      </c>
      <c r="W94" s="47">
        <v>0.6</v>
      </c>
      <c r="X94" s="47">
        <v>0.6</v>
      </c>
      <c r="Y94" s="47">
        <v>0.6</v>
      </c>
      <c r="Z94" s="47">
        <v>0.2</v>
      </c>
      <c r="AA94" s="47">
        <v>0.2</v>
      </c>
      <c r="AB94" s="47">
        <v>0.2</v>
      </c>
      <c r="AC94" s="47">
        <v>10.4</v>
      </c>
      <c r="AD94" s="47">
        <v>72.8</v>
      </c>
      <c r="AE94" s="47">
        <v>3796</v>
      </c>
    </row>
    <row r="95" spans="1:31">
      <c r="A95" s="47" t="s">
        <v>263</v>
      </c>
      <c r="B95" s="47" t="s">
        <v>125</v>
      </c>
      <c r="C95" s="47" t="s">
        <v>121</v>
      </c>
      <c r="D95" s="47" t="s">
        <v>122</v>
      </c>
      <c r="E95" s="47">
        <v>0</v>
      </c>
      <c r="F95" s="47">
        <v>0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47">
        <v>0</v>
      </c>
      <c r="M95" s="47">
        <v>0</v>
      </c>
      <c r="N95" s="47">
        <v>0</v>
      </c>
      <c r="O95" s="47">
        <v>0</v>
      </c>
      <c r="P95" s="47">
        <v>0</v>
      </c>
      <c r="Q95" s="47">
        <v>0</v>
      </c>
      <c r="R95" s="47">
        <v>0</v>
      </c>
      <c r="S95" s="47">
        <v>0</v>
      </c>
      <c r="T95" s="47">
        <v>0</v>
      </c>
      <c r="U95" s="47">
        <v>0</v>
      </c>
      <c r="V95" s="47">
        <v>0</v>
      </c>
      <c r="W95" s="47">
        <v>0</v>
      </c>
      <c r="X95" s="47">
        <v>0</v>
      </c>
      <c r="Y95" s="47">
        <v>0</v>
      </c>
      <c r="Z95" s="47">
        <v>0</v>
      </c>
      <c r="AA95" s="47">
        <v>0</v>
      </c>
      <c r="AB95" s="47">
        <v>0</v>
      </c>
      <c r="AC95" s="47">
        <v>0.56999999999999995</v>
      </c>
      <c r="AD95" s="47">
        <v>3.97</v>
      </c>
      <c r="AE95" s="47">
        <v>206.83</v>
      </c>
    </row>
    <row r="96" spans="1:31">
      <c r="A96" s="47" t="s">
        <v>264</v>
      </c>
      <c r="B96" s="47" t="s">
        <v>125</v>
      </c>
      <c r="C96" s="47" t="s">
        <v>121</v>
      </c>
      <c r="D96" s="47" t="s">
        <v>122</v>
      </c>
      <c r="E96" s="47">
        <v>0</v>
      </c>
      <c r="F96" s="47">
        <v>0</v>
      </c>
      <c r="G96" s="47">
        <v>0</v>
      </c>
      <c r="H96" s="47">
        <v>0</v>
      </c>
      <c r="I96" s="47">
        <v>0</v>
      </c>
      <c r="J96" s="47">
        <v>0</v>
      </c>
      <c r="K96" s="47">
        <v>0</v>
      </c>
      <c r="L96" s="47">
        <v>0</v>
      </c>
      <c r="M96" s="47">
        <v>0</v>
      </c>
      <c r="N96" s="47">
        <v>0</v>
      </c>
      <c r="O96" s="47">
        <v>0</v>
      </c>
      <c r="P96" s="47">
        <v>0</v>
      </c>
      <c r="Q96" s="47">
        <v>0</v>
      </c>
      <c r="R96" s="47">
        <v>0</v>
      </c>
      <c r="S96" s="47">
        <v>0</v>
      </c>
      <c r="T96" s="47">
        <v>0</v>
      </c>
      <c r="U96" s="47">
        <v>0</v>
      </c>
      <c r="V96" s="47">
        <v>0</v>
      </c>
      <c r="W96" s="47">
        <v>0</v>
      </c>
      <c r="X96" s="47">
        <v>0</v>
      </c>
      <c r="Y96" s="47">
        <v>0</v>
      </c>
      <c r="Z96" s="47">
        <v>0</v>
      </c>
      <c r="AA96" s="47">
        <v>0</v>
      </c>
      <c r="AB96" s="47">
        <v>0</v>
      </c>
      <c r="AC96" s="47">
        <v>0.73</v>
      </c>
      <c r="AD96" s="47">
        <v>5.13</v>
      </c>
      <c r="AE96" s="47">
        <v>267.67</v>
      </c>
    </row>
    <row r="97" spans="1:31">
      <c r="A97" s="47" t="s">
        <v>265</v>
      </c>
      <c r="B97" s="47" t="s">
        <v>129</v>
      </c>
      <c r="C97" s="47" t="s">
        <v>121</v>
      </c>
      <c r="D97" s="47" t="s">
        <v>122</v>
      </c>
      <c r="E97" s="47">
        <v>0</v>
      </c>
      <c r="F97" s="47">
        <v>0</v>
      </c>
      <c r="G97" s="47">
        <v>0</v>
      </c>
      <c r="H97" s="47">
        <v>0</v>
      </c>
      <c r="I97" s="47">
        <v>0</v>
      </c>
      <c r="J97" s="47">
        <v>0</v>
      </c>
      <c r="K97" s="47">
        <v>0</v>
      </c>
      <c r="L97" s="47">
        <v>0</v>
      </c>
      <c r="M97" s="47">
        <v>0</v>
      </c>
      <c r="N97" s="47">
        <v>0</v>
      </c>
      <c r="O97" s="47">
        <v>0</v>
      </c>
      <c r="P97" s="47">
        <v>0</v>
      </c>
      <c r="Q97" s="47">
        <v>0</v>
      </c>
      <c r="R97" s="47">
        <v>50</v>
      </c>
      <c r="S97" s="47">
        <v>35</v>
      </c>
      <c r="T97" s="47">
        <v>0</v>
      </c>
      <c r="U97" s="47">
        <v>0</v>
      </c>
      <c r="V97" s="47">
        <v>0</v>
      </c>
      <c r="W97" s="47">
        <v>0</v>
      </c>
      <c r="X97" s="47">
        <v>0</v>
      </c>
      <c r="Y97" s="47">
        <v>0</v>
      </c>
      <c r="Z97" s="47">
        <v>0</v>
      </c>
      <c r="AA97" s="47">
        <v>0</v>
      </c>
      <c r="AB97" s="47">
        <v>0</v>
      </c>
      <c r="AC97" s="47">
        <v>85</v>
      </c>
      <c r="AD97" s="47">
        <v>595</v>
      </c>
      <c r="AE97" s="47">
        <v>31025</v>
      </c>
    </row>
    <row r="98" spans="1:31">
      <c r="A98" s="47" t="s">
        <v>266</v>
      </c>
      <c r="B98" s="47" t="s">
        <v>120</v>
      </c>
      <c r="C98" s="47" t="s">
        <v>121</v>
      </c>
      <c r="D98" s="47" t="s">
        <v>122</v>
      </c>
      <c r="E98" s="47">
        <v>0.2</v>
      </c>
      <c r="F98" s="47">
        <v>0.2</v>
      </c>
      <c r="G98" s="47">
        <v>0.2</v>
      </c>
      <c r="H98" s="47">
        <v>0.2</v>
      </c>
      <c r="I98" s="47">
        <v>0.2</v>
      </c>
      <c r="J98" s="47">
        <v>0.2</v>
      </c>
      <c r="K98" s="47">
        <v>0.2</v>
      </c>
      <c r="L98" s="47">
        <v>0.6</v>
      </c>
      <c r="M98" s="47">
        <v>0.6</v>
      </c>
      <c r="N98" s="47">
        <v>0.6</v>
      </c>
      <c r="O98" s="47">
        <v>0.6</v>
      </c>
      <c r="P98" s="47">
        <v>0.6</v>
      </c>
      <c r="Q98" s="47">
        <v>0.6</v>
      </c>
      <c r="R98" s="47">
        <v>0.6</v>
      </c>
      <c r="S98" s="47">
        <v>0.6</v>
      </c>
      <c r="T98" s="47">
        <v>0.6</v>
      </c>
      <c r="U98" s="47">
        <v>0.6</v>
      </c>
      <c r="V98" s="47">
        <v>0.6</v>
      </c>
      <c r="W98" s="47">
        <v>0.6</v>
      </c>
      <c r="X98" s="47">
        <v>0.6</v>
      </c>
      <c r="Y98" s="47">
        <v>0.6</v>
      </c>
      <c r="Z98" s="47">
        <v>0.2</v>
      </c>
      <c r="AA98" s="47">
        <v>0.2</v>
      </c>
      <c r="AB98" s="47">
        <v>0.2</v>
      </c>
      <c r="AC98" s="47">
        <v>10.4</v>
      </c>
      <c r="AD98" s="47">
        <v>72.8</v>
      </c>
      <c r="AE98" s="47">
        <v>3796</v>
      </c>
    </row>
    <row r="99" spans="1:31">
      <c r="A99" s="47" t="s">
        <v>267</v>
      </c>
      <c r="B99" s="47" t="s">
        <v>125</v>
      </c>
      <c r="C99" s="47" t="s">
        <v>121</v>
      </c>
      <c r="D99" s="47" t="s">
        <v>122</v>
      </c>
      <c r="E99" s="47">
        <v>0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47">
        <v>0</v>
      </c>
      <c r="M99" s="47">
        <v>0</v>
      </c>
      <c r="N99" s="47">
        <v>0</v>
      </c>
      <c r="O99" s="47">
        <v>0</v>
      </c>
      <c r="P99" s="47">
        <v>0</v>
      </c>
      <c r="Q99" s="47">
        <v>0</v>
      </c>
      <c r="R99" s="47">
        <v>0</v>
      </c>
      <c r="S99" s="47">
        <v>0</v>
      </c>
      <c r="T99" s="47">
        <v>0</v>
      </c>
      <c r="U99" s="47">
        <v>0</v>
      </c>
      <c r="V99" s="47">
        <v>0</v>
      </c>
      <c r="W99" s="47">
        <v>0</v>
      </c>
      <c r="X99" s="47">
        <v>0</v>
      </c>
      <c r="Y99" s="47">
        <v>0</v>
      </c>
      <c r="Z99" s="47">
        <v>0</v>
      </c>
      <c r="AA99" s="47">
        <v>0</v>
      </c>
      <c r="AB99" s="47">
        <v>0</v>
      </c>
      <c r="AC99" s="47">
        <v>0.67</v>
      </c>
      <c r="AD99" s="47">
        <v>4.67</v>
      </c>
      <c r="AE99" s="47">
        <v>243.33</v>
      </c>
    </row>
    <row r="100" spans="1:31">
      <c r="A100" s="47" t="s">
        <v>268</v>
      </c>
      <c r="B100" s="47" t="s">
        <v>125</v>
      </c>
      <c r="C100" s="47" t="s">
        <v>121</v>
      </c>
      <c r="D100" s="47" t="s">
        <v>122</v>
      </c>
      <c r="E100" s="47">
        <v>0</v>
      </c>
      <c r="F100" s="47">
        <v>0</v>
      </c>
      <c r="G100" s="47">
        <v>0</v>
      </c>
      <c r="H100" s="47">
        <v>0</v>
      </c>
      <c r="I100" s="47">
        <v>0</v>
      </c>
      <c r="J100" s="47">
        <v>0</v>
      </c>
      <c r="K100" s="47">
        <v>0</v>
      </c>
      <c r="L100" s="47">
        <v>0</v>
      </c>
      <c r="M100" s="47">
        <v>0</v>
      </c>
      <c r="N100" s="47">
        <v>0</v>
      </c>
      <c r="O100" s="47">
        <v>0</v>
      </c>
      <c r="P100" s="47">
        <v>0</v>
      </c>
      <c r="Q100" s="47">
        <v>0</v>
      </c>
      <c r="R100" s="47">
        <v>0</v>
      </c>
      <c r="S100" s="47">
        <v>0</v>
      </c>
      <c r="T100" s="47">
        <v>0</v>
      </c>
      <c r="U100" s="47">
        <v>0</v>
      </c>
      <c r="V100" s="47">
        <v>0</v>
      </c>
      <c r="W100" s="47">
        <v>0</v>
      </c>
      <c r="X100" s="47">
        <v>0</v>
      </c>
      <c r="Y100" s="47">
        <v>0</v>
      </c>
      <c r="Z100" s="47">
        <v>0</v>
      </c>
      <c r="AA100" s="47">
        <v>0</v>
      </c>
      <c r="AB100" s="47">
        <v>0</v>
      </c>
      <c r="AC100" s="47">
        <v>1</v>
      </c>
      <c r="AD100" s="47">
        <v>7</v>
      </c>
      <c r="AE100" s="47">
        <v>365</v>
      </c>
    </row>
    <row r="101" spans="1:31">
      <c r="A101" s="47" t="s">
        <v>269</v>
      </c>
      <c r="B101" s="47" t="s">
        <v>129</v>
      </c>
      <c r="C101" s="47" t="s">
        <v>121</v>
      </c>
      <c r="D101" s="47" t="s">
        <v>122</v>
      </c>
      <c r="E101" s="47">
        <v>0</v>
      </c>
      <c r="F101" s="47">
        <v>0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47">
        <v>0</v>
      </c>
      <c r="M101" s="47">
        <v>0</v>
      </c>
      <c r="N101" s="47">
        <v>0</v>
      </c>
      <c r="O101" s="47">
        <v>0</v>
      </c>
      <c r="P101" s="47">
        <v>0</v>
      </c>
      <c r="Q101" s="47">
        <v>0</v>
      </c>
      <c r="R101" s="47">
        <v>50</v>
      </c>
      <c r="S101" s="47">
        <v>35</v>
      </c>
      <c r="T101" s="47">
        <v>0</v>
      </c>
      <c r="U101" s="47">
        <v>0</v>
      </c>
      <c r="V101" s="47">
        <v>0</v>
      </c>
      <c r="W101" s="47">
        <v>0</v>
      </c>
      <c r="X101" s="47">
        <v>0</v>
      </c>
      <c r="Y101" s="47">
        <v>0</v>
      </c>
      <c r="Z101" s="47">
        <v>0</v>
      </c>
      <c r="AA101" s="47">
        <v>0</v>
      </c>
      <c r="AB101" s="47">
        <v>0</v>
      </c>
      <c r="AC101" s="47">
        <v>85</v>
      </c>
      <c r="AD101" s="47">
        <v>595</v>
      </c>
      <c r="AE101" s="47">
        <v>31025</v>
      </c>
    </row>
    <row r="102" spans="1:31">
      <c r="A102" s="47" t="s">
        <v>270</v>
      </c>
      <c r="B102" s="47" t="s">
        <v>120</v>
      </c>
      <c r="C102" s="47" t="s">
        <v>121</v>
      </c>
      <c r="D102" s="47" t="s">
        <v>122</v>
      </c>
      <c r="E102" s="47">
        <v>0.2</v>
      </c>
      <c r="F102" s="47">
        <v>0.2</v>
      </c>
      <c r="G102" s="47">
        <v>0.2</v>
      </c>
      <c r="H102" s="47">
        <v>0.2</v>
      </c>
      <c r="I102" s="47">
        <v>0.2</v>
      </c>
      <c r="J102" s="47">
        <v>0.2</v>
      </c>
      <c r="K102" s="47">
        <v>0.2</v>
      </c>
      <c r="L102" s="47">
        <v>0.6</v>
      </c>
      <c r="M102" s="47">
        <v>0.6</v>
      </c>
      <c r="N102" s="47">
        <v>0.6</v>
      </c>
      <c r="O102" s="47">
        <v>0.6</v>
      </c>
      <c r="P102" s="47">
        <v>0.6</v>
      </c>
      <c r="Q102" s="47">
        <v>0.6</v>
      </c>
      <c r="R102" s="47">
        <v>0.6</v>
      </c>
      <c r="S102" s="47">
        <v>0.6</v>
      </c>
      <c r="T102" s="47">
        <v>0.6</v>
      </c>
      <c r="U102" s="47">
        <v>0.6</v>
      </c>
      <c r="V102" s="47">
        <v>0.6</v>
      </c>
      <c r="W102" s="47">
        <v>0.6</v>
      </c>
      <c r="X102" s="47">
        <v>0.6</v>
      </c>
      <c r="Y102" s="47">
        <v>0.6</v>
      </c>
      <c r="Z102" s="47">
        <v>0.2</v>
      </c>
      <c r="AA102" s="47">
        <v>0.2</v>
      </c>
      <c r="AB102" s="47">
        <v>0.2</v>
      </c>
      <c r="AC102" s="47">
        <v>10.4</v>
      </c>
      <c r="AD102" s="47">
        <v>72.8</v>
      </c>
      <c r="AE102" s="47">
        <v>3796</v>
      </c>
    </row>
    <row r="103" spans="1:31">
      <c r="A103" s="47" t="s">
        <v>271</v>
      </c>
      <c r="B103" s="47" t="s">
        <v>125</v>
      </c>
      <c r="C103" s="47" t="s">
        <v>121</v>
      </c>
      <c r="D103" s="47" t="s">
        <v>122</v>
      </c>
      <c r="E103" s="47">
        <v>0</v>
      </c>
      <c r="F103" s="47">
        <v>0</v>
      </c>
      <c r="G103" s="47">
        <v>0</v>
      </c>
      <c r="H103" s="47">
        <v>0</v>
      </c>
      <c r="I103" s="47">
        <v>0</v>
      </c>
      <c r="J103" s="47">
        <v>0</v>
      </c>
      <c r="K103" s="47">
        <v>0</v>
      </c>
      <c r="L103" s="47">
        <v>0</v>
      </c>
      <c r="M103" s="47">
        <v>0</v>
      </c>
      <c r="N103" s="47">
        <v>0</v>
      </c>
      <c r="O103" s="47">
        <v>0</v>
      </c>
      <c r="P103" s="47">
        <v>0</v>
      </c>
      <c r="Q103" s="47">
        <v>0</v>
      </c>
      <c r="R103" s="47">
        <v>0</v>
      </c>
      <c r="S103" s="47">
        <v>0</v>
      </c>
      <c r="T103" s="47">
        <v>0</v>
      </c>
      <c r="U103" s="47">
        <v>0</v>
      </c>
      <c r="V103" s="47">
        <v>0</v>
      </c>
      <c r="W103" s="47">
        <v>0</v>
      </c>
      <c r="X103" s="47">
        <v>0</v>
      </c>
      <c r="Y103" s="47">
        <v>0</v>
      </c>
      <c r="Z103" s="47">
        <v>0</v>
      </c>
      <c r="AA103" s="47">
        <v>0</v>
      </c>
      <c r="AB103" s="47">
        <v>0</v>
      </c>
      <c r="AC103" s="47">
        <v>0.67</v>
      </c>
      <c r="AD103" s="47">
        <v>4.67</v>
      </c>
      <c r="AE103" s="47">
        <v>243.33</v>
      </c>
    </row>
    <row r="104" spans="1:31">
      <c r="A104" s="47" t="s">
        <v>272</v>
      </c>
      <c r="B104" s="47" t="s">
        <v>125</v>
      </c>
      <c r="C104" s="47" t="s">
        <v>121</v>
      </c>
      <c r="D104" s="47" t="s">
        <v>122</v>
      </c>
      <c r="E104" s="47">
        <v>0</v>
      </c>
      <c r="F104" s="47">
        <v>0</v>
      </c>
      <c r="G104" s="47">
        <v>0</v>
      </c>
      <c r="H104" s="47">
        <v>0</v>
      </c>
      <c r="I104" s="47">
        <v>0</v>
      </c>
      <c r="J104" s="47">
        <v>0</v>
      </c>
      <c r="K104" s="47">
        <v>0</v>
      </c>
      <c r="L104" s="47">
        <v>0</v>
      </c>
      <c r="M104" s="47">
        <v>0</v>
      </c>
      <c r="N104" s="47">
        <v>0</v>
      </c>
      <c r="O104" s="47">
        <v>0</v>
      </c>
      <c r="P104" s="47">
        <v>0</v>
      </c>
      <c r="Q104" s="47">
        <v>0</v>
      </c>
      <c r="R104" s="47">
        <v>0</v>
      </c>
      <c r="S104" s="47">
        <v>0</v>
      </c>
      <c r="T104" s="47">
        <v>0</v>
      </c>
      <c r="U104" s="47">
        <v>0</v>
      </c>
      <c r="V104" s="47">
        <v>0</v>
      </c>
      <c r="W104" s="47">
        <v>0</v>
      </c>
      <c r="X104" s="47">
        <v>0</v>
      </c>
      <c r="Y104" s="47">
        <v>0</v>
      </c>
      <c r="Z104" s="47">
        <v>0</v>
      </c>
      <c r="AA104" s="47">
        <v>0</v>
      </c>
      <c r="AB104" s="47">
        <v>0</v>
      </c>
      <c r="AC104" s="47">
        <v>1</v>
      </c>
      <c r="AD104" s="47">
        <v>7</v>
      </c>
      <c r="AE104" s="47">
        <v>365</v>
      </c>
    </row>
    <row r="105" spans="1:31">
      <c r="A105" s="47" t="s">
        <v>273</v>
      </c>
      <c r="B105" s="47" t="s">
        <v>129</v>
      </c>
      <c r="C105" s="47" t="s">
        <v>121</v>
      </c>
      <c r="D105" s="47" t="s">
        <v>254</v>
      </c>
      <c r="E105" s="47">
        <v>0</v>
      </c>
      <c r="F105" s="47">
        <v>0</v>
      </c>
      <c r="G105" s="47">
        <v>0</v>
      </c>
      <c r="H105" s="47">
        <v>0</v>
      </c>
      <c r="I105" s="47">
        <v>725</v>
      </c>
      <c r="J105" s="47">
        <v>417</v>
      </c>
      <c r="K105" s="47">
        <v>290</v>
      </c>
      <c r="L105" s="47">
        <v>0</v>
      </c>
      <c r="M105" s="47">
        <v>0</v>
      </c>
      <c r="N105" s="47">
        <v>0</v>
      </c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  <c r="X105" s="47">
        <v>0</v>
      </c>
      <c r="Y105" s="47">
        <v>0</v>
      </c>
      <c r="Z105" s="47">
        <v>0</v>
      </c>
      <c r="AA105" s="47">
        <v>0</v>
      </c>
      <c r="AB105" s="47">
        <v>0</v>
      </c>
      <c r="AC105" s="47">
        <v>1432</v>
      </c>
      <c r="AD105" s="47">
        <v>1432</v>
      </c>
      <c r="AE105" s="47">
        <v>74668.570000000007</v>
      </c>
    </row>
    <row r="106" spans="1:31">
      <c r="D106" s="47" t="s">
        <v>241</v>
      </c>
      <c r="E106" s="47">
        <v>0</v>
      </c>
      <c r="F106" s="47">
        <v>0</v>
      </c>
      <c r="G106" s="47">
        <v>0</v>
      </c>
      <c r="H106" s="47">
        <v>0</v>
      </c>
      <c r="I106" s="47">
        <v>125</v>
      </c>
      <c r="J106" s="47">
        <v>117</v>
      </c>
      <c r="K106" s="47">
        <v>90</v>
      </c>
      <c r="L106" s="47">
        <v>0</v>
      </c>
      <c r="M106" s="47">
        <v>0</v>
      </c>
      <c r="N106" s="47">
        <v>0</v>
      </c>
      <c r="O106" s="47">
        <v>0</v>
      </c>
      <c r="P106" s="47">
        <v>0</v>
      </c>
      <c r="Q106" s="47">
        <v>0</v>
      </c>
      <c r="R106" s="47">
        <v>0</v>
      </c>
      <c r="S106" s="47">
        <v>0</v>
      </c>
      <c r="T106" s="47">
        <v>0</v>
      </c>
      <c r="U106" s="47">
        <v>0</v>
      </c>
      <c r="V106" s="47">
        <v>0</v>
      </c>
      <c r="W106" s="47">
        <v>0</v>
      </c>
      <c r="X106" s="47">
        <v>125</v>
      </c>
      <c r="Y106" s="47">
        <v>117</v>
      </c>
      <c r="Z106" s="47">
        <v>90</v>
      </c>
      <c r="AA106" s="47">
        <v>0</v>
      </c>
      <c r="AB106" s="47">
        <v>0</v>
      </c>
      <c r="AC106" s="47">
        <v>664</v>
      </c>
    </row>
    <row r="107" spans="1:31">
      <c r="A107" s="47" t="s">
        <v>274</v>
      </c>
      <c r="B107" s="47" t="s">
        <v>120</v>
      </c>
      <c r="C107" s="47" t="s">
        <v>121</v>
      </c>
      <c r="D107" s="47" t="s">
        <v>122</v>
      </c>
      <c r="E107" s="47">
        <v>0.2</v>
      </c>
      <c r="F107" s="47">
        <v>0.2</v>
      </c>
      <c r="G107" s="47">
        <v>0.2</v>
      </c>
      <c r="H107" s="47">
        <v>0.2</v>
      </c>
      <c r="I107" s="47">
        <v>0.2</v>
      </c>
      <c r="J107" s="47">
        <v>0.2</v>
      </c>
      <c r="K107" s="47">
        <v>0.2</v>
      </c>
      <c r="L107" s="47">
        <v>0.4</v>
      </c>
      <c r="M107" s="47">
        <v>0.4</v>
      </c>
      <c r="N107" s="47">
        <v>0.4</v>
      </c>
      <c r="O107" s="47">
        <v>0.4</v>
      </c>
      <c r="P107" s="47">
        <v>0.4</v>
      </c>
      <c r="Q107" s="47">
        <v>0.4</v>
      </c>
      <c r="R107" s="47">
        <v>0.4</v>
      </c>
      <c r="S107" s="47">
        <v>0.4</v>
      </c>
      <c r="T107" s="47">
        <v>0.4</v>
      </c>
      <c r="U107" s="47">
        <v>0.4</v>
      </c>
      <c r="V107" s="47">
        <v>0.4</v>
      </c>
      <c r="W107" s="47">
        <v>0.4</v>
      </c>
      <c r="X107" s="47">
        <v>0.4</v>
      </c>
      <c r="Y107" s="47">
        <v>0.4</v>
      </c>
      <c r="Z107" s="47">
        <v>0.2</v>
      </c>
      <c r="AA107" s="47">
        <v>0.2</v>
      </c>
      <c r="AB107" s="47">
        <v>0.2</v>
      </c>
      <c r="AC107" s="47">
        <v>7.6</v>
      </c>
      <c r="AD107" s="47">
        <v>53.2</v>
      </c>
      <c r="AE107" s="47">
        <v>2774</v>
      </c>
    </row>
    <row r="108" spans="1:31">
      <c r="A108" s="47" t="s">
        <v>275</v>
      </c>
      <c r="B108" s="47" t="s">
        <v>125</v>
      </c>
      <c r="C108" s="47" t="s">
        <v>121</v>
      </c>
      <c r="D108" s="47" t="s">
        <v>122</v>
      </c>
      <c r="E108" s="47">
        <v>0</v>
      </c>
      <c r="F108" s="47">
        <v>0</v>
      </c>
      <c r="G108" s="47">
        <v>0</v>
      </c>
      <c r="H108" s="47">
        <v>0</v>
      </c>
      <c r="I108" s="47">
        <v>0</v>
      </c>
      <c r="J108" s="47">
        <v>0</v>
      </c>
      <c r="K108" s="47">
        <v>0</v>
      </c>
      <c r="L108" s="47">
        <v>0</v>
      </c>
      <c r="M108" s="47">
        <v>0</v>
      </c>
      <c r="N108" s="47">
        <v>0</v>
      </c>
      <c r="O108" s="47">
        <v>0</v>
      </c>
      <c r="P108" s="47">
        <v>0</v>
      </c>
      <c r="Q108" s="47">
        <v>0</v>
      </c>
      <c r="R108" s="47">
        <v>0</v>
      </c>
      <c r="S108" s="47">
        <v>0</v>
      </c>
      <c r="T108" s="47">
        <v>0</v>
      </c>
      <c r="U108" s="47">
        <v>0</v>
      </c>
      <c r="V108" s="47">
        <v>0</v>
      </c>
      <c r="W108" s="47">
        <v>0</v>
      </c>
      <c r="X108" s="47">
        <v>0</v>
      </c>
      <c r="Y108" s="47">
        <v>0</v>
      </c>
      <c r="Z108" s="47">
        <v>0</v>
      </c>
      <c r="AA108" s="47">
        <v>0</v>
      </c>
      <c r="AB108" s="47">
        <v>0</v>
      </c>
      <c r="AC108" s="47">
        <v>0.67</v>
      </c>
      <c r="AD108" s="47">
        <v>4.67</v>
      </c>
      <c r="AE108" s="47">
        <v>243.33</v>
      </c>
    </row>
    <row r="109" spans="1:31">
      <c r="A109" s="47" t="s">
        <v>276</v>
      </c>
      <c r="B109" s="47" t="s">
        <v>125</v>
      </c>
      <c r="C109" s="47" t="s">
        <v>121</v>
      </c>
      <c r="D109" s="47" t="s">
        <v>122</v>
      </c>
      <c r="E109" s="47">
        <v>0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0</v>
      </c>
      <c r="L109" s="47">
        <v>0</v>
      </c>
      <c r="M109" s="47">
        <v>0</v>
      </c>
      <c r="N109" s="47">
        <v>0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0</v>
      </c>
      <c r="V109" s="47">
        <v>0</v>
      </c>
      <c r="W109" s="47">
        <v>0</v>
      </c>
      <c r="X109" s="47">
        <v>0</v>
      </c>
      <c r="Y109" s="47">
        <v>0</v>
      </c>
      <c r="Z109" s="47">
        <v>0</v>
      </c>
      <c r="AA109" s="47">
        <v>0</v>
      </c>
      <c r="AB109" s="47">
        <v>0</v>
      </c>
      <c r="AC109" s="47">
        <v>1</v>
      </c>
      <c r="AD109" s="47">
        <v>7</v>
      </c>
      <c r="AE109" s="47">
        <v>365</v>
      </c>
    </row>
    <row r="110" spans="1:31">
      <c r="A110" s="47" t="s">
        <v>277</v>
      </c>
      <c r="B110" s="47" t="s">
        <v>129</v>
      </c>
      <c r="C110" s="47" t="s">
        <v>121</v>
      </c>
      <c r="D110" s="47" t="s">
        <v>254</v>
      </c>
      <c r="E110" s="47">
        <v>0</v>
      </c>
      <c r="F110" s="47">
        <v>0</v>
      </c>
      <c r="G110" s="47">
        <v>0</v>
      </c>
      <c r="H110" s="47">
        <v>0</v>
      </c>
      <c r="I110" s="47">
        <v>725</v>
      </c>
      <c r="J110" s="47">
        <v>417</v>
      </c>
      <c r="K110" s="47">
        <v>290</v>
      </c>
      <c r="L110" s="47">
        <v>0</v>
      </c>
      <c r="M110" s="47">
        <v>0</v>
      </c>
      <c r="N110" s="47">
        <v>0</v>
      </c>
      <c r="O110" s="47">
        <v>0</v>
      </c>
      <c r="P110" s="47">
        <v>0</v>
      </c>
      <c r="Q110" s="47">
        <v>0</v>
      </c>
      <c r="R110" s="47">
        <v>0</v>
      </c>
      <c r="S110" s="47">
        <v>0</v>
      </c>
      <c r="T110" s="47">
        <v>0</v>
      </c>
      <c r="U110" s="47">
        <v>0</v>
      </c>
      <c r="V110" s="47">
        <v>0</v>
      </c>
      <c r="W110" s="47">
        <v>0</v>
      </c>
      <c r="X110" s="47">
        <v>0</v>
      </c>
      <c r="Y110" s="47">
        <v>0</v>
      </c>
      <c r="Z110" s="47">
        <v>0</v>
      </c>
      <c r="AA110" s="47">
        <v>0</v>
      </c>
      <c r="AB110" s="47">
        <v>0</v>
      </c>
      <c r="AC110" s="47">
        <v>1432</v>
      </c>
      <c r="AD110" s="47">
        <v>1432</v>
      </c>
      <c r="AE110" s="47">
        <v>74668.570000000007</v>
      </c>
    </row>
    <row r="111" spans="1:31">
      <c r="D111" s="47" t="s">
        <v>241</v>
      </c>
      <c r="E111" s="47">
        <v>0</v>
      </c>
      <c r="F111" s="47">
        <v>0</v>
      </c>
      <c r="G111" s="47">
        <v>0</v>
      </c>
      <c r="H111" s="47">
        <v>0</v>
      </c>
      <c r="I111" s="47">
        <v>125</v>
      </c>
      <c r="J111" s="47">
        <v>117</v>
      </c>
      <c r="K111" s="47">
        <v>90</v>
      </c>
      <c r="L111" s="47">
        <v>0</v>
      </c>
      <c r="M111" s="47">
        <v>0</v>
      </c>
      <c r="N111" s="47">
        <v>0</v>
      </c>
      <c r="O111" s="47">
        <v>0</v>
      </c>
      <c r="P111" s="47">
        <v>0</v>
      </c>
      <c r="Q111" s="47">
        <v>0</v>
      </c>
      <c r="R111" s="47">
        <v>0</v>
      </c>
      <c r="S111" s="47">
        <v>0</v>
      </c>
      <c r="T111" s="47">
        <v>0</v>
      </c>
      <c r="U111" s="47">
        <v>0</v>
      </c>
      <c r="V111" s="47">
        <v>0</v>
      </c>
      <c r="W111" s="47">
        <v>0</v>
      </c>
      <c r="X111" s="47">
        <v>125</v>
      </c>
      <c r="Y111" s="47">
        <v>117</v>
      </c>
      <c r="Z111" s="47">
        <v>90</v>
      </c>
      <c r="AA111" s="47">
        <v>0</v>
      </c>
      <c r="AB111" s="47">
        <v>0</v>
      </c>
      <c r="AC111" s="47">
        <v>664</v>
      </c>
    </row>
    <row r="112" spans="1:31">
      <c r="A112" s="47" t="s">
        <v>278</v>
      </c>
      <c r="B112" s="47" t="s">
        <v>120</v>
      </c>
      <c r="C112" s="47" t="s">
        <v>121</v>
      </c>
      <c r="D112" s="47" t="s">
        <v>122</v>
      </c>
      <c r="E112" s="47">
        <v>0.2</v>
      </c>
      <c r="F112" s="47">
        <v>0.2</v>
      </c>
      <c r="G112" s="47">
        <v>0.2</v>
      </c>
      <c r="H112" s="47">
        <v>0.2</v>
      </c>
      <c r="I112" s="47">
        <v>0.2</v>
      </c>
      <c r="J112" s="47">
        <v>0.2</v>
      </c>
      <c r="K112" s="47">
        <v>0.2</v>
      </c>
      <c r="L112" s="47">
        <v>0.4</v>
      </c>
      <c r="M112" s="47">
        <v>0.4</v>
      </c>
      <c r="N112" s="47">
        <v>0.4</v>
      </c>
      <c r="O112" s="47">
        <v>0.4</v>
      </c>
      <c r="P112" s="47">
        <v>0.4</v>
      </c>
      <c r="Q112" s="47">
        <v>0.4</v>
      </c>
      <c r="R112" s="47">
        <v>0.4</v>
      </c>
      <c r="S112" s="47">
        <v>0.4</v>
      </c>
      <c r="T112" s="47">
        <v>0.4</v>
      </c>
      <c r="U112" s="47">
        <v>0.4</v>
      </c>
      <c r="V112" s="47">
        <v>0.4</v>
      </c>
      <c r="W112" s="47">
        <v>0.4</v>
      </c>
      <c r="X112" s="47">
        <v>0.4</v>
      </c>
      <c r="Y112" s="47">
        <v>0.4</v>
      </c>
      <c r="Z112" s="47">
        <v>0.2</v>
      </c>
      <c r="AA112" s="47">
        <v>0.2</v>
      </c>
      <c r="AB112" s="47">
        <v>0.2</v>
      </c>
      <c r="AC112" s="47">
        <v>7.6</v>
      </c>
      <c r="AD112" s="47">
        <v>53.2</v>
      </c>
      <c r="AE112" s="47">
        <v>2774</v>
      </c>
    </row>
    <row r="113" spans="1:31">
      <c r="A113" s="47" t="s">
        <v>279</v>
      </c>
      <c r="B113" s="47" t="s">
        <v>125</v>
      </c>
      <c r="C113" s="47" t="s">
        <v>121</v>
      </c>
      <c r="D113" s="47" t="s">
        <v>122</v>
      </c>
      <c r="E113" s="47">
        <v>0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7">
        <v>0</v>
      </c>
      <c r="P113" s="47">
        <v>0</v>
      </c>
      <c r="Q113" s="47">
        <v>0</v>
      </c>
      <c r="R113" s="47">
        <v>0</v>
      </c>
      <c r="S113" s="47">
        <v>0</v>
      </c>
      <c r="T113" s="47">
        <v>0</v>
      </c>
      <c r="U113" s="47">
        <v>0</v>
      </c>
      <c r="V113" s="47">
        <v>0</v>
      </c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47">
        <v>0.67</v>
      </c>
      <c r="AD113" s="47">
        <v>4.67</v>
      </c>
      <c r="AE113" s="47">
        <v>243.33</v>
      </c>
    </row>
    <row r="114" spans="1:31">
      <c r="A114" s="47" t="s">
        <v>280</v>
      </c>
      <c r="B114" s="47" t="s">
        <v>125</v>
      </c>
      <c r="C114" s="47" t="s">
        <v>121</v>
      </c>
      <c r="D114" s="47" t="s">
        <v>122</v>
      </c>
      <c r="E114" s="47">
        <v>0</v>
      </c>
      <c r="F114" s="47">
        <v>0</v>
      </c>
      <c r="G114" s="47">
        <v>0</v>
      </c>
      <c r="H114" s="47">
        <v>0</v>
      </c>
      <c r="I114" s="47">
        <v>0</v>
      </c>
      <c r="J114" s="47">
        <v>0</v>
      </c>
      <c r="K114" s="47">
        <v>0</v>
      </c>
      <c r="L114" s="47">
        <v>0</v>
      </c>
      <c r="M114" s="47">
        <v>0</v>
      </c>
      <c r="N114" s="47">
        <v>0</v>
      </c>
      <c r="O114" s="47">
        <v>0</v>
      </c>
      <c r="P114" s="47">
        <v>0</v>
      </c>
      <c r="Q114" s="47">
        <v>0</v>
      </c>
      <c r="R114" s="47">
        <v>0</v>
      </c>
      <c r="S114" s="47">
        <v>0</v>
      </c>
      <c r="T114" s="47">
        <v>0</v>
      </c>
      <c r="U114" s="47">
        <v>0</v>
      </c>
      <c r="V114" s="47">
        <v>0</v>
      </c>
      <c r="W114" s="47">
        <v>0</v>
      </c>
      <c r="X114" s="47">
        <v>0</v>
      </c>
      <c r="Y114" s="47">
        <v>0</v>
      </c>
      <c r="Z114" s="47">
        <v>0</v>
      </c>
      <c r="AA114" s="47">
        <v>0</v>
      </c>
      <c r="AB114" s="47">
        <v>0</v>
      </c>
      <c r="AC114" s="47">
        <v>1</v>
      </c>
      <c r="AD114" s="47">
        <v>7</v>
      </c>
      <c r="AE114" s="47">
        <v>365</v>
      </c>
    </row>
    <row r="115" spans="1:31">
      <c r="A115" s="47" t="s">
        <v>281</v>
      </c>
      <c r="B115" s="47" t="s">
        <v>129</v>
      </c>
      <c r="C115" s="47" t="s">
        <v>121</v>
      </c>
      <c r="D115" s="47" t="s">
        <v>254</v>
      </c>
      <c r="E115" s="47">
        <v>0</v>
      </c>
      <c r="F115" s="47">
        <v>0</v>
      </c>
      <c r="G115" s="47">
        <v>0</v>
      </c>
      <c r="H115" s="47">
        <v>0</v>
      </c>
      <c r="I115" s="47">
        <v>725</v>
      </c>
      <c r="J115" s="47">
        <v>417</v>
      </c>
      <c r="K115" s="47">
        <v>290</v>
      </c>
      <c r="L115" s="47">
        <v>0</v>
      </c>
      <c r="M115" s="47">
        <v>0</v>
      </c>
      <c r="N115" s="47">
        <v>0</v>
      </c>
      <c r="O115" s="47">
        <v>0</v>
      </c>
      <c r="P115" s="47">
        <v>0</v>
      </c>
      <c r="Q115" s="47">
        <v>0</v>
      </c>
      <c r="R115" s="47">
        <v>0</v>
      </c>
      <c r="S115" s="47">
        <v>0</v>
      </c>
      <c r="T115" s="47">
        <v>0</v>
      </c>
      <c r="U115" s="47">
        <v>0</v>
      </c>
      <c r="V115" s="47">
        <v>0</v>
      </c>
      <c r="W115" s="47">
        <v>0</v>
      </c>
      <c r="X115" s="47">
        <v>0</v>
      </c>
      <c r="Y115" s="47">
        <v>0</v>
      </c>
      <c r="Z115" s="47">
        <v>0</v>
      </c>
      <c r="AA115" s="47">
        <v>0</v>
      </c>
      <c r="AB115" s="47">
        <v>0</v>
      </c>
      <c r="AC115" s="47">
        <v>1432</v>
      </c>
      <c r="AD115" s="47">
        <v>1432</v>
      </c>
      <c r="AE115" s="47">
        <v>74668.570000000007</v>
      </c>
    </row>
    <row r="116" spans="1:31">
      <c r="D116" s="47" t="s">
        <v>241</v>
      </c>
      <c r="E116" s="47">
        <v>0</v>
      </c>
      <c r="F116" s="47">
        <v>0</v>
      </c>
      <c r="G116" s="47">
        <v>0</v>
      </c>
      <c r="H116" s="47">
        <v>0</v>
      </c>
      <c r="I116" s="47">
        <v>125</v>
      </c>
      <c r="J116" s="47">
        <v>117</v>
      </c>
      <c r="K116" s="47">
        <v>90</v>
      </c>
      <c r="L116" s="47">
        <v>0</v>
      </c>
      <c r="M116" s="47">
        <v>0</v>
      </c>
      <c r="N116" s="47">
        <v>0</v>
      </c>
      <c r="O116" s="47">
        <v>0</v>
      </c>
      <c r="P116" s="47">
        <v>0</v>
      </c>
      <c r="Q116" s="47">
        <v>0</v>
      </c>
      <c r="R116" s="47">
        <v>0</v>
      </c>
      <c r="S116" s="47">
        <v>0</v>
      </c>
      <c r="T116" s="47">
        <v>0</v>
      </c>
      <c r="U116" s="47">
        <v>0</v>
      </c>
      <c r="V116" s="47">
        <v>0</v>
      </c>
      <c r="W116" s="47">
        <v>0</v>
      </c>
      <c r="X116" s="47">
        <v>125</v>
      </c>
      <c r="Y116" s="47">
        <v>117</v>
      </c>
      <c r="Z116" s="47">
        <v>90</v>
      </c>
      <c r="AA116" s="47">
        <v>0</v>
      </c>
      <c r="AB116" s="47">
        <v>0</v>
      </c>
      <c r="AC116" s="47">
        <v>664</v>
      </c>
    </row>
    <row r="117" spans="1:31">
      <c r="A117" s="47" t="s">
        <v>282</v>
      </c>
      <c r="B117" s="47" t="s">
        <v>120</v>
      </c>
      <c r="C117" s="47" t="s">
        <v>121</v>
      </c>
      <c r="D117" s="47" t="s">
        <v>122</v>
      </c>
      <c r="E117" s="47">
        <v>0.2</v>
      </c>
      <c r="F117" s="47">
        <v>0.2</v>
      </c>
      <c r="G117" s="47">
        <v>0.2</v>
      </c>
      <c r="H117" s="47">
        <v>0.2</v>
      </c>
      <c r="I117" s="47">
        <v>0.2</v>
      </c>
      <c r="J117" s="47">
        <v>0.2</v>
      </c>
      <c r="K117" s="47">
        <v>0.2</v>
      </c>
      <c r="L117" s="47">
        <v>0.4</v>
      </c>
      <c r="M117" s="47">
        <v>0.4</v>
      </c>
      <c r="N117" s="47">
        <v>0.4</v>
      </c>
      <c r="O117" s="47">
        <v>0.4</v>
      </c>
      <c r="P117" s="47">
        <v>0.4</v>
      </c>
      <c r="Q117" s="47">
        <v>0.4</v>
      </c>
      <c r="R117" s="47">
        <v>0.4</v>
      </c>
      <c r="S117" s="47">
        <v>0.4</v>
      </c>
      <c r="T117" s="47">
        <v>0.4</v>
      </c>
      <c r="U117" s="47">
        <v>0.4</v>
      </c>
      <c r="V117" s="47">
        <v>0.4</v>
      </c>
      <c r="W117" s="47">
        <v>0.4</v>
      </c>
      <c r="X117" s="47">
        <v>0.4</v>
      </c>
      <c r="Y117" s="47">
        <v>0.4</v>
      </c>
      <c r="Z117" s="47">
        <v>0.2</v>
      </c>
      <c r="AA117" s="47">
        <v>0.2</v>
      </c>
      <c r="AB117" s="47">
        <v>0.2</v>
      </c>
      <c r="AC117" s="47">
        <v>7.6</v>
      </c>
      <c r="AD117" s="47">
        <v>53.2</v>
      </c>
      <c r="AE117" s="47">
        <v>2774</v>
      </c>
    </row>
    <row r="118" spans="1:31">
      <c r="A118" s="47" t="s">
        <v>283</v>
      </c>
      <c r="B118" s="47" t="s">
        <v>125</v>
      </c>
      <c r="C118" s="47" t="s">
        <v>121</v>
      </c>
      <c r="D118" s="47" t="s">
        <v>122</v>
      </c>
      <c r="E118" s="47">
        <v>0</v>
      </c>
      <c r="F118" s="47">
        <v>0</v>
      </c>
      <c r="G118" s="47">
        <v>0</v>
      </c>
      <c r="H118" s="47">
        <v>0</v>
      </c>
      <c r="I118" s="47">
        <v>0</v>
      </c>
      <c r="J118" s="47">
        <v>0</v>
      </c>
      <c r="K118" s="47">
        <v>0</v>
      </c>
      <c r="L118" s="47">
        <v>0</v>
      </c>
      <c r="M118" s="47">
        <v>0</v>
      </c>
      <c r="N118" s="47">
        <v>0</v>
      </c>
      <c r="O118" s="47">
        <v>0</v>
      </c>
      <c r="P118" s="47">
        <v>0</v>
      </c>
      <c r="Q118" s="47">
        <v>0</v>
      </c>
      <c r="R118" s="47">
        <v>0</v>
      </c>
      <c r="S118" s="47">
        <v>0</v>
      </c>
      <c r="T118" s="47">
        <v>0</v>
      </c>
      <c r="U118" s="47">
        <v>0</v>
      </c>
      <c r="V118" s="47">
        <v>0</v>
      </c>
      <c r="W118" s="47">
        <v>0</v>
      </c>
      <c r="X118" s="47">
        <v>0</v>
      </c>
      <c r="Y118" s="47">
        <v>0</v>
      </c>
      <c r="Z118" s="47">
        <v>0</v>
      </c>
      <c r="AA118" s="47">
        <v>0</v>
      </c>
      <c r="AB118" s="47">
        <v>0</v>
      </c>
      <c r="AC118" s="47">
        <v>0.67</v>
      </c>
      <c r="AD118" s="47">
        <v>4.67</v>
      </c>
      <c r="AE118" s="47">
        <v>243.33</v>
      </c>
    </row>
    <row r="119" spans="1:31">
      <c r="A119" s="47" t="s">
        <v>284</v>
      </c>
      <c r="B119" s="47" t="s">
        <v>125</v>
      </c>
      <c r="C119" s="47" t="s">
        <v>121</v>
      </c>
      <c r="D119" s="47" t="s">
        <v>122</v>
      </c>
      <c r="E119" s="47">
        <v>0</v>
      </c>
      <c r="F119" s="47">
        <v>0</v>
      </c>
      <c r="G119" s="47">
        <v>0</v>
      </c>
      <c r="H119" s="47">
        <v>0</v>
      </c>
      <c r="I119" s="47">
        <v>0</v>
      </c>
      <c r="J119" s="47">
        <v>0</v>
      </c>
      <c r="K119" s="47">
        <v>0</v>
      </c>
      <c r="L119" s="47">
        <v>0</v>
      </c>
      <c r="M119" s="47">
        <v>0</v>
      </c>
      <c r="N119" s="47">
        <v>0</v>
      </c>
      <c r="O119" s="47">
        <v>0</v>
      </c>
      <c r="P119" s="47">
        <v>0</v>
      </c>
      <c r="Q119" s="47">
        <v>0</v>
      </c>
      <c r="R119" s="47">
        <v>0</v>
      </c>
      <c r="S119" s="47">
        <v>0</v>
      </c>
      <c r="T119" s="47">
        <v>0</v>
      </c>
      <c r="U119" s="47">
        <v>0</v>
      </c>
      <c r="V119" s="47">
        <v>0</v>
      </c>
      <c r="W119" s="47">
        <v>0</v>
      </c>
      <c r="X119" s="47">
        <v>0</v>
      </c>
      <c r="Y119" s="47">
        <v>0</v>
      </c>
      <c r="Z119" s="47">
        <v>0</v>
      </c>
      <c r="AA119" s="47">
        <v>0</v>
      </c>
      <c r="AB119" s="47">
        <v>0</v>
      </c>
      <c r="AC119" s="47">
        <v>1</v>
      </c>
      <c r="AD119" s="47">
        <v>7</v>
      </c>
      <c r="AE119" s="47">
        <v>365</v>
      </c>
    </row>
    <row r="120" spans="1:31">
      <c r="A120" s="47" t="s">
        <v>285</v>
      </c>
      <c r="B120" s="47" t="s">
        <v>129</v>
      </c>
      <c r="C120" s="47" t="s">
        <v>121</v>
      </c>
      <c r="D120" s="47" t="s">
        <v>122</v>
      </c>
      <c r="E120" s="47">
        <v>0</v>
      </c>
      <c r="F120" s="47">
        <v>0</v>
      </c>
      <c r="G120" s="47">
        <v>0</v>
      </c>
      <c r="H120" s="47">
        <v>0</v>
      </c>
      <c r="I120" s="47">
        <v>0</v>
      </c>
      <c r="J120" s="47">
        <v>0</v>
      </c>
      <c r="K120" s="47">
        <v>0</v>
      </c>
      <c r="L120" s="47">
        <v>0</v>
      </c>
      <c r="M120" s="47">
        <v>0</v>
      </c>
      <c r="N120" s="47">
        <v>0</v>
      </c>
      <c r="O120" s="47">
        <v>0</v>
      </c>
      <c r="P120" s="47">
        <v>0</v>
      </c>
      <c r="Q120" s="47">
        <v>0</v>
      </c>
      <c r="R120" s="47">
        <v>50</v>
      </c>
      <c r="S120" s="47">
        <v>35</v>
      </c>
      <c r="T120" s="47">
        <v>0</v>
      </c>
      <c r="U120" s="47">
        <v>0</v>
      </c>
      <c r="V120" s="47">
        <v>0</v>
      </c>
      <c r="W120" s="47">
        <v>0</v>
      </c>
      <c r="X120" s="47">
        <v>0</v>
      </c>
      <c r="Y120" s="47">
        <v>0</v>
      </c>
      <c r="Z120" s="47">
        <v>0</v>
      </c>
      <c r="AA120" s="47">
        <v>0</v>
      </c>
      <c r="AB120" s="47">
        <v>0</v>
      </c>
      <c r="AC120" s="47">
        <v>85</v>
      </c>
      <c r="AD120" s="47">
        <v>595</v>
      </c>
      <c r="AE120" s="47">
        <v>31025</v>
      </c>
    </row>
    <row r="121" spans="1:31">
      <c r="A121" s="47" t="s">
        <v>286</v>
      </c>
      <c r="B121" s="47" t="s">
        <v>120</v>
      </c>
      <c r="C121" s="47" t="s">
        <v>121</v>
      </c>
      <c r="D121" s="47" t="s">
        <v>122</v>
      </c>
      <c r="E121" s="47">
        <v>0.2</v>
      </c>
      <c r="F121" s="47">
        <v>0.2</v>
      </c>
      <c r="G121" s="47">
        <v>0.2</v>
      </c>
      <c r="H121" s="47">
        <v>0.2</v>
      </c>
      <c r="I121" s="47">
        <v>0.2</v>
      </c>
      <c r="J121" s="47">
        <v>0.2</v>
      </c>
      <c r="K121" s="47">
        <v>0.2</v>
      </c>
      <c r="L121" s="47">
        <v>0.6</v>
      </c>
      <c r="M121" s="47">
        <v>0.6</v>
      </c>
      <c r="N121" s="47">
        <v>0.6</v>
      </c>
      <c r="O121" s="47">
        <v>0.6</v>
      </c>
      <c r="P121" s="47">
        <v>0.6</v>
      </c>
      <c r="Q121" s="47">
        <v>0.6</v>
      </c>
      <c r="R121" s="47">
        <v>0.6</v>
      </c>
      <c r="S121" s="47">
        <v>0.6</v>
      </c>
      <c r="T121" s="47">
        <v>0.6</v>
      </c>
      <c r="U121" s="47">
        <v>0.6</v>
      </c>
      <c r="V121" s="47">
        <v>0.6</v>
      </c>
      <c r="W121" s="47">
        <v>0.6</v>
      </c>
      <c r="X121" s="47">
        <v>0.6</v>
      </c>
      <c r="Y121" s="47">
        <v>0.6</v>
      </c>
      <c r="Z121" s="47">
        <v>0.2</v>
      </c>
      <c r="AA121" s="47">
        <v>0.2</v>
      </c>
      <c r="AB121" s="47">
        <v>0.2</v>
      </c>
      <c r="AC121" s="47">
        <v>10.4</v>
      </c>
      <c r="AD121" s="47">
        <v>72.8</v>
      </c>
      <c r="AE121" s="47">
        <v>3796</v>
      </c>
    </row>
    <row r="122" spans="1:31">
      <c r="A122" s="47" t="s">
        <v>287</v>
      </c>
      <c r="B122" s="47" t="s">
        <v>120</v>
      </c>
      <c r="C122" s="47" t="s">
        <v>121</v>
      </c>
      <c r="D122" s="47" t="s">
        <v>122</v>
      </c>
      <c r="E122" s="47">
        <v>0.05</v>
      </c>
      <c r="F122" s="47">
        <v>0.05</v>
      </c>
      <c r="G122" s="47">
        <v>0.05</v>
      </c>
      <c r="H122" s="47">
        <v>0.05</v>
      </c>
      <c r="I122" s="47">
        <v>0.05</v>
      </c>
      <c r="J122" s="47">
        <v>0.05</v>
      </c>
      <c r="K122" s="47">
        <v>0.05</v>
      </c>
      <c r="L122" s="47">
        <v>0.05</v>
      </c>
      <c r="M122" s="47">
        <v>0.05</v>
      </c>
      <c r="N122" s="47">
        <v>0.05</v>
      </c>
      <c r="O122" s="47">
        <v>0.05</v>
      </c>
      <c r="P122" s="47">
        <v>0.05</v>
      </c>
      <c r="Q122" s="47">
        <v>0.05</v>
      </c>
      <c r="R122" s="47">
        <v>0.05</v>
      </c>
      <c r="S122" s="47">
        <v>0.05</v>
      </c>
      <c r="T122" s="47">
        <v>0.05</v>
      </c>
      <c r="U122" s="47">
        <v>0.05</v>
      </c>
      <c r="V122" s="47">
        <v>0.05</v>
      </c>
      <c r="W122" s="47">
        <v>0.05</v>
      </c>
      <c r="X122" s="47">
        <v>0.05</v>
      </c>
      <c r="Y122" s="47">
        <v>0.05</v>
      </c>
      <c r="Z122" s="47">
        <v>0.05</v>
      </c>
      <c r="AA122" s="47">
        <v>0.05</v>
      </c>
      <c r="AB122" s="47">
        <v>0.05</v>
      </c>
      <c r="AC122" s="47">
        <v>1.2</v>
      </c>
      <c r="AD122" s="47">
        <v>8.4</v>
      </c>
      <c r="AE122" s="47">
        <v>438</v>
      </c>
    </row>
    <row r="123" spans="1:31">
      <c r="A123" s="47" t="s">
        <v>288</v>
      </c>
      <c r="B123" s="47" t="s">
        <v>120</v>
      </c>
      <c r="C123" s="47" t="s">
        <v>121</v>
      </c>
      <c r="D123" s="47" t="s">
        <v>122</v>
      </c>
      <c r="E123" s="47">
        <v>0.2</v>
      </c>
      <c r="F123" s="47">
        <v>0.2</v>
      </c>
      <c r="G123" s="47">
        <v>0.2</v>
      </c>
      <c r="H123" s="47">
        <v>0.2</v>
      </c>
      <c r="I123" s="47">
        <v>0.2</v>
      </c>
      <c r="J123" s="47">
        <v>0.2</v>
      </c>
      <c r="K123" s="47">
        <v>0.2</v>
      </c>
      <c r="L123" s="47">
        <v>0.2</v>
      </c>
      <c r="M123" s="47">
        <v>0.2</v>
      </c>
      <c r="N123" s="47">
        <v>0.2</v>
      </c>
      <c r="O123" s="47">
        <v>0.2</v>
      </c>
      <c r="P123" s="47">
        <v>0.2</v>
      </c>
      <c r="Q123" s="47">
        <v>0.2</v>
      </c>
      <c r="R123" s="47">
        <v>0.2</v>
      </c>
      <c r="S123" s="47">
        <v>0.2</v>
      </c>
      <c r="T123" s="47">
        <v>0.2</v>
      </c>
      <c r="U123" s="47">
        <v>0.2</v>
      </c>
      <c r="V123" s="47">
        <v>0.2</v>
      </c>
      <c r="W123" s="47">
        <v>0.2</v>
      </c>
      <c r="X123" s="47">
        <v>0.2</v>
      </c>
      <c r="Y123" s="47">
        <v>0.2</v>
      </c>
      <c r="Z123" s="47">
        <v>0.2</v>
      </c>
      <c r="AA123" s="47">
        <v>0.2</v>
      </c>
      <c r="AB123" s="47">
        <v>0.2</v>
      </c>
      <c r="AC123" s="47">
        <v>4.8</v>
      </c>
      <c r="AD123" s="47">
        <v>33.6</v>
      </c>
      <c r="AE123" s="47">
        <v>1752</v>
      </c>
    </row>
    <row r="124" spans="1:31">
      <c r="A124" s="47" t="s">
        <v>289</v>
      </c>
      <c r="B124" s="47" t="s">
        <v>123</v>
      </c>
      <c r="C124" s="47" t="s">
        <v>121</v>
      </c>
      <c r="D124" s="47" t="s">
        <v>122</v>
      </c>
      <c r="E124" s="47">
        <v>43.3</v>
      </c>
      <c r="F124" s="47">
        <v>43.3</v>
      </c>
      <c r="G124" s="47">
        <v>43.3</v>
      </c>
      <c r="H124" s="47">
        <v>43.3</v>
      </c>
      <c r="I124" s="47">
        <v>43.3</v>
      </c>
      <c r="J124" s="47">
        <v>43.3</v>
      </c>
      <c r="K124" s="47">
        <v>43.3</v>
      </c>
      <c r="L124" s="47">
        <v>43.3</v>
      </c>
      <c r="M124" s="47">
        <v>43.3</v>
      </c>
      <c r="N124" s="47">
        <v>43.3</v>
      </c>
      <c r="O124" s="47">
        <v>43.3</v>
      </c>
      <c r="P124" s="47">
        <v>43.3</v>
      </c>
      <c r="Q124" s="47">
        <v>43.3</v>
      </c>
      <c r="R124" s="47">
        <v>43.3</v>
      </c>
      <c r="S124" s="47">
        <v>43.3</v>
      </c>
      <c r="T124" s="47">
        <v>43.3</v>
      </c>
      <c r="U124" s="47">
        <v>43.3</v>
      </c>
      <c r="V124" s="47">
        <v>43.3</v>
      </c>
      <c r="W124" s="47">
        <v>43.3</v>
      </c>
      <c r="X124" s="47">
        <v>43.3</v>
      </c>
      <c r="Y124" s="47">
        <v>43.3</v>
      </c>
      <c r="Z124" s="47">
        <v>43.3</v>
      </c>
      <c r="AA124" s="47">
        <v>43.3</v>
      </c>
      <c r="AB124" s="47">
        <v>43.3</v>
      </c>
      <c r="AC124" s="47">
        <v>1039.2</v>
      </c>
      <c r="AD124" s="47">
        <v>7274.4</v>
      </c>
      <c r="AE124" s="47">
        <v>379308</v>
      </c>
    </row>
    <row r="125" spans="1:31">
      <c r="A125" s="47" t="s">
        <v>290</v>
      </c>
      <c r="B125" s="47" t="s">
        <v>123</v>
      </c>
      <c r="C125" s="47" t="s">
        <v>121</v>
      </c>
      <c r="D125" s="47" t="s">
        <v>122</v>
      </c>
      <c r="E125" s="47">
        <v>55</v>
      </c>
      <c r="F125" s="47">
        <v>55</v>
      </c>
      <c r="G125" s="47">
        <v>55</v>
      </c>
      <c r="H125" s="47">
        <v>55</v>
      </c>
      <c r="I125" s="47">
        <v>55</v>
      </c>
      <c r="J125" s="47">
        <v>55</v>
      </c>
      <c r="K125" s="47">
        <v>55</v>
      </c>
      <c r="L125" s="47">
        <v>55</v>
      </c>
      <c r="M125" s="47">
        <v>55</v>
      </c>
      <c r="N125" s="47">
        <v>55</v>
      </c>
      <c r="O125" s="47">
        <v>55</v>
      </c>
      <c r="P125" s="47">
        <v>55</v>
      </c>
      <c r="Q125" s="47">
        <v>55</v>
      </c>
      <c r="R125" s="47">
        <v>55</v>
      </c>
      <c r="S125" s="47">
        <v>55</v>
      </c>
      <c r="T125" s="47">
        <v>55</v>
      </c>
      <c r="U125" s="47">
        <v>55</v>
      </c>
      <c r="V125" s="47">
        <v>55</v>
      </c>
      <c r="W125" s="47">
        <v>55</v>
      </c>
      <c r="X125" s="47">
        <v>55</v>
      </c>
      <c r="Y125" s="47">
        <v>55</v>
      </c>
      <c r="Z125" s="47">
        <v>55</v>
      </c>
      <c r="AA125" s="47">
        <v>55</v>
      </c>
      <c r="AB125" s="47">
        <v>55</v>
      </c>
      <c r="AC125" s="47">
        <v>1320</v>
      </c>
      <c r="AD125" s="47">
        <v>9240</v>
      </c>
      <c r="AE125" s="47">
        <v>481800</v>
      </c>
    </row>
    <row r="126" spans="1:31">
      <c r="A126" s="47" t="s">
        <v>291</v>
      </c>
      <c r="B126" s="47" t="s">
        <v>125</v>
      </c>
      <c r="C126" s="47" t="s">
        <v>121</v>
      </c>
      <c r="D126" s="47" t="s">
        <v>122</v>
      </c>
      <c r="E126" s="47">
        <v>0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0</v>
      </c>
      <c r="L126" s="47">
        <v>0</v>
      </c>
      <c r="M126" s="47">
        <v>0</v>
      </c>
      <c r="N126" s="47">
        <v>0</v>
      </c>
      <c r="O126" s="47">
        <v>0</v>
      </c>
      <c r="P126" s="47">
        <v>0</v>
      </c>
      <c r="Q126" s="47">
        <v>0</v>
      </c>
      <c r="R126" s="47">
        <v>0</v>
      </c>
      <c r="S126" s="47">
        <v>0</v>
      </c>
      <c r="T126" s="47">
        <v>0</v>
      </c>
      <c r="U126" s="47">
        <v>0</v>
      </c>
      <c r="V126" s="47">
        <v>0</v>
      </c>
      <c r="W126" s="47">
        <v>0</v>
      </c>
      <c r="X126" s="47">
        <v>0</v>
      </c>
      <c r="Y126" s="47">
        <v>0</v>
      </c>
      <c r="Z126" s="47">
        <v>0</v>
      </c>
      <c r="AA126" s="47">
        <v>0</v>
      </c>
      <c r="AB126" s="47">
        <v>0</v>
      </c>
      <c r="AC126" s="47">
        <v>0.67</v>
      </c>
      <c r="AD126" s="47">
        <v>4.67</v>
      </c>
      <c r="AE126" s="47">
        <v>243.33</v>
      </c>
    </row>
    <row r="127" spans="1:31">
      <c r="A127" s="47" t="s">
        <v>292</v>
      </c>
      <c r="B127" s="47" t="s">
        <v>125</v>
      </c>
      <c r="C127" s="47" t="s">
        <v>121</v>
      </c>
      <c r="D127" s="47" t="s">
        <v>122</v>
      </c>
      <c r="E127" s="47">
        <v>0</v>
      </c>
      <c r="F127" s="47">
        <v>0</v>
      </c>
      <c r="G127" s="47">
        <v>0</v>
      </c>
      <c r="H127" s="47">
        <v>0</v>
      </c>
      <c r="I127" s="47">
        <v>0</v>
      </c>
      <c r="J127" s="47">
        <v>0</v>
      </c>
      <c r="K127" s="47">
        <v>0</v>
      </c>
      <c r="L127" s="47">
        <v>0</v>
      </c>
      <c r="M127" s="47">
        <v>0</v>
      </c>
      <c r="N127" s="47">
        <v>0</v>
      </c>
      <c r="O127" s="47">
        <v>0</v>
      </c>
      <c r="P127" s="47">
        <v>0</v>
      </c>
      <c r="Q127" s="47">
        <v>0</v>
      </c>
      <c r="R127" s="47">
        <v>0</v>
      </c>
      <c r="S127" s="47">
        <v>0</v>
      </c>
      <c r="T127" s="47">
        <v>0</v>
      </c>
      <c r="U127" s="47">
        <v>0</v>
      </c>
      <c r="V127" s="47">
        <v>0</v>
      </c>
      <c r="W127" s="47">
        <v>0</v>
      </c>
      <c r="X127" s="47">
        <v>0</v>
      </c>
      <c r="Y127" s="47">
        <v>0</v>
      </c>
      <c r="Z127" s="47">
        <v>0</v>
      </c>
      <c r="AA127" s="47">
        <v>0</v>
      </c>
      <c r="AB127" s="47">
        <v>0</v>
      </c>
      <c r="AC127" s="47">
        <v>1</v>
      </c>
      <c r="AD127" s="47">
        <v>7</v>
      </c>
      <c r="AE127" s="47">
        <v>365</v>
      </c>
    </row>
    <row r="128" spans="1:31">
      <c r="A128" s="47" t="s">
        <v>293</v>
      </c>
      <c r="B128" s="47" t="s">
        <v>129</v>
      </c>
      <c r="C128" s="47" t="s">
        <v>121</v>
      </c>
      <c r="D128" s="47" t="s">
        <v>254</v>
      </c>
      <c r="E128" s="47">
        <v>0</v>
      </c>
      <c r="F128" s="47">
        <v>0</v>
      </c>
      <c r="G128" s="47">
        <v>0</v>
      </c>
      <c r="H128" s="47">
        <v>0</v>
      </c>
      <c r="I128" s="47">
        <v>725</v>
      </c>
      <c r="J128" s="47">
        <v>417</v>
      </c>
      <c r="K128" s="47">
        <v>290</v>
      </c>
      <c r="L128" s="47">
        <v>0</v>
      </c>
      <c r="M128" s="47">
        <v>0</v>
      </c>
      <c r="N128" s="47">
        <v>0</v>
      </c>
      <c r="O128" s="47">
        <v>0</v>
      </c>
      <c r="P128" s="47">
        <v>0</v>
      </c>
      <c r="Q128" s="47">
        <v>0</v>
      </c>
      <c r="R128" s="47">
        <v>0</v>
      </c>
      <c r="S128" s="47">
        <v>0</v>
      </c>
      <c r="T128" s="47">
        <v>0</v>
      </c>
      <c r="U128" s="47">
        <v>0</v>
      </c>
      <c r="V128" s="47">
        <v>0</v>
      </c>
      <c r="W128" s="47">
        <v>0</v>
      </c>
      <c r="X128" s="47">
        <v>0</v>
      </c>
      <c r="Y128" s="47">
        <v>0</v>
      </c>
      <c r="Z128" s="47">
        <v>0</v>
      </c>
      <c r="AA128" s="47">
        <v>0</v>
      </c>
      <c r="AB128" s="47">
        <v>0</v>
      </c>
      <c r="AC128" s="47">
        <v>1432</v>
      </c>
      <c r="AD128" s="47">
        <v>1432</v>
      </c>
      <c r="AE128" s="47">
        <v>74668.570000000007</v>
      </c>
    </row>
    <row r="129" spans="1:31">
      <c r="D129" s="47" t="s">
        <v>241</v>
      </c>
      <c r="E129" s="47">
        <v>0</v>
      </c>
      <c r="F129" s="47">
        <v>0</v>
      </c>
      <c r="G129" s="47">
        <v>0</v>
      </c>
      <c r="H129" s="47">
        <v>0</v>
      </c>
      <c r="I129" s="47">
        <v>125</v>
      </c>
      <c r="J129" s="47">
        <v>117</v>
      </c>
      <c r="K129" s="47">
        <v>90</v>
      </c>
      <c r="L129" s="47">
        <v>0</v>
      </c>
      <c r="M129" s="47">
        <v>0</v>
      </c>
      <c r="N129" s="47">
        <v>0</v>
      </c>
      <c r="O129" s="47">
        <v>0</v>
      </c>
      <c r="P129" s="47">
        <v>0</v>
      </c>
      <c r="Q129" s="47">
        <v>0</v>
      </c>
      <c r="R129" s="47">
        <v>0</v>
      </c>
      <c r="S129" s="47">
        <v>0</v>
      </c>
      <c r="T129" s="47">
        <v>0</v>
      </c>
      <c r="U129" s="47">
        <v>0</v>
      </c>
      <c r="V129" s="47">
        <v>0</v>
      </c>
      <c r="W129" s="47">
        <v>0</v>
      </c>
      <c r="X129" s="47">
        <v>125</v>
      </c>
      <c r="Y129" s="47">
        <v>117</v>
      </c>
      <c r="Z129" s="47">
        <v>90</v>
      </c>
      <c r="AA129" s="47">
        <v>0</v>
      </c>
      <c r="AB129" s="47">
        <v>0</v>
      </c>
      <c r="AC129" s="47">
        <v>664</v>
      </c>
    </row>
    <row r="130" spans="1:31">
      <c r="A130" s="47" t="s">
        <v>294</v>
      </c>
      <c r="B130" s="47" t="s">
        <v>120</v>
      </c>
      <c r="C130" s="47" t="s">
        <v>121</v>
      </c>
      <c r="D130" s="47" t="s">
        <v>122</v>
      </c>
      <c r="E130" s="47">
        <v>0.2</v>
      </c>
      <c r="F130" s="47">
        <v>0.2</v>
      </c>
      <c r="G130" s="47">
        <v>0.2</v>
      </c>
      <c r="H130" s="47">
        <v>0.2</v>
      </c>
      <c r="I130" s="47">
        <v>0.2</v>
      </c>
      <c r="J130" s="47">
        <v>0.2</v>
      </c>
      <c r="K130" s="47">
        <v>0.2</v>
      </c>
      <c r="L130" s="47">
        <v>0.4</v>
      </c>
      <c r="M130" s="47">
        <v>0.4</v>
      </c>
      <c r="N130" s="47">
        <v>0.4</v>
      </c>
      <c r="O130" s="47">
        <v>0.4</v>
      </c>
      <c r="P130" s="47">
        <v>0.4</v>
      </c>
      <c r="Q130" s="47">
        <v>0.4</v>
      </c>
      <c r="R130" s="47">
        <v>0.4</v>
      </c>
      <c r="S130" s="47">
        <v>0.4</v>
      </c>
      <c r="T130" s="47">
        <v>0.4</v>
      </c>
      <c r="U130" s="47">
        <v>0.4</v>
      </c>
      <c r="V130" s="47">
        <v>0.4</v>
      </c>
      <c r="W130" s="47">
        <v>0.4</v>
      </c>
      <c r="X130" s="47">
        <v>0.4</v>
      </c>
      <c r="Y130" s="47">
        <v>0.4</v>
      </c>
      <c r="Z130" s="47">
        <v>0.2</v>
      </c>
      <c r="AA130" s="47">
        <v>0.2</v>
      </c>
      <c r="AB130" s="47">
        <v>0.2</v>
      </c>
      <c r="AC130" s="47">
        <v>7.6</v>
      </c>
      <c r="AD130" s="47">
        <v>53.2</v>
      </c>
      <c r="AE130" s="47">
        <v>2774</v>
      </c>
    </row>
    <row r="131" spans="1:31">
      <c r="A131" s="47" t="s">
        <v>340</v>
      </c>
      <c r="B131" s="47" t="s">
        <v>123</v>
      </c>
      <c r="C131" s="47" t="s">
        <v>121</v>
      </c>
      <c r="D131" s="47" t="s">
        <v>122</v>
      </c>
      <c r="E131" s="47">
        <v>60</v>
      </c>
      <c r="F131" s="47">
        <v>60</v>
      </c>
      <c r="G131" s="47">
        <v>60</v>
      </c>
      <c r="H131" s="47">
        <v>60</v>
      </c>
      <c r="I131" s="47">
        <v>60</v>
      </c>
      <c r="J131" s="47">
        <v>60</v>
      </c>
      <c r="K131" s="47">
        <v>60</v>
      </c>
      <c r="L131" s="47">
        <v>60</v>
      </c>
      <c r="M131" s="47">
        <v>60</v>
      </c>
      <c r="N131" s="47">
        <v>60</v>
      </c>
      <c r="O131" s="47">
        <v>60</v>
      </c>
      <c r="P131" s="47">
        <v>60</v>
      </c>
      <c r="Q131" s="47">
        <v>60</v>
      </c>
      <c r="R131" s="47">
        <v>60</v>
      </c>
      <c r="S131" s="47">
        <v>60</v>
      </c>
      <c r="T131" s="47">
        <v>60</v>
      </c>
      <c r="U131" s="47">
        <v>60</v>
      </c>
      <c r="V131" s="47">
        <v>60</v>
      </c>
      <c r="W131" s="47">
        <v>60</v>
      </c>
      <c r="X131" s="47">
        <v>60</v>
      </c>
      <c r="Y131" s="47">
        <v>60</v>
      </c>
      <c r="Z131" s="47">
        <v>60</v>
      </c>
      <c r="AA131" s="47">
        <v>60</v>
      </c>
      <c r="AB131" s="47">
        <v>60</v>
      </c>
      <c r="AC131" s="47">
        <v>1440</v>
      </c>
      <c r="AD131" s="47">
        <v>10080</v>
      </c>
      <c r="AE131" s="47">
        <v>525600</v>
      </c>
    </row>
    <row r="132" spans="1:31">
      <c r="A132" s="47" t="s">
        <v>341</v>
      </c>
      <c r="B132" s="47" t="s">
        <v>123</v>
      </c>
      <c r="C132" s="47" t="s">
        <v>121</v>
      </c>
      <c r="D132" s="47" t="s">
        <v>122</v>
      </c>
      <c r="E132" s="47">
        <v>60</v>
      </c>
      <c r="F132" s="47">
        <v>60</v>
      </c>
      <c r="G132" s="47">
        <v>60</v>
      </c>
      <c r="H132" s="47">
        <v>60</v>
      </c>
      <c r="I132" s="47">
        <v>60</v>
      </c>
      <c r="J132" s="47">
        <v>60</v>
      </c>
      <c r="K132" s="47">
        <v>60</v>
      </c>
      <c r="L132" s="47">
        <v>60</v>
      </c>
      <c r="M132" s="47">
        <v>60</v>
      </c>
      <c r="N132" s="47">
        <v>60</v>
      </c>
      <c r="O132" s="47">
        <v>60</v>
      </c>
      <c r="P132" s="47">
        <v>60</v>
      </c>
      <c r="Q132" s="47">
        <v>60</v>
      </c>
      <c r="R132" s="47">
        <v>60</v>
      </c>
      <c r="S132" s="47">
        <v>60</v>
      </c>
      <c r="T132" s="47">
        <v>60</v>
      </c>
      <c r="U132" s="47">
        <v>60</v>
      </c>
      <c r="V132" s="47">
        <v>60</v>
      </c>
      <c r="W132" s="47">
        <v>60</v>
      </c>
      <c r="X132" s="47">
        <v>60</v>
      </c>
      <c r="Y132" s="47">
        <v>60</v>
      </c>
      <c r="Z132" s="47">
        <v>60</v>
      </c>
      <c r="AA132" s="47">
        <v>60</v>
      </c>
      <c r="AB132" s="47">
        <v>60</v>
      </c>
      <c r="AC132" s="47">
        <v>1440</v>
      </c>
      <c r="AD132" s="47">
        <v>10080</v>
      </c>
      <c r="AE132" s="47">
        <v>525600</v>
      </c>
    </row>
    <row r="133" spans="1:31">
      <c r="A133" s="47" t="s">
        <v>342</v>
      </c>
      <c r="B133" s="47" t="s">
        <v>123</v>
      </c>
      <c r="C133" s="47" t="s">
        <v>121</v>
      </c>
      <c r="D133" s="47" t="s">
        <v>122</v>
      </c>
      <c r="E133" s="47">
        <v>22</v>
      </c>
      <c r="F133" s="47">
        <v>22</v>
      </c>
      <c r="G133" s="47">
        <v>22</v>
      </c>
      <c r="H133" s="47">
        <v>22</v>
      </c>
      <c r="I133" s="47">
        <v>22</v>
      </c>
      <c r="J133" s="47">
        <v>22</v>
      </c>
      <c r="K133" s="47">
        <v>22</v>
      </c>
      <c r="L133" s="47">
        <v>22</v>
      </c>
      <c r="M133" s="47">
        <v>22</v>
      </c>
      <c r="N133" s="47">
        <v>22</v>
      </c>
      <c r="O133" s="47">
        <v>22</v>
      </c>
      <c r="P133" s="47">
        <v>22</v>
      </c>
      <c r="Q133" s="47">
        <v>22</v>
      </c>
      <c r="R133" s="47">
        <v>22</v>
      </c>
      <c r="S133" s="47">
        <v>22</v>
      </c>
      <c r="T133" s="47">
        <v>22</v>
      </c>
      <c r="U133" s="47">
        <v>22</v>
      </c>
      <c r="V133" s="47">
        <v>22</v>
      </c>
      <c r="W133" s="47">
        <v>22</v>
      </c>
      <c r="X133" s="47">
        <v>22</v>
      </c>
      <c r="Y133" s="47">
        <v>22</v>
      </c>
      <c r="Z133" s="47">
        <v>22</v>
      </c>
      <c r="AA133" s="47">
        <v>22</v>
      </c>
      <c r="AB133" s="47">
        <v>22</v>
      </c>
      <c r="AC133" s="47">
        <v>528</v>
      </c>
      <c r="AD133" s="47">
        <v>3696</v>
      </c>
      <c r="AE133" s="47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80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0.5"/>
  <cols>
    <col min="1" max="1" width="2.5" style="53" customWidth="1"/>
    <col min="2" max="2" width="30.1640625" style="34" customWidth="1"/>
    <col min="3" max="18" width="17" style="7" customWidth="1"/>
    <col min="19" max="16384" width="9.33203125" style="7"/>
  </cols>
  <sheetData>
    <row r="1" spans="1:18" ht="20.25">
      <c r="A1" s="33" t="s">
        <v>157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s="34" customFormat="1" ht="11.25">
      <c r="A2" s="99"/>
      <c r="B2" s="99"/>
      <c r="C2" s="23" t="s">
        <v>100</v>
      </c>
      <c r="D2" s="23" t="s">
        <v>101</v>
      </c>
      <c r="E2" s="23" t="s">
        <v>102</v>
      </c>
      <c r="F2" s="23" t="s">
        <v>103</v>
      </c>
      <c r="G2" s="23" t="s">
        <v>104</v>
      </c>
      <c r="H2" s="23" t="s">
        <v>105</v>
      </c>
      <c r="I2" s="23" t="s">
        <v>106</v>
      </c>
      <c r="J2" s="23" t="s">
        <v>107</v>
      </c>
      <c r="K2" s="23" t="s">
        <v>108</v>
      </c>
      <c r="L2" s="23" t="s">
        <v>109</v>
      </c>
      <c r="M2" s="77" t="s">
        <v>319</v>
      </c>
      <c r="N2" s="23" t="s">
        <v>110</v>
      </c>
      <c r="O2" s="23" t="s">
        <v>111</v>
      </c>
      <c r="P2" s="23" t="s">
        <v>112</v>
      </c>
      <c r="Q2" s="23" t="s">
        <v>113</v>
      </c>
      <c r="R2" s="23" t="s">
        <v>114</v>
      </c>
    </row>
    <row r="3" spans="1:18" ht="11.25">
      <c r="A3" s="56" t="s">
        <v>8</v>
      </c>
      <c r="B3" s="57"/>
    </row>
    <row r="4" spans="1:18" ht="11.25">
      <c r="A4" s="58"/>
      <c r="B4" s="59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673</v>
      </c>
      <c r="H4" s="1" t="s">
        <v>15</v>
      </c>
      <c r="I4" s="1" t="s">
        <v>16</v>
      </c>
      <c r="J4" s="1" t="s">
        <v>17</v>
      </c>
      <c r="K4" s="1" t="s">
        <v>18</v>
      </c>
      <c r="L4" s="1" t="s">
        <v>19</v>
      </c>
      <c r="M4" s="1" t="s">
        <v>20</v>
      </c>
      <c r="N4" s="1" t="s">
        <v>21</v>
      </c>
      <c r="O4" s="1" t="s">
        <v>22</v>
      </c>
      <c r="P4" s="1" t="s">
        <v>23</v>
      </c>
      <c r="Q4" s="1">
        <v>7</v>
      </c>
      <c r="R4" s="1">
        <v>8</v>
      </c>
    </row>
    <row r="5" spans="1:18" ht="11.25">
      <c r="A5" s="58"/>
      <c r="B5" s="59" t="s">
        <v>24</v>
      </c>
      <c r="C5" s="1" t="s">
        <v>25</v>
      </c>
      <c r="D5" s="1" t="s">
        <v>25</v>
      </c>
      <c r="E5" s="1" t="s">
        <v>25</v>
      </c>
      <c r="F5" s="1" t="s">
        <v>25</v>
      </c>
      <c r="G5" s="1" t="s">
        <v>25</v>
      </c>
      <c r="H5" s="1" t="s">
        <v>25</v>
      </c>
      <c r="I5" s="1" t="s">
        <v>25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  <c r="R5" s="1" t="s">
        <v>25</v>
      </c>
    </row>
    <row r="6" spans="1:18" ht="11.25">
      <c r="A6" s="58"/>
      <c r="B6" s="59" t="s">
        <v>27</v>
      </c>
      <c r="C6" s="96">
        <v>3.242666666666667</v>
      </c>
      <c r="D6" s="97">
        <v>48.529333333333334</v>
      </c>
      <c r="E6" s="97">
        <v>13.851111111111113</v>
      </c>
      <c r="F6" s="97">
        <v>58.214222222222226</v>
      </c>
      <c r="H6" s="97">
        <v>36.00311111111111</v>
      </c>
      <c r="I6" s="97">
        <v>4.9395555555555557</v>
      </c>
      <c r="J6" s="97">
        <v>93.780888888888882</v>
      </c>
      <c r="K6" s="97">
        <v>1.6382222222222222</v>
      </c>
      <c r="L6" s="97">
        <v>10.841333333333335</v>
      </c>
      <c r="M6" s="97">
        <v>113.38755555555556</v>
      </c>
      <c r="N6" s="97">
        <v>15.60577777777778</v>
      </c>
      <c r="O6" s="97">
        <v>24.692444444444444</v>
      </c>
      <c r="P6" s="97">
        <v>2.8075555555555556</v>
      </c>
      <c r="Q6" s="97">
        <v>2.9866666666666668</v>
      </c>
      <c r="R6" s="97">
        <v>0.54444444444444451</v>
      </c>
    </row>
    <row r="7" spans="1:18" ht="11.25">
      <c r="A7" s="56" t="s">
        <v>38</v>
      </c>
      <c r="B7" s="57"/>
      <c r="C7" s="79"/>
      <c r="D7" s="79"/>
      <c r="E7" s="79"/>
      <c r="F7" s="79"/>
      <c r="G7" s="79"/>
      <c r="H7" s="98" t="s">
        <v>674</v>
      </c>
      <c r="I7" s="79"/>
      <c r="J7" s="79"/>
      <c r="K7" s="79"/>
      <c r="L7" s="79"/>
      <c r="M7" s="79"/>
      <c r="N7" s="79"/>
      <c r="O7" s="79"/>
      <c r="P7" s="79"/>
      <c r="Q7" s="79"/>
      <c r="R7" s="79"/>
    </row>
    <row r="8" spans="1:18" ht="11.25">
      <c r="A8" s="58"/>
      <c r="B8" s="56" t="s">
        <v>39</v>
      </c>
    </row>
    <row r="9" spans="1:18" ht="11.25">
      <c r="A9" s="58"/>
      <c r="B9" s="59" t="s">
        <v>40</v>
      </c>
      <c r="C9" s="74" t="str">
        <f>BuildingSummary!$C21</f>
        <v>Mass wall</v>
      </c>
      <c r="D9" s="74" t="str">
        <f>BuildingSummary!$C21</f>
        <v>Mass wall</v>
      </c>
      <c r="E9" s="74" t="str">
        <f>BuildingSummary!$C21</f>
        <v>Mass wall</v>
      </c>
      <c r="F9" s="74" t="str">
        <f>BuildingSummary!$C21</f>
        <v>Mass wall</v>
      </c>
      <c r="G9" s="74" t="str">
        <f>BuildingSummary!$C21</f>
        <v>Mass wall</v>
      </c>
      <c r="H9" s="74" t="str">
        <f>BuildingSummary!$C21</f>
        <v>Mass wall</v>
      </c>
      <c r="I9" s="74" t="str">
        <f>BuildingSummary!$C21</f>
        <v>Mass wall</v>
      </c>
      <c r="J9" s="74" t="str">
        <f>BuildingSummary!$C21</f>
        <v>Mass wall</v>
      </c>
      <c r="K9" s="74" t="str">
        <f>BuildingSummary!$C21</f>
        <v>Mass wall</v>
      </c>
      <c r="L9" s="74" t="str">
        <f>BuildingSummary!$C21</f>
        <v>Mass wall</v>
      </c>
      <c r="M9" s="74" t="str">
        <f>BuildingSummary!$C21</f>
        <v>Mass wall</v>
      </c>
      <c r="N9" s="74" t="str">
        <f>BuildingSummary!$C21</f>
        <v>Mass wall</v>
      </c>
      <c r="O9" s="74" t="str">
        <f>BuildingSummary!$C21</f>
        <v>Mass wall</v>
      </c>
      <c r="P9" s="74" t="str">
        <f>BuildingSummary!$C21</f>
        <v>Mass wall</v>
      </c>
      <c r="Q9" s="74" t="str">
        <f>BuildingSummary!$C21</f>
        <v>Mass wall</v>
      </c>
      <c r="R9" s="74" t="str">
        <f>BuildingSummary!$C21</f>
        <v>Mass wall</v>
      </c>
    </row>
    <row r="10" spans="1:18" ht="11.25">
      <c r="A10" s="58"/>
      <c r="B10" s="59" t="s">
        <v>224</v>
      </c>
      <c r="C10" s="4">
        <f>1/Miami!$D$42</f>
        <v>0.42069835927639887</v>
      </c>
      <c r="D10" s="4">
        <f>1/Houston!$D$42</f>
        <v>0.42069835927639887</v>
      </c>
      <c r="E10" s="4">
        <f>1/Phoenix!$D$42</f>
        <v>0.42069835927639887</v>
      </c>
      <c r="F10" s="4">
        <f>1/Atlanta!$D$42</f>
        <v>1.1668611435239207</v>
      </c>
      <c r="G10" s="4">
        <f>1/LosAngeles!$D$42</f>
        <v>1.1668611435239207</v>
      </c>
      <c r="H10" s="4">
        <f>1/LasVegas!$D$42</f>
        <v>1.1668611435239207</v>
      </c>
      <c r="I10" s="4">
        <f>1/SanFrancisco!$D$42</f>
        <v>1.1668611435239207</v>
      </c>
      <c r="J10" s="4">
        <f>1/Baltimore!$D$42</f>
        <v>1.1668611435239207</v>
      </c>
      <c r="K10" s="4">
        <f>1/Albuquerque!$D$42</f>
        <v>1.1668611435239207</v>
      </c>
      <c r="L10" s="4">
        <f>1/Seattle!$D$42</f>
        <v>1.1668611435239207</v>
      </c>
      <c r="M10" s="4">
        <f>1/Chicago!$D$42</f>
        <v>1.4326647564469914</v>
      </c>
      <c r="N10" s="4">
        <f>1/Boulder!$D$42</f>
        <v>1.4326647564469914</v>
      </c>
      <c r="O10" s="4">
        <f>1/Minneapolis!$D$42</f>
        <v>1.6920473773265652</v>
      </c>
      <c r="P10" s="4">
        <f>1/Helena!$D$42</f>
        <v>1.6920473773265652</v>
      </c>
      <c r="Q10" s="4">
        <f>1/Duluth!$D$42</f>
        <v>1.9569471624266144</v>
      </c>
      <c r="R10" s="4">
        <f>1/Fairbanks!$D$42</f>
        <v>2.2026431718061672</v>
      </c>
    </row>
    <row r="11" spans="1:18" ht="11.25">
      <c r="A11" s="58"/>
      <c r="B11" s="56" t="s">
        <v>42</v>
      </c>
    </row>
    <row r="12" spans="1:18" ht="11.25">
      <c r="A12" s="58"/>
      <c r="B12" s="60" t="s">
        <v>40</v>
      </c>
      <c r="C12" s="74" t="s">
        <v>320</v>
      </c>
      <c r="D12" s="74" t="s">
        <v>320</v>
      </c>
      <c r="E12" s="74" t="s">
        <v>320</v>
      </c>
      <c r="F12" s="74" t="s">
        <v>320</v>
      </c>
      <c r="G12" s="74" t="s">
        <v>320</v>
      </c>
      <c r="H12" s="74" t="s">
        <v>320</v>
      </c>
      <c r="I12" s="74" t="s">
        <v>320</v>
      </c>
      <c r="J12" s="74" t="s">
        <v>320</v>
      </c>
      <c r="K12" s="74" t="s">
        <v>320</v>
      </c>
      <c r="L12" s="74" t="s">
        <v>320</v>
      </c>
      <c r="M12" s="74" t="s">
        <v>320</v>
      </c>
      <c r="N12" s="74" t="s">
        <v>320</v>
      </c>
      <c r="O12" s="74" t="s">
        <v>320</v>
      </c>
      <c r="P12" s="74" t="s">
        <v>320</v>
      </c>
      <c r="Q12" s="74" t="s">
        <v>320</v>
      </c>
      <c r="R12" s="74" t="s">
        <v>320</v>
      </c>
    </row>
    <row r="13" spans="1:18" ht="11.25">
      <c r="A13" s="58"/>
      <c r="B13" s="59" t="s">
        <v>224</v>
      </c>
      <c r="C13" s="4">
        <f>1/Miami!$D$45</f>
        <v>2.7932960893854748</v>
      </c>
      <c r="D13" s="4">
        <f>1/Houston!$D$45</f>
        <v>2.7932960893854748</v>
      </c>
      <c r="E13" s="4">
        <f>1/Phoenix!$D$45</f>
        <v>2.7932960893854748</v>
      </c>
      <c r="F13" s="4">
        <f>1/Atlanta!$D$45</f>
        <v>2.7932960893854748</v>
      </c>
      <c r="G13" s="4">
        <f>1/LosAngeles!$D$45</f>
        <v>2.7932960893854748</v>
      </c>
      <c r="H13" s="4">
        <f>1/LasVegas!$D$45</f>
        <v>2.7932960893854748</v>
      </c>
      <c r="I13" s="4">
        <f>1/SanFrancisco!$D$45</f>
        <v>2.7932960893854748</v>
      </c>
      <c r="J13" s="4">
        <f>1/Baltimore!$D$45</f>
        <v>2.7932960893854748</v>
      </c>
      <c r="K13" s="4">
        <f>1/Albuquerque!$D$45</f>
        <v>2.7932960893854748</v>
      </c>
      <c r="L13" s="4">
        <f>1/Seattle!$D$45</f>
        <v>2.7932960893854748</v>
      </c>
      <c r="M13" s="4">
        <f>1/Chicago!$D$45</f>
        <v>2.8490028490028494</v>
      </c>
      <c r="N13" s="4">
        <f>1/Boulder!$D$45</f>
        <v>2.8490028490028494</v>
      </c>
      <c r="O13" s="4">
        <f>1/Minneapolis!$D$45</f>
        <v>2.8490028490028494</v>
      </c>
      <c r="P13" s="4">
        <f>1/Helena!$D$45</f>
        <v>2.8490028490028494</v>
      </c>
      <c r="Q13" s="4">
        <f>1/Duluth!$D$45</f>
        <v>2.7932960893854748</v>
      </c>
      <c r="R13" s="4">
        <f>1/Fairbanks!$D$45</f>
        <v>3.7174721189591078</v>
      </c>
    </row>
    <row r="14" spans="1:18" ht="11.25">
      <c r="A14" s="58"/>
      <c r="B14" s="56" t="s">
        <v>44</v>
      </c>
    </row>
    <row r="15" spans="1:18" ht="11.25">
      <c r="A15" s="58"/>
      <c r="B15" s="59" t="s">
        <v>225</v>
      </c>
      <c r="C15" s="1">
        <f>Miami!$E$66</f>
        <v>5.835</v>
      </c>
      <c r="D15" s="1">
        <f>Houston!$E$66</f>
        <v>5.835</v>
      </c>
      <c r="E15" s="1">
        <f>Phoenix!$E$66</f>
        <v>5.835</v>
      </c>
      <c r="F15" s="1">
        <f>Atlanta!$E$66</f>
        <v>3.2410000000000001</v>
      </c>
      <c r="G15" s="1">
        <f>LosAngeles!$E$66</f>
        <v>3.2410000000000001</v>
      </c>
      <c r="H15" s="1">
        <f>LasVegas!$E$66</f>
        <v>3.2410000000000001</v>
      </c>
      <c r="I15" s="1">
        <f>SanFrancisco!$E$66</f>
        <v>5.835</v>
      </c>
      <c r="J15" s="1">
        <f>Baltimore!$E$66</f>
        <v>3.2410000000000001</v>
      </c>
      <c r="K15" s="1">
        <f>Albuquerque!$E$66</f>
        <v>3.2410000000000001</v>
      </c>
      <c r="L15" s="1">
        <f>Seattle!$E$66</f>
        <v>3.2410000000000001</v>
      </c>
      <c r="M15" s="1">
        <f>Chicago!$E$66</f>
        <v>3.2410000000000001</v>
      </c>
      <c r="N15" s="1">
        <f>Boulder!$E$66</f>
        <v>3.2410000000000001</v>
      </c>
      <c r="O15" s="1">
        <f>Minneapolis!$E$66</f>
        <v>3.2410000000000001</v>
      </c>
      <c r="P15" s="1">
        <f>Helena!$E$66</f>
        <v>3.2410000000000001</v>
      </c>
      <c r="Q15" s="1">
        <f>Duluth!$E$66</f>
        <v>3.2410000000000001</v>
      </c>
      <c r="R15" s="1">
        <f>Fairbanks!$E$66</f>
        <v>2.6150000000000002</v>
      </c>
    </row>
    <row r="16" spans="1:18" ht="11.25">
      <c r="A16" s="58"/>
      <c r="B16" s="59" t="s">
        <v>45</v>
      </c>
      <c r="C16" s="1">
        <f>Miami!$F$66</f>
        <v>0.251</v>
      </c>
      <c r="D16" s="1">
        <f>Houston!$F$66</f>
        <v>0.251</v>
      </c>
      <c r="E16" s="1">
        <f>Phoenix!$F$66</f>
        <v>0.251</v>
      </c>
      <c r="F16" s="1">
        <f>Atlanta!$F$66</f>
        <v>0.252</v>
      </c>
      <c r="G16" s="1">
        <f>LosAngeles!$F$66</f>
        <v>0.252</v>
      </c>
      <c r="H16" s="1">
        <f>LasVegas!$F$66</f>
        <v>0.252</v>
      </c>
      <c r="I16" s="1">
        <f>SanFrancisco!$F$66</f>
        <v>0.39</v>
      </c>
      <c r="J16" s="1">
        <f>Baltimore!$F$66</f>
        <v>0.38500000000000001</v>
      </c>
      <c r="K16" s="1">
        <f>Albuquerque!$F$66</f>
        <v>0.38500000000000001</v>
      </c>
      <c r="L16" s="1">
        <f>Seattle!$F$66</f>
        <v>0.38500000000000001</v>
      </c>
      <c r="M16" s="1">
        <f>Chicago!$F$66</f>
        <v>0.38500000000000001</v>
      </c>
      <c r="N16" s="1">
        <f>Boulder!$F$66</f>
        <v>0.38500000000000001</v>
      </c>
      <c r="O16" s="1">
        <f>Minneapolis!$F$66</f>
        <v>0.38500000000000001</v>
      </c>
      <c r="P16" s="1">
        <f>Helena!$F$66</f>
        <v>0.38500000000000001</v>
      </c>
      <c r="Q16" s="1">
        <f>Duluth!$F$66</f>
        <v>0.48699999999999999</v>
      </c>
      <c r="R16" s="1">
        <f>Fairbanks!$F$66</f>
        <v>0.70199999999999996</v>
      </c>
    </row>
    <row r="17" spans="1:18" ht="11.25">
      <c r="A17" s="58"/>
      <c r="B17" s="59" t="s">
        <v>46</v>
      </c>
      <c r="C17" s="1">
        <f>Miami!$G$66</f>
        <v>0.11</v>
      </c>
      <c r="D17" s="1">
        <f>Houston!$G$66</f>
        <v>0.11</v>
      </c>
      <c r="E17" s="1">
        <f>Phoenix!$G$66</f>
        <v>0.11</v>
      </c>
      <c r="F17" s="1">
        <f>Atlanta!$G$66</f>
        <v>0.16200000000000001</v>
      </c>
      <c r="G17" s="1">
        <f>LosAngeles!$G$66</f>
        <v>0.16200000000000001</v>
      </c>
      <c r="H17" s="1">
        <f>LasVegas!$G$66</f>
        <v>0.16200000000000001</v>
      </c>
      <c r="I17" s="1">
        <f>SanFrancisco!$G$66</f>
        <v>0.223</v>
      </c>
      <c r="J17" s="1">
        <f>Baltimore!$G$66</f>
        <v>0.30499999999999999</v>
      </c>
      <c r="K17" s="1">
        <f>Albuquerque!$G$66</f>
        <v>0.30499999999999999</v>
      </c>
      <c r="L17" s="1">
        <f>Seattle!$G$66</f>
        <v>0.30499999999999999</v>
      </c>
      <c r="M17" s="1">
        <f>Chicago!$G$66</f>
        <v>0.30499999999999999</v>
      </c>
      <c r="N17" s="1">
        <f>Boulder!$G$66</f>
        <v>0.30499999999999999</v>
      </c>
      <c r="O17" s="1">
        <f>Minneapolis!$G$66</f>
        <v>0.30499999999999999</v>
      </c>
      <c r="P17" s="1">
        <f>Helena!$G$66</f>
        <v>0.30499999999999999</v>
      </c>
      <c r="Q17" s="1">
        <f>Duluth!$G$66</f>
        <v>0.40899999999999997</v>
      </c>
      <c r="R17" s="1">
        <f>Fairbanks!$G$66</f>
        <v>0.63300000000000001</v>
      </c>
    </row>
    <row r="18" spans="1:18" ht="11.25">
      <c r="A18" s="58"/>
      <c r="B18" s="56" t="s">
        <v>47</v>
      </c>
    </row>
    <row r="19" spans="1:18" ht="11.25">
      <c r="A19" s="58"/>
      <c r="B19" s="59" t="s">
        <v>225</v>
      </c>
      <c r="C19" s="1" t="s">
        <v>223</v>
      </c>
      <c r="D19" s="1" t="s">
        <v>223</v>
      </c>
      <c r="E19" s="1" t="s">
        <v>223</v>
      </c>
      <c r="F19" s="1" t="s">
        <v>223</v>
      </c>
      <c r="G19" s="1" t="s">
        <v>223</v>
      </c>
      <c r="H19" s="1" t="s">
        <v>223</v>
      </c>
      <c r="I19" s="1" t="s">
        <v>223</v>
      </c>
      <c r="J19" s="1" t="s">
        <v>223</v>
      </c>
      <c r="K19" s="1" t="s">
        <v>223</v>
      </c>
      <c r="L19" s="1" t="s">
        <v>223</v>
      </c>
      <c r="M19" s="1" t="s">
        <v>223</v>
      </c>
      <c r="N19" s="1" t="s">
        <v>223</v>
      </c>
      <c r="O19" s="1" t="s">
        <v>223</v>
      </c>
      <c r="P19" s="1" t="s">
        <v>223</v>
      </c>
      <c r="Q19" s="1" t="s">
        <v>223</v>
      </c>
      <c r="R19" s="1" t="s">
        <v>223</v>
      </c>
    </row>
    <row r="20" spans="1:18" ht="11.25">
      <c r="A20" s="58"/>
      <c r="B20" s="59" t="s">
        <v>45</v>
      </c>
      <c r="C20" s="1" t="s">
        <v>223</v>
      </c>
      <c r="D20" s="1" t="s">
        <v>223</v>
      </c>
      <c r="E20" s="1" t="s">
        <v>223</v>
      </c>
      <c r="F20" s="1" t="s">
        <v>223</v>
      </c>
      <c r="G20" s="1" t="s">
        <v>223</v>
      </c>
      <c r="H20" s="1" t="s">
        <v>223</v>
      </c>
      <c r="I20" s="1" t="s">
        <v>223</v>
      </c>
      <c r="J20" s="1" t="s">
        <v>223</v>
      </c>
      <c r="K20" s="1" t="s">
        <v>223</v>
      </c>
      <c r="L20" s="1" t="s">
        <v>223</v>
      </c>
      <c r="M20" s="1" t="s">
        <v>223</v>
      </c>
      <c r="N20" s="1" t="s">
        <v>223</v>
      </c>
      <c r="O20" s="1" t="s">
        <v>223</v>
      </c>
      <c r="P20" s="1" t="s">
        <v>223</v>
      </c>
      <c r="Q20" s="1" t="s">
        <v>223</v>
      </c>
      <c r="R20" s="1" t="s">
        <v>223</v>
      </c>
    </row>
    <row r="21" spans="1:18" ht="11.25">
      <c r="A21" s="58"/>
      <c r="B21" s="59" t="s">
        <v>46</v>
      </c>
      <c r="C21" s="1" t="s">
        <v>223</v>
      </c>
      <c r="D21" s="1" t="s">
        <v>223</v>
      </c>
      <c r="E21" s="1" t="s">
        <v>223</v>
      </c>
      <c r="F21" s="1" t="s">
        <v>223</v>
      </c>
      <c r="G21" s="1" t="s">
        <v>223</v>
      </c>
      <c r="H21" s="1" t="s">
        <v>223</v>
      </c>
      <c r="I21" s="1" t="s">
        <v>223</v>
      </c>
      <c r="J21" s="1" t="s">
        <v>223</v>
      </c>
      <c r="K21" s="1" t="s">
        <v>223</v>
      </c>
      <c r="L21" s="1" t="s">
        <v>223</v>
      </c>
      <c r="M21" s="1" t="s">
        <v>223</v>
      </c>
      <c r="N21" s="1" t="s">
        <v>223</v>
      </c>
      <c r="O21" s="1" t="s">
        <v>223</v>
      </c>
      <c r="P21" s="1" t="s">
        <v>223</v>
      </c>
      <c r="Q21" s="1" t="s">
        <v>223</v>
      </c>
      <c r="R21" s="1" t="s">
        <v>223</v>
      </c>
    </row>
    <row r="22" spans="1:18" ht="11.25">
      <c r="A22" s="58"/>
      <c r="B22" s="56" t="s">
        <v>48</v>
      </c>
    </row>
    <row r="23" spans="1:18" ht="11.25">
      <c r="A23" s="58"/>
      <c r="B23" s="59" t="s">
        <v>49</v>
      </c>
      <c r="C23" s="74" t="str">
        <f>BuildingSummary!$C37</f>
        <v>Mass Floor</v>
      </c>
      <c r="D23" s="74" t="str">
        <f>BuildingSummary!$C37</f>
        <v>Mass Floor</v>
      </c>
      <c r="E23" s="74" t="str">
        <f>BuildingSummary!$C37</f>
        <v>Mass Floor</v>
      </c>
      <c r="F23" s="74" t="str">
        <f>BuildingSummary!$C37</f>
        <v>Mass Floor</v>
      </c>
      <c r="G23" s="74" t="str">
        <f>BuildingSummary!$C37</f>
        <v>Mass Floor</v>
      </c>
      <c r="H23" s="74" t="str">
        <f>BuildingSummary!$C37</f>
        <v>Mass Floor</v>
      </c>
      <c r="I23" s="74" t="str">
        <f>BuildingSummary!$C37</f>
        <v>Mass Floor</v>
      </c>
      <c r="J23" s="74" t="str">
        <f>BuildingSummary!$C37</f>
        <v>Mass Floor</v>
      </c>
      <c r="K23" s="74" t="str">
        <f>BuildingSummary!$C37</f>
        <v>Mass Floor</v>
      </c>
      <c r="L23" s="74" t="str">
        <f>BuildingSummary!$C37</f>
        <v>Mass Floor</v>
      </c>
      <c r="M23" s="74" t="str">
        <f>BuildingSummary!$C37</f>
        <v>Mass Floor</v>
      </c>
      <c r="N23" s="74" t="str">
        <f>BuildingSummary!$C37</f>
        <v>Mass Floor</v>
      </c>
      <c r="O23" s="74" t="str">
        <f>BuildingSummary!$C37</f>
        <v>Mass Floor</v>
      </c>
      <c r="P23" s="74" t="str">
        <f>BuildingSummary!$C37</f>
        <v>Mass Floor</v>
      </c>
      <c r="Q23" s="74" t="str">
        <f>BuildingSummary!$C37</f>
        <v>Mass Floor</v>
      </c>
      <c r="R23" s="74" t="str">
        <f>BuildingSummary!$C37</f>
        <v>Mass Floor</v>
      </c>
    </row>
    <row r="24" spans="1:18" ht="11.25">
      <c r="A24" s="58"/>
      <c r="B24" s="60" t="s">
        <v>51</v>
      </c>
      <c r="C24" s="74" t="str">
        <f>BuildingSummary!$C38</f>
        <v>4 in slab-on-grade</v>
      </c>
      <c r="D24" s="74" t="str">
        <f>BuildingSummary!$C38</f>
        <v>4 in slab-on-grade</v>
      </c>
      <c r="E24" s="74" t="str">
        <f>BuildingSummary!$C38</f>
        <v>4 in slab-on-grade</v>
      </c>
      <c r="F24" s="74" t="str">
        <f>BuildingSummary!$C38</f>
        <v>4 in slab-on-grade</v>
      </c>
      <c r="G24" s="74" t="str">
        <f>BuildingSummary!$C38</f>
        <v>4 in slab-on-grade</v>
      </c>
      <c r="H24" s="74" t="str">
        <f>BuildingSummary!$C38</f>
        <v>4 in slab-on-grade</v>
      </c>
      <c r="I24" s="74" t="str">
        <f>BuildingSummary!$C38</f>
        <v>4 in slab-on-grade</v>
      </c>
      <c r="J24" s="74" t="str">
        <f>BuildingSummary!$C38</f>
        <v>4 in slab-on-grade</v>
      </c>
      <c r="K24" s="74" t="str">
        <f>BuildingSummary!$C38</f>
        <v>4 in slab-on-grade</v>
      </c>
      <c r="L24" s="74" t="str">
        <f>BuildingSummary!$C38</f>
        <v>4 in slab-on-grade</v>
      </c>
      <c r="M24" s="74" t="str">
        <f>BuildingSummary!$C38</f>
        <v>4 in slab-on-grade</v>
      </c>
      <c r="N24" s="74" t="str">
        <f>BuildingSummary!$C38</f>
        <v>4 in slab-on-grade</v>
      </c>
      <c r="O24" s="74" t="str">
        <f>BuildingSummary!$C38</f>
        <v>4 in slab-on-grade</v>
      </c>
      <c r="P24" s="74" t="str">
        <f>BuildingSummary!$C38</f>
        <v>4 in slab-on-grade</v>
      </c>
      <c r="Q24" s="74" t="str">
        <f>BuildingSummary!$C38</f>
        <v>4 in slab-on-grade</v>
      </c>
      <c r="R24" s="74" t="str">
        <f>BuildingSummary!$C38</f>
        <v>4 in slab-on-grade</v>
      </c>
    </row>
    <row r="25" spans="1:18" ht="11.25">
      <c r="A25" s="58"/>
      <c r="B25" s="59" t="s">
        <v>224</v>
      </c>
      <c r="C25" s="4">
        <f>1/Miami!$D$44</f>
        <v>0.32051282051282048</v>
      </c>
      <c r="D25" s="4">
        <f>1/Houston!$D$44</f>
        <v>0.32051282051282048</v>
      </c>
      <c r="E25" s="4">
        <f>1/Phoenix!$D$44</f>
        <v>0.32051282051282048</v>
      </c>
      <c r="F25" s="4">
        <f>1/Atlanta!$D$44</f>
        <v>0.32051282051282048</v>
      </c>
      <c r="G25" s="4">
        <f>1/LosAngeles!$D$44</f>
        <v>0.32051282051282048</v>
      </c>
      <c r="H25" s="4">
        <f>1/LasVegas!$D$44</f>
        <v>0.32051282051282048</v>
      </c>
      <c r="I25" s="4">
        <f>1/SanFrancisco!$D$44</f>
        <v>0.32051282051282048</v>
      </c>
      <c r="J25" s="4">
        <f>1/Baltimore!$D$44</f>
        <v>0.32051282051282048</v>
      </c>
      <c r="K25" s="4">
        <f>1/Albuquerque!$D$44</f>
        <v>0.32051282051282048</v>
      </c>
      <c r="L25" s="4">
        <f>1/Seattle!$D$44</f>
        <v>0.32051282051282048</v>
      </c>
      <c r="M25" s="4">
        <f>1/Chicago!$D$44</f>
        <v>0.32051282051282048</v>
      </c>
      <c r="N25" s="4">
        <f>1/Boulder!$D$44</f>
        <v>0.32051282051282048</v>
      </c>
      <c r="O25" s="4">
        <f>1/Minneapolis!$D$44</f>
        <v>0.32051282051282048</v>
      </c>
      <c r="P25" s="4">
        <f>1/Helena!$D$44</f>
        <v>0.32051282051282048</v>
      </c>
      <c r="Q25" s="4">
        <f>1/Duluth!$D$44</f>
        <v>0.32051282051282048</v>
      </c>
      <c r="R25" s="4">
        <f>1/Fairbanks!$D$44</f>
        <v>0.32051282051282048</v>
      </c>
    </row>
    <row r="26" spans="1:18" ht="11.25">
      <c r="A26" s="56" t="s">
        <v>57</v>
      </c>
      <c r="B26" s="57"/>
    </row>
    <row r="27" spans="1:18" ht="11.25">
      <c r="A27" s="58"/>
      <c r="B27" s="56" t="s">
        <v>62</v>
      </c>
    </row>
    <row r="28" spans="1:18" ht="11.25">
      <c r="A28" s="58"/>
      <c r="B28" s="59" t="s">
        <v>226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1.25">
      <c r="A29" s="58"/>
      <c r="B29" s="59" t="str">
        <f>Miami!A75</f>
        <v>PSZ-AC:1_COOLC DXCOIL</v>
      </c>
      <c r="C29" s="4">
        <f>10^(-3)*Miami!$C75</f>
        <v>9.3485800000000001</v>
      </c>
      <c r="D29" s="4">
        <f>10^(-3)*Houston!$C75</f>
        <v>9.43825</v>
      </c>
      <c r="E29" s="4">
        <f>10^(-3)*Phoenix!$C75</f>
        <v>8.8832199999999997</v>
      </c>
      <c r="F29" s="4">
        <f>10^(-3)*Atlanta!$C75</f>
        <v>8.6480599999999992</v>
      </c>
      <c r="G29" s="4">
        <f>10^(-3)*LosAngeles!$C75</f>
        <v>4.5896099999999995</v>
      </c>
      <c r="H29" s="4">
        <f>10^(-3)*LasVegas!$C75</f>
        <v>7.0815600000000005</v>
      </c>
      <c r="I29" s="4">
        <f>10^(-3)*SanFrancisco!$C75</f>
        <v>5.1427399999999999</v>
      </c>
      <c r="J29" s="4">
        <f>10^(-3)*Baltimore!$C75</f>
        <v>10.03548</v>
      </c>
      <c r="K29" s="4">
        <f>10^(-3)*Albuquerque!$C75</f>
        <v>8.5182900000000004</v>
      </c>
      <c r="L29" s="4">
        <f>10^(-3)*Seattle!$C75</f>
        <v>6.39933</v>
      </c>
      <c r="M29" s="4">
        <f>10^(-3)*Chicago!$C75</f>
        <v>12.268360000000001</v>
      </c>
      <c r="N29" s="4">
        <f>10^(-3)*Boulder!$C75</f>
        <v>10.004770000000001</v>
      </c>
      <c r="O29" s="4">
        <f>10^(-3)*Minneapolis!$C75</f>
        <v>13.025170000000001</v>
      </c>
      <c r="P29" s="4">
        <f>10^(-3)*Helena!$C75</f>
        <v>10.93802</v>
      </c>
      <c r="Q29" s="4">
        <f>10^(-3)*Duluth!$C75</f>
        <v>12.95158</v>
      </c>
      <c r="R29" s="4">
        <f>10^(-3)*Fairbanks!$C75</f>
        <v>11.893990000000001</v>
      </c>
    </row>
    <row r="30" spans="1:18" ht="11.25">
      <c r="A30" s="58"/>
      <c r="B30" s="59" t="str">
        <f>Miami!A76</f>
        <v>PSZ-AC:2_COOLC DXCOIL</v>
      </c>
      <c r="C30" s="4">
        <f>10^(-3)*Miami!$C76</f>
        <v>47.355230000000006</v>
      </c>
      <c r="D30" s="4">
        <f>10^(-3)*Houston!$C76</f>
        <v>54.886160000000004</v>
      </c>
      <c r="E30" s="4">
        <f>10^(-3)*Phoenix!$C76</f>
        <v>52.522069999999999</v>
      </c>
      <c r="F30" s="4">
        <f>10^(-3)*Atlanta!$C76</f>
        <v>54.672690000000003</v>
      </c>
      <c r="G30" s="4">
        <f>10^(-3)*LosAngeles!$C76</f>
        <v>26.713100000000001</v>
      </c>
      <c r="H30" s="4">
        <f>10^(-3)*LasVegas!$C76</f>
        <v>45.969110000000001</v>
      </c>
      <c r="I30" s="4">
        <f>10^(-3)*SanFrancisco!$C76</f>
        <v>29.304750000000002</v>
      </c>
      <c r="J30" s="4">
        <f>10^(-3)*Baltimore!$C76</f>
        <v>58.875959999999999</v>
      </c>
      <c r="K30" s="4">
        <f>10^(-3)*Albuquerque!$C76</f>
        <v>44.79242</v>
      </c>
      <c r="L30" s="4">
        <f>10^(-3)*Seattle!$C76</f>
        <v>38.334019999999995</v>
      </c>
      <c r="M30" s="4">
        <f>10^(-3)*Chicago!$C76</f>
        <v>69.99427</v>
      </c>
      <c r="N30" s="4">
        <f>10^(-3)*Boulder!$C76</f>
        <v>55.551929999999999</v>
      </c>
      <c r="O30" s="4">
        <f>10^(-3)*Minneapolis!$C76</f>
        <v>76.967070000000007</v>
      </c>
      <c r="P30" s="4">
        <f>10^(-3)*Helena!$C76</f>
        <v>57.527670000000001</v>
      </c>
      <c r="Q30" s="4">
        <f>10^(-3)*Duluth!$C76</f>
        <v>81.066910000000007</v>
      </c>
      <c r="R30" s="4">
        <f>10^(-3)*Fairbanks!$C76</f>
        <v>63.213160000000002</v>
      </c>
    </row>
    <row r="31" spans="1:18" ht="11.25">
      <c r="A31" s="58"/>
      <c r="B31" s="59" t="str">
        <f>Miami!A77</f>
        <v>PSZ-AC:3_COOLC DXCOIL</v>
      </c>
      <c r="C31" s="4">
        <f>10^(-3)*Miami!$C77</f>
        <v>51.014670000000002</v>
      </c>
      <c r="D31" s="4">
        <f>10^(-3)*Houston!$C77</f>
        <v>50.024270000000001</v>
      </c>
      <c r="E31" s="4">
        <f>10^(-3)*Phoenix!$C77</f>
        <v>54.937019999999997</v>
      </c>
      <c r="F31" s="4">
        <f>10^(-3)*Atlanta!$C77</f>
        <v>51.275030000000001</v>
      </c>
      <c r="G31" s="4">
        <f>10^(-3)*LosAngeles!$C77</f>
        <v>43.68683</v>
      </c>
      <c r="H31" s="4">
        <f>10^(-3)*LasVegas!$C77</f>
        <v>38.693379999999998</v>
      </c>
      <c r="I31" s="4">
        <f>10^(-3)*SanFrancisco!$C77</f>
        <v>24.276060000000001</v>
      </c>
      <c r="J31" s="4">
        <f>10^(-3)*Baltimore!$C77</f>
        <v>48.551089999999995</v>
      </c>
      <c r="K31" s="4">
        <f>10^(-3)*Albuquerque!$C77</f>
        <v>32.809059999999995</v>
      </c>
      <c r="L31" s="4">
        <f>10^(-3)*Seattle!$C77</f>
        <v>27.45553</v>
      </c>
      <c r="M31" s="4">
        <f>10^(-3)*Chicago!$C77</f>
        <v>48.502839999999999</v>
      </c>
      <c r="N31" s="4">
        <f>10^(-3)*Boulder!$C77</f>
        <v>31.840710000000001</v>
      </c>
      <c r="O31" s="4">
        <f>10^(-3)*Minneapolis!$C77</f>
        <v>48.51634</v>
      </c>
      <c r="P31" s="4">
        <f>10^(-3)*Helena!$C77</f>
        <v>29.795529999999999</v>
      </c>
      <c r="Q31" s="4">
        <f>10^(-3)*Duluth!$C77</f>
        <v>29.65484</v>
      </c>
      <c r="R31" s="4">
        <f>10^(-3)*Fairbanks!$C77</f>
        <v>24.10661</v>
      </c>
    </row>
    <row r="32" spans="1:18" ht="11.25">
      <c r="A32" s="58"/>
      <c r="B32" s="59" t="str">
        <f>Miami!A78</f>
        <v>PSZ-AC:4_COOLC DXCOIL</v>
      </c>
      <c r="C32" s="4">
        <f>10^(-3)*Miami!$C78</f>
        <v>114.06094</v>
      </c>
      <c r="D32" s="4">
        <f>10^(-3)*Houston!$C78</f>
        <v>179.85542999999998</v>
      </c>
      <c r="E32" s="4">
        <f>10^(-3)*Phoenix!$C78</f>
        <v>199.65478000000002</v>
      </c>
      <c r="F32" s="4">
        <f>10^(-3)*Atlanta!$C78</f>
        <v>194.10311999999999</v>
      </c>
      <c r="G32" s="4">
        <f>10^(-3)*LosAngeles!$C78</f>
        <v>129.45529999999999</v>
      </c>
      <c r="H32" s="4">
        <f>10^(-3)*LasVegas!$C78</f>
        <v>195.79900000000001</v>
      </c>
      <c r="I32" s="4">
        <f>10^(-3)*SanFrancisco!$C78</f>
        <v>127.81347000000001</v>
      </c>
      <c r="J32" s="4">
        <f>10^(-3)*Baltimore!$C78</f>
        <v>203.02126999999999</v>
      </c>
      <c r="K32" s="4">
        <f>10^(-3)*Albuquerque!$C78</f>
        <v>224.93938</v>
      </c>
      <c r="L32" s="4">
        <f>10^(-3)*Seattle!$C78</f>
        <v>168.23253</v>
      </c>
      <c r="M32" s="4">
        <f>10^(-3)*Chicago!$C78</f>
        <v>235.18723000000003</v>
      </c>
      <c r="N32" s="4">
        <f>10^(-3)*Boulder!$C78</f>
        <v>257.12779999999998</v>
      </c>
      <c r="O32" s="4">
        <f>10^(-3)*Minneapolis!$C78</f>
        <v>255.38092000000003</v>
      </c>
      <c r="P32" s="4">
        <f>10^(-3)*Helena!$C78</f>
        <v>235.37815000000001</v>
      </c>
      <c r="Q32" s="4">
        <f>10^(-3)*Duluth!$C78</f>
        <v>270.91078999999996</v>
      </c>
      <c r="R32" s="4">
        <f>10^(-3)*Fairbanks!$C78</f>
        <v>198.78332999999998</v>
      </c>
    </row>
    <row r="33" spans="1:18" ht="11.25">
      <c r="A33" s="58"/>
      <c r="B33" s="59" t="str">
        <f>Miami!A79</f>
        <v>PSZ-AC:5_COOLC DXCOIL</v>
      </c>
      <c r="C33" s="4">
        <f>10^(-3)*Miami!$C79</f>
        <v>54.51193</v>
      </c>
      <c r="D33" s="4">
        <f>10^(-3)*Houston!$C79</f>
        <v>63.25121</v>
      </c>
      <c r="E33" s="4">
        <f>10^(-3)*Phoenix!$C79</f>
        <v>64.059359999999998</v>
      </c>
      <c r="F33" s="4">
        <f>10^(-3)*Atlanta!$C79</f>
        <v>57.81033</v>
      </c>
      <c r="G33" s="4">
        <f>10^(-3)*LosAngeles!$C79</f>
        <v>39.178300000000007</v>
      </c>
      <c r="H33" s="4">
        <f>10^(-3)*LasVegas!$C79</f>
        <v>58.54345</v>
      </c>
      <c r="I33" s="4">
        <f>10^(-3)*SanFrancisco!$C79</f>
        <v>29.238630000000001</v>
      </c>
      <c r="J33" s="4">
        <f>10^(-3)*Baltimore!$C79</f>
        <v>61.927810000000001</v>
      </c>
      <c r="K33" s="4">
        <f>10^(-3)*Albuquerque!$C79</f>
        <v>49.874580000000002</v>
      </c>
      <c r="L33" s="4">
        <f>10^(-3)*Seattle!$C79</f>
        <v>36.044730000000001</v>
      </c>
      <c r="M33" s="4">
        <f>10^(-3)*Chicago!$C79</f>
        <v>77.259350000000012</v>
      </c>
      <c r="N33" s="4">
        <f>10^(-3)*Boulder!$C79</f>
        <v>57.055990000000001</v>
      </c>
      <c r="O33" s="4">
        <f>10^(-3)*Minneapolis!$C79</f>
        <v>83.547939999999997</v>
      </c>
      <c r="P33" s="4">
        <f>10^(-3)*Helena!$C79</f>
        <v>59.178170000000001</v>
      </c>
      <c r="Q33" s="4">
        <f>10^(-3)*Duluth!$C79</f>
        <v>83.359139999999996</v>
      </c>
      <c r="R33" s="4">
        <f>10^(-3)*Fairbanks!$C79</f>
        <v>64.723929999999996</v>
      </c>
    </row>
    <row r="34" spans="1:18" ht="11.25">
      <c r="A34" s="58"/>
      <c r="B34" s="59" t="str">
        <f>Miami!A80</f>
        <v>PSZ-AC:6_COOLC DXCOIL</v>
      </c>
      <c r="C34" s="4">
        <f>10^(-3)*Miami!$C80</f>
        <v>45.547480000000007</v>
      </c>
      <c r="D34" s="4">
        <f>10^(-3)*Houston!$C80</f>
        <v>45.760599999999997</v>
      </c>
      <c r="E34" s="4">
        <f>10^(-3)*Phoenix!$C80</f>
        <v>43.006489999999999</v>
      </c>
      <c r="F34" s="4">
        <f>10^(-3)*Atlanta!$C80</f>
        <v>36.64884</v>
      </c>
      <c r="G34" s="4">
        <f>10^(-3)*LosAngeles!$C80</f>
        <v>30.829610000000002</v>
      </c>
      <c r="H34" s="4">
        <f>10^(-3)*LasVegas!$C80</f>
        <v>31.56514</v>
      </c>
      <c r="I34" s="4">
        <f>10^(-3)*SanFrancisco!$C80</f>
        <v>26.74905</v>
      </c>
      <c r="J34" s="4">
        <f>10^(-3)*Baltimore!$C80</f>
        <v>34.541559999999997</v>
      </c>
      <c r="K34" s="4">
        <f>10^(-3)*Albuquerque!$C80</f>
        <v>33.613109999999999</v>
      </c>
      <c r="L34" s="4">
        <f>10^(-3)*Seattle!$C80</f>
        <v>28.659689999999998</v>
      </c>
      <c r="M34" s="4">
        <f>10^(-3)*Chicago!$C80</f>
        <v>33.888910000000003</v>
      </c>
      <c r="N34" s="4">
        <f>10^(-3)*Boulder!$C80</f>
        <v>33.171330000000005</v>
      </c>
      <c r="O34" s="4">
        <f>10^(-3)*Minneapolis!$C80</f>
        <v>33.686579999999999</v>
      </c>
      <c r="P34" s="4">
        <f>10^(-3)*Helena!$C80</f>
        <v>31.435210000000001</v>
      </c>
      <c r="Q34" s="4">
        <f>10^(-3)*Duluth!$C80</f>
        <v>29.123750000000001</v>
      </c>
      <c r="R34" s="4">
        <f>10^(-3)*Fairbanks!$C80</f>
        <v>27.329720000000002</v>
      </c>
    </row>
    <row r="35" spans="1:18" ht="11.25">
      <c r="A35" s="58"/>
      <c r="B35" s="59" t="s">
        <v>227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1.25">
      <c r="A36" s="58"/>
      <c r="B36" s="59" t="str">
        <f>Miami!A83</f>
        <v>PSZ-AC:1_HEATC</v>
      </c>
      <c r="C36" s="4">
        <f>10^(-3)*Miami!$C83</f>
        <v>11.71823</v>
      </c>
      <c r="D36" s="4">
        <f>10^(-3)*Houston!$C83</f>
        <v>12.46932</v>
      </c>
      <c r="E36" s="4">
        <f>10^(-3)*Phoenix!$C83</f>
        <v>12.20645</v>
      </c>
      <c r="F36" s="4">
        <f>10^(-3)*Atlanta!$C83</f>
        <v>11.04293</v>
      </c>
      <c r="G36" s="4">
        <f>10^(-3)*LosAngeles!$C83</f>
        <v>6.6639799999999996</v>
      </c>
      <c r="H36" s="4">
        <f>10^(-3)*LasVegas!$C83</f>
        <v>9.7117900000000006</v>
      </c>
      <c r="I36" s="4">
        <f>10^(-3)*SanFrancisco!$C83</f>
        <v>8.2033799999999992</v>
      </c>
      <c r="J36" s="4">
        <f>10^(-3)*Baltimore!$C83</f>
        <v>12.647620000000002</v>
      </c>
      <c r="K36" s="4">
        <f>10^(-3)*Albuquerque!$C83</f>
        <v>11.428139999999999</v>
      </c>
      <c r="L36" s="4">
        <f>10^(-3)*Seattle!$C83</f>
        <v>10.35365</v>
      </c>
      <c r="M36" s="4">
        <f>10^(-3)*Chicago!$C83</f>
        <v>14.94144</v>
      </c>
      <c r="N36" s="4">
        <f>10^(-3)*Boulder!$C83</f>
        <v>13.494860000000001</v>
      </c>
      <c r="O36" s="4">
        <f>10^(-3)*Minneapolis!$C83</f>
        <v>16.110030000000002</v>
      </c>
      <c r="P36" s="4">
        <f>10^(-3)*Helena!$C83</f>
        <v>15.83831</v>
      </c>
      <c r="Q36" s="4">
        <f>10^(-3)*Duluth!$C83</f>
        <v>16.485779999999998</v>
      </c>
      <c r="R36" s="4">
        <f>10^(-3)*Fairbanks!$C83</f>
        <v>20.174290000000003</v>
      </c>
    </row>
    <row r="37" spans="1:18" ht="11.25">
      <c r="A37" s="58"/>
      <c r="B37" s="59" t="str">
        <f>Miami!A84</f>
        <v>PSZ-AC:2_HEATC</v>
      </c>
      <c r="C37" s="4">
        <f>10^(-3)*Miami!$C84</f>
        <v>52.764890000000001</v>
      </c>
      <c r="D37" s="4">
        <f>10^(-3)*Houston!$C84</f>
        <v>66.652199999999993</v>
      </c>
      <c r="E37" s="4">
        <f>10^(-3)*Phoenix!$C84</f>
        <v>66.812169999999995</v>
      </c>
      <c r="F37" s="4">
        <f>10^(-3)*Atlanta!$C84</f>
        <v>65.256280000000004</v>
      </c>
      <c r="G37" s="4">
        <f>10^(-3)*LosAngeles!$C84</f>
        <v>37.359900000000003</v>
      </c>
      <c r="H37" s="4">
        <f>10^(-3)*LasVegas!$C84</f>
        <v>57.787790000000001</v>
      </c>
      <c r="I37" s="4">
        <f>10^(-3)*SanFrancisco!$C84</f>
        <v>47.70767</v>
      </c>
      <c r="J37" s="4">
        <f>10^(-3)*Baltimore!$C84</f>
        <v>73.435880000000012</v>
      </c>
      <c r="K37" s="4">
        <f>10^(-3)*Albuquerque!$C84</f>
        <v>65.286820000000006</v>
      </c>
      <c r="L37" s="4">
        <f>10^(-3)*Seattle!$C84</f>
        <v>62.041170000000001</v>
      </c>
      <c r="M37" s="4">
        <f>10^(-3)*Chicago!$C84</f>
        <v>87.881029999999996</v>
      </c>
      <c r="N37" s="4">
        <f>10^(-3)*Boulder!$C84</f>
        <v>78.623360000000005</v>
      </c>
      <c r="O37" s="4">
        <f>10^(-3)*Minneapolis!$C84</f>
        <v>96.638940000000005</v>
      </c>
      <c r="P37" s="4">
        <f>10^(-3)*Helena!$C84</f>
        <v>94.746929999999992</v>
      </c>
      <c r="Q37" s="4">
        <f>10^(-3)*Duluth!$C84</f>
        <v>99.955130000000011</v>
      </c>
      <c r="R37" s="4">
        <f>10^(-3)*Fairbanks!$C84</f>
        <v>123.11435</v>
      </c>
    </row>
    <row r="38" spans="1:18" ht="11.25">
      <c r="A38" s="58"/>
      <c r="B38" s="59" t="str">
        <f>Miami!A85</f>
        <v>PSZ-AC:3_HEATC</v>
      </c>
      <c r="C38" s="4">
        <f>10^(-3)*Miami!$C85</f>
        <v>79.536509999999993</v>
      </c>
      <c r="D38" s="4">
        <f>10^(-3)*Houston!$C85</f>
        <v>102.96063000000001</v>
      </c>
      <c r="E38" s="4">
        <f>10^(-3)*Phoenix!$C85</f>
        <v>95.398409999999998</v>
      </c>
      <c r="F38" s="4">
        <f>10^(-3)*Atlanta!$C85</f>
        <v>113.84502999999999</v>
      </c>
      <c r="G38" s="4">
        <f>10^(-3)*LosAngeles!$C85</f>
        <v>75.965720000000005</v>
      </c>
      <c r="H38" s="4">
        <f>10^(-3)*LasVegas!$C85</f>
        <v>85.968570000000014</v>
      </c>
      <c r="I38" s="4">
        <f>10^(-3)*SanFrancisco!$C85</f>
        <v>65.270980000000009</v>
      </c>
      <c r="J38" s="4">
        <f>10^(-3)*Baltimore!$C85</f>
        <v>119.9975</v>
      </c>
      <c r="K38" s="4">
        <f>10^(-3)*Albuquerque!$C85</f>
        <v>96.653639999999996</v>
      </c>
      <c r="L38" s="4">
        <f>10^(-3)*Seattle!$C85</f>
        <v>88.034109999999998</v>
      </c>
      <c r="M38" s="4">
        <f>10^(-3)*Chicago!$C85</f>
        <v>140.04256000000001</v>
      </c>
      <c r="N38" s="4">
        <f>10^(-3)*Boulder!$C85</f>
        <v>111.97136</v>
      </c>
      <c r="O38" s="4">
        <f>10^(-3)*Minneapolis!$C85</f>
        <v>151.38693000000001</v>
      </c>
      <c r="P38" s="4">
        <f>10^(-3)*Helena!$C85</f>
        <v>127.09038000000001</v>
      </c>
      <c r="Q38" s="4">
        <f>10^(-3)*Duluth!$C85</f>
        <v>134.35765000000001</v>
      </c>
      <c r="R38" s="4">
        <f>10^(-3)*Fairbanks!$C85</f>
        <v>143.02929999999998</v>
      </c>
    </row>
    <row r="39" spans="1:18" ht="11.25">
      <c r="A39" s="58"/>
      <c r="B39" s="59" t="str">
        <f>Miami!A86</f>
        <v>PSZ-AC:4_HEATC</v>
      </c>
      <c r="C39" s="4">
        <f>10^(-3)*Miami!$C86</f>
        <v>160.44585000000001</v>
      </c>
      <c r="D39" s="4">
        <f>10^(-3)*Houston!$C86</f>
        <v>264.27782999999999</v>
      </c>
      <c r="E39" s="4">
        <f>10^(-3)*Phoenix!$C86</f>
        <v>254.70996</v>
      </c>
      <c r="F39" s="4">
        <f>10^(-3)*Atlanta!$C86</f>
        <v>288.18646000000001</v>
      </c>
      <c r="G39" s="4">
        <f>10^(-3)*LosAngeles!$C86</f>
        <v>183.09205</v>
      </c>
      <c r="H39" s="4">
        <f>10^(-3)*LasVegas!$C86</f>
        <v>255.99273000000002</v>
      </c>
      <c r="I39" s="4">
        <f>10^(-3)*SanFrancisco!$C86</f>
        <v>222.48133999999999</v>
      </c>
      <c r="J39" s="4">
        <f>10^(-3)*Baltimore!$C86</f>
        <v>321.27390000000003</v>
      </c>
      <c r="K39" s="4">
        <f>10^(-3)*Albuquerque!$C86</f>
        <v>285.10023000000001</v>
      </c>
      <c r="L39" s="4">
        <f>10^(-3)*Seattle!$C86</f>
        <v>274.31367999999998</v>
      </c>
      <c r="M39" s="4">
        <f>10^(-3)*Chicago!$C86</f>
        <v>384.60197999999997</v>
      </c>
      <c r="N39" s="4">
        <f>10^(-3)*Boulder!$C86</f>
        <v>341.19376</v>
      </c>
      <c r="O39" s="4">
        <f>10^(-3)*Minneapolis!$C86</f>
        <v>421.89196999999996</v>
      </c>
      <c r="P39" s="4">
        <f>10^(-3)*Helena!$C86</f>
        <v>407.34615000000002</v>
      </c>
      <c r="Q39" s="4">
        <f>10^(-3)*Duluth!$C86</f>
        <v>438.75234999999998</v>
      </c>
      <c r="R39" s="4">
        <f>10^(-3)*Fairbanks!$C86</f>
        <v>535.33488999999997</v>
      </c>
    </row>
    <row r="40" spans="1:18" ht="11.25">
      <c r="A40" s="58"/>
      <c r="B40" s="59" t="str">
        <f>Miami!A87</f>
        <v>PSZ-AC:5_HEATC</v>
      </c>
      <c r="C40" s="4">
        <f>10^(-3)*Miami!$C87</f>
        <v>67.250889999999998</v>
      </c>
      <c r="D40" s="4">
        <f>10^(-3)*Houston!$C87</f>
        <v>88.445619999999991</v>
      </c>
      <c r="E40" s="4">
        <f>10^(-3)*Phoenix!$C87</f>
        <v>82.645949999999999</v>
      </c>
      <c r="F40" s="4">
        <f>10^(-3)*Atlanta!$C87</f>
        <v>87.895359999999997</v>
      </c>
      <c r="G40" s="4">
        <f>10^(-3)*LosAngeles!$C87</f>
        <v>55.683529999999998</v>
      </c>
      <c r="H40" s="4">
        <f>10^(-3)*LasVegas!$C87</f>
        <v>79.182539999999989</v>
      </c>
      <c r="I40" s="4">
        <f>10^(-3)*SanFrancisco!$C87</f>
        <v>64.132940000000005</v>
      </c>
      <c r="J40" s="4">
        <f>10^(-3)*Baltimore!$C87</f>
        <v>99.053990000000013</v>
      </c>
      <c r="K40" s="4">
        <f>10^(-3)*Albuquerque!$C87</f>
        <v>88.841800000000006</v>
      </c>
      <c r="L40" s="4">
        <f>10^(-3)*Seattle!$C87</f>
        <v>82.817509999999999</v>
      </c>
      <c r="M40" s="4">
        <f>10^(-3)*Chicago!$C87</f>
        <v>122.47632000000002</v>
      </c>
      <c r="N40" s="4">
        <f>10^(-3)*Boulder!$C87</f>
        <v>107.04674000000001</v>
      </c>
      <c r="O40" s="4">
        <f>10^(-3)*Minneapolis!$C87</f>
        <v>133.94781</v>
      </c>
      <c r="P40" s="4">
        <f>10^(-3)*Helena!$C87</f>
        <v>126.83492</v>
      </c>
      <c r="Q40" s="4">
        <f>10^(-3)*Duluth!$C87</f>
        <v>136.12560999999999</v>
      </c>
      <c r="R40" s="4">
        <f>10^(-3)*Fairbanks!$C87</f>
        <v>171.07273999999998</v>
      </c>
    </row>
    <row r="41" spans="1:18" ht="11.25">
      <c r="A41" s="58"/>
      <c r="B41" s="59" t="str">
        <f>Miami!A88</f>
        <v>PSZ-AC:6_HEATC</v>
      </c>
      <c r="C41" s="4">
        <f>10^(-3)*Miami!$C88</f>
        <v>57.261370000000007</v>
      </c>
      <c r="D41" s="4">
        <f>10^(-3)*Houston!$C88</f>
        <v>61.909889999999997</v>
      </c>
      <c r="E41" s="4">
        <f>10^(-3)*Phoenix!$C88</f>
        <v>59.769359999999999</v>
      </c>
      <c r="F41" s="4">
        <f>10^(-3)*Atlanta!$C88</f>
        <v>56.520139999999998</v>
      </c>
      <c r="G41" s="4">
        <f>10^(-3)*LosAngeles!$C88</f>
        <v>49.279669999999996</v>
      </c>
      <c r="H41" s="4">
        <f>10^(-3)*LasVegas!$C88</f>
        <v>49.430680000000002</v>
      </c>
      <c r="I41" s="4">
        <f>10^(-3)*SanFrancisco!$C88</f>
        <v>45.07911</v>
      </c>
      <c r="J41" s="4">
        <f>10^(-3)*Baltimore!$C88</f>
        <v>57.415880000000001</v>
      </c>
      <c r="K41" s="4">
        <f>10^(-3)*Albuquerque!$C88</f>
        <v>48.70684</v>
      </c>
      <c r="L41" s="4">
        <f>10^(-3)*Seattle!$C88</f>
        <v>49.699269999999999</v>
      </c>
      <c r="M41" s="4">
        <f>10^(-3)*Chicago!$C88</f>
        <v>60.061390000000003</v>
      </c>
      <c r="N41" s="4">
        <f>10^(-3)*Boulder!$C88</f>
        <v>51.127550000000006</v>
      </c>
      <c r="O41" s="4">
        <f>10^(-3)*Minneapolis!$C88</f>
        <v>61.678820000000002</v>
      </c>
      <c r="P41" s="4">
        <f>10^(-3)*Helena!$C88</f>
        <v>54.357970000000002</v>
      </c>
      <c r="Q41" s="4">
        <f>10^(-3)*Duluth!$C88</f>
        <v>57.054819999999999</v>
      </c>
      <c r="R41" s="4">
        <f>10^(-3)*Fairbanks!$C88</f>
        <v>61.643990000000002</v>
      </c>
    </row>
    <row r="42" spans="1:18" ht="11.25">
      <c r="A42" s="58"/>
      <c r="B42" s="56" t="s">
        <v>63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ht="11.25">
      <c r="A43" s="58"/>
      <c r="B43" s="59" t="s">
        <v>64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ht="11.25">
      <c r="A44" s="58"/>
      <c r="B44" s="59" t="str">
        <f>Miami!A75</f>
        <v>PSZ-AC:1_COOLC DXCOIL</v>
      </c>
      <c r="C44" s="4">
        <f>Miami!$G75</f>
        <v>3.82</v>
      </c>
      <c r="D44" s="4">
        <f>Houston!$G75</f>
        <v>3.83</v>
      </c>
      <c r="E44" s="4">
        <f>Phoenix!$G75</f>
        <v>3.94</v>
      </c>
      <c r="F44" s="4">
        <f>Atlanta!$G75</f>
        <v>3.79</v>
      </c>
      <c r="G44" s="4">
        <f>LosAngeles!$G75</f>
        <v>3.9</v>
      </c>
      <c r="H44" s="4">
        <f>LasVegas!$G75</f>
        <v>3.92</v>
      </c>
      <c r="I44" s="4">
        <f>SanFrancisco!$G75</f>
        <v>4.01</v>
      </c>
      <c r="J44" s="4">
        <f>Baltimore!$G75</f>
        <v>3.75</v>
      </c>
      <c r="K44" s="4">
        <f>Albuquerque!$G75</f>
        <v>4.04</v>
      </c>
      <c r="L44" s="4">
        <f>Seattle!$G75</f>
        <v>4.0199999999999996</v>
      </c>
      <c r="M44" s="4">
        <f>Chicago!$G75</f>
        <v>3.73</v>
      </c>
      <c r="N44" s="4">
        <f>Boulder!$G75</f>
        <v>4.04</v>
      </c>
      <c r="O44" s="4">
        <f>Minneapolis!$G75</f>
        <v>3.74</v>
      </c>
      <c r="P44" s="4">
        <f>Helena!$G75</f>
        <v>4.04</v>
      </c>
      <c r="Q44" s="4">
        <f>Duluth!$G75</f>
        <v>3.78</v>
      </c>
      <c r="R44" s="4">
        <f>Fairbanks!$G75</f>
        <v>4.04</v>
      </c>
    </row>
    <row r="45" spans="1:18" ht="11.25">
      <c r="A45" s="58"/>
      <c r="B45" s="59" t="str">
        <f>Miami!A76</f>
        <v>PSZ-AC:2_COOLC DXCOIL</v>
      </c>
      <c r="C45" s="4">
        <f>Miami!$G76</f>
        <v>3.19</v>
      </c>
      <c r="D45" s="4">
        <f>Houston!$G76</f>
        <v>3.2</v>
      </c>
      <c r="E45" s="4">
        <f>Phoenix!$G76</f>
        <v>3.28</v>
      </c>
      <c r="F45" s="4">
        <f>Atlanta!$G76</f>
        <v>3.19</v>
      </c>
      <c r="G45" s="4">
        <f>LosAngeles!$G76</f>
        <v>3.54</v>
      </c>
      <c r="H45" s="4">
        <f>LasVegas!$G76</f>
        <v>3.25</v>
      </c>
      <c r="I45" s="4">
        <f>SanFrancisco!$G76</f>
        <v>3.67</v>
      </c>
      <c r="J45" s="4">
        <f>Baltimore!$G76</f>
        <v>3.19</v>
      </c>
      <c r="K45" s="4">
        <f>Albuquerque!$G76</f>
        <v>3.44</v>
      </c>
      <c r="L45" s="4">
        <f>Seattle!$G76</f>
        <v>3.61</v>
      </c>
      <c r="M45" s="4">
        <f>Chicago!$G76</f>
        <v>3.19</v>
      </c>
      <c r="N45" s="4">
        <f>Boulder!$G76</f>
        <v>3.39</v>
      </c>
      <c r="O45" s="4">
        <f>Minneapolis!$G76</f>
        <v>3.11</v>
      </c>
      <c r="P45" s="4">
        <f>Helena!$G76</f>
        <v>3.45</v>
      </c>
      <c r="Q45" s="4">
        <f>Duluth!$G76</f>
        <v>3.11</v>
      </c>
      <c r="R45" s="4">
        <f>Fairbanks!$G76</f>
        <v>4.32</v>
      </c>
    </row>
    <row r="46" spans="1:18" ht="11.25">
      <c r="A46" s="58"/>
      <c r="B46" s="59" t="str">
        <f>Miami!A77</f>
        <v>PSZ-AC:3_COOLC DXCOIL</v>
      </c>
      <c r="C46" s="4">
        <f>Miami!$G77</f>
        <v>3.19</v>
      </c>
      <c r="D46" s="4">
        <f>Houston!$G77</f>
        <v>3.19</v>
      </c>
      <c r="E46" s="4">
        <f>Phoenix!$G77</f>
        <v>3.19</v>
      </c>
      <c r="F46" s="4">
        <f>Atlanta!$G77</f>
        <v>3.19</v>
      </c>
      <c r="G46" s="4">
        <f>LosAngeles!$G77</f>
        <v>3.22</v>
      </c>
      <c r="H46" s="4">
        <f>LasVegas!$G77</f>
        <v>3.52</v>
      </c>
      <c r="I46" s="4">
        <f>SanFrancisco!$G77</f>
        <v>3.77</v>
      </c>
      <c r="J46" s="4">
        <f>Baltimore!$G77</f>
        <v>3.19</v>
      </c>
      <c r="K46" s="4">
        <f>Albuquerque!$G77</f>
        <v>3.73</v>
      </c>
      <c r="L46" s="4">
        <f>Seattle!$G77</f>
        <v>3.77</v>
      </c>
      <c r="M46" s="4">
        <f>Chicago!$G77</f>
        <v>3.19</v>
      </c>
      <c r="N46" s="4">
        <f>Boulder!$G77</f>
        <v>3.73</v>
      </c>
      <c r="O46" s="4">
        <f>Minneapolis!$G77</f>
        <v>3.19</v>
      </c>
      <c r="P46" s="4">
        <f>Helena!$G77</f>
        <v>3.73</v>
      </c>
      <c r="Q46" s="4">
        <f>Duluth!$G77</f>
        <v>3.71</v>
      </c>
      <c r="R46" s="4">
        <f>Fairbanks!$G77</f>
        <v>3.77</v>
      </c>
    </row>
    <row r="47" spans="1:18" ht="11.25">
      <c r="A47" s="58"/>
      <c r="B47" s="59" t="str">
        <f>Miami!A78</f>
        <v>PSZ-AC:4_COOLC DXCOIL</v>
      </c>
      <c r="C47" s="4">
        <f>Miami!$G78</f>
        <v>3.51</v>
      </c>
      <c r="D47" s="4">
        <f>Houston!$G78</f>
        <v>3.49</v>
      </c>
      <c r="E47" s="4">
        <f>Phoenix!$G78</f>
        <v>3.49</v>
      </c>
      <c r="F47" s="4">
        <f>Atlanta!$G78</f>
        <v>3.49</v>
      </c>
      <c r="G47" s="4">
        <f>LosAngeles!$G78</f>
        <v>3.5</v>
      </c>
      <c r="H47" s="4">
        <f>LasVegas!$G78</f>
        <v>3.49</v>
      </c>
      <c r="I47" s="4">
        <f>SanFrancisco!$G78</f>
        <v>3.78</v>
      </c>
      <c r="J47" s="4">
        <f>Baltimore!$G78</f>
        <v>3.49</v>
      </c>
      <c r="K47" s="4">
        <f>Albuquerque!$G78</f>
        <v>3.32</v>
      </c>
      <c r="L47" s="4">
        <f>Seattle!$G78</f>
        <v>3.59</v>
      </c>
      <c r="M47" s="4">
        <f>Chicago!$G78</f>
        <v>3.27</v>
      </c>
      <c r="N47" s="4">
        <f>Boulder!$G78</f>
        <v>3.29</v>
      </c>
      <c r="O47" s="4">
        <f>Minneapolis!$G78</f>
        <v>3.27</v>
      </c>
      <c r="P47" s="4">
        <f>Helena!$G78</f>
        <v>3.45</v>
      </c>
      <c r="Q47" s="4">
        <f>Duluth!$G78</f>
        <v>3.26</v>
      </c>
      <c r="R47" s="4">
        <f>Fairbanks!$G78</f>
        <v>3.92</v>
      </c>
    </row>
    <row r="48" spans="1:18" ht="11.25">
      <c r="A48" s="58"/>
      <c r="B48" s="59" t="str">
        <f>Miami!A79</f>
        <v>PSZ-AC:5_COOLC DXCOIL</v>
      </c>
      <c r="C48" s="4">
        <f>Miami!$G79</f>
        <v>3.19</v>
      </c>
      <c r="D48" s="4">
        <f>Houston!$G79</f>
        <v>3.19</v>
      </c>
      <c r="E48" s="4">
        <f>Phoenix!$G79</f>
        <v>3.2</v>
      </c>
      <c r="F48" s="4">
        <f>Atlanta!$G79</f>
        <v>3.19</v>
      </c>
      <c r="G48" s="4">
        <f>LosAngeles!$G79</f>
        <v>3.46</v>
      </c>
      <c r="H48" s="4">
        <f>LasVegas!$G79</f>
        <v>3.21</v>
      </c>
      <c r="I48" s="4">
        <f>SanFrancisco!$G79</f>
        <v>3.73</v>
      </c>
      <c r="J48" s="4">
        <f>Baltimore!$G79</f>
        <v>3.19</v>
      </c>
      <c r="K48" s="4">
        <f>Albuquerque!$G79</f>
        <v>3.45</v>
      </c>
      <c r="L48" s="4">
        <f>Seattle!$G79</f>
        <v>3.73</v>
      </c>
      <c r="M48" s="4">
        <f>Chicago!$G79</f>
        <v>3.11</v>
      </c>
      <c r="N48" s="4">
        <f>Boulder!$G79</f>
        <v>3.45</v>
      </c>
      <c r="O48" s="4">
        <f>Minneapolis!$G79</f>
        <v>3.11</v>
      </c>
      <c r="P48" s="4">
        <f>Helena!$G79</f>
        <v>4.32</v>
      </c>
      <c r="Q48" s="4">
        <f>Duluth!$G79</f>
        <v>3.11</v>
      </c>
      <c r="R48" s="4">
        <f>Fairbanks!$G79</f>
        <v>4.32</v>
      </c>
    </row>
    <row r="49" spans="1:18" ht="11.25">
      <c r="A49" s="58"/>
      <c r="B49" s="59" t="str">
        <f>Miami!A80</f>
        <v>PSZ-AC:6_COOLC DXCOIL</v>
      </c>
      <c r="C49" s="4">
        <f>Miami!$G80</f>
        <v>3.29</v>
      </c>
      <c r="D49" s="4">
        <f>Houston!$G80</f>
        <v>3.3</v>
      </c>
      <c r="E49" s="4">
        <f>Phoenix!$G80</f>
        <v>3.36</v>
      </c>
      <c r="F49" s="4">
        <f>Atlanta!$G80</f>
        <v>3.65</v>
      </c>
      <c r="G49" s="4">
        <f>LosAngeles!$G80</f>
        <v>3.73</v>
      </c>
      <c r="H49" s="4">
        <f>LasVegas!$G80</f>
        <v>3.73</v>
      </c>
      <c r="I49" s="4">
        <f>SanFrancisco!$G80</f>
        <v>3.77</v>
      </c>
      <c r="J49" s="4">
        <f>Baltimore!$G80</f>
        <v>3.65</v>
      </c>
      <c r="K49" s="4">
        <f>Albuquerque!$G80</f>
        <v>3.73</v>
      </c>
      <c r="L49" s="4">
        <f>Seattle!$G80</f>
        <v>3.77</v>
      </c>
      <c r="M49" s="4">
        <f>Chicago!$G80</f>
        <v>3.67</v>
      </c>
      <c r="N49" s="4">
        <f>Boulder!$G80</f>
        <v>3.73</v>
      </c>
      <c r="O49" s="4">
        <f>Minneapolis!$G80</f>
        <v>3.68</v>
      </c>
      <c r="P49" s="4">
        <f>Helena!$G80</f>
        <v>3.73</v>
      </c>
      <c r="Q49" s="4">
        <f>Duluth!$G80</f>
        <v>3.77</v>
      </c>
      <c r="R49" s="4">
        <f>Fairbanks!$G80</f>
        <v>3.77</v>
      </c>
    </row>
    <row r="50" spans="1:18" ht="11.25">
      <c r="A50" s="58"/>
      <c r="B50" s="59" t="s">
        <v>65</v>
      </c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</row>
    <row r="51" spans="1:18" ht="11.25">
      <c r="A51" s="58"/>
      <c r="B51" s="59" t="str">
        <f>Miami!A83</f>
        <v>PSZ-AC:1_HEATC</v>
      </c>
      <c r="C51" s="78">
        <f>Miami!$D83</f>
        <v>0.8</v>
      </c>
      <c r="D51" s="78">
        <f>Houston!$D83</f>
        <v>0.8</v>
      </c>
      <c r="E51" s="78">
        <f>Phoenix!$D83</f>
        <v>0.8</v>
      </c>
      <c r="F51" s="78">
        <f>Atlanta!$D83</f>
        <v>0.8</v>
      </c>
      <c r="G51" s="78">
        <f>LosAngeles!$D83</f>
        <v>0.8</v>
      </c>
      <c r="H51" s="78">
        <f>LasVegas!$D83</f>
        <v>0.8</v>
      </c>
      <c r="I51" s="78">
        <f>SanFrancisco!$D83</f>
        <v>0.8</v>
      </c>
      <c r="J51" s="78">
        <f>Baltimore!$D83</f>
        <v>0.8</v>
      </c>
      <c r="K51" s="78">
        <f>Albuquerque!$D83</f>
        <v>0.8</v>
      </c>
      <c r="L51" s="78">
        <f>Seattle!$D83</f>
        <v>0.8</v>
      </c>
      <c r="M51" s="78">
        <f>Chicago!$D83</f>
        <v>0.8</v>
      </c>
      <c r="N51" s="78">
        <f>Boulder!$D83</f>
        <v>0.8</v>
      </c>
      <c r="O51" s="78">
        <f>Minneapolis!$D83</f>
        <v>0.8</v>
      </c>
      <c r="P51" s="78">
        <f>Helena!$D83</f>
        <v>0.8</v>
      </c>
      <c r="Q51" s="78">
        <f>Duluth!$D83</f>
        <v>0.8</v>
      </c>
      <c r="R51" s="78">
        <f>Fairbanks!$D83</f>
        <v>0.8</v>
      </c>
    </row>
    <row r="52" spans="1:18" ht="11.25">
      <c r="A52" s="58"/>
      <c r="B52" s="59" t="str">
        <f>Miami!A84</f>
        <v>PSZ-AC:2_HEATC</v>
      </c>
      <c r="C52" s="78">
        <f>Miami!$D84</f>
        <v>0.8</v>
      </c>
      <c r="D52" s="78">
        <f>Houston!$D84</f>
        <v>0.78</v>
      </c>
      <c r="E52" s="78">
        <f>Phoenix!$D84</f>
        <v>0.78</v>
      </c>
      <c r="F52" s="78">
        <f>Atlanta!$D84</f>
        <v>0.8</v>
      </c>
      <c r="G52" s="78">
        <f>LosAngeles!$D84</f>
        <v>0.8</v>
      </c>
      <c r="H52" s="78">
        <f>LasVegas!$D84</f>
        <v>0.8</v>
      </c>
      <c r="I52" s="78">
        <f>SanFrancisco!$D84</f>
        <v>0.8</v>
      </c>
      <c r="J52" s="78">
        <f>Baltimore!$D84</f>
        <v>0.78</v>
      </c>
      <c r="K52" s="78">
        <f>Albuquerque!$D84</f>
        <v>0.8</v>
      </c>
      <c r="L52" s="78">
        <f>Seattle!$D84</f>
        <v>0.8</v>
      </c>
      <c r="M52" s="78">
        <f>Chicago!$D84</f>
        <v>0.78</v>
      </c>
      <c r="N52" s="78">
        <f>Boulder!$D84</f>
        <v>0.78</v>
      </c>
      <c r="O52" s="78">
        <f>Minneapolis!$D84</f>
        <v>0.78</v>
      </c>
      <c r="P52" s="78">
        <f>Helena!$D84</f>
        <v>0.78</v>
      </c>
      <c r="Q52" s="78">
        <f>Duluth!$D84</f>
        <v>0.78</v>
      </c>
      <c r="R52" s="78">
        <f>Fairbanks!$D84</f>
        <v>0.78</v>
      </c>
    </row>
    <row r="53" spans="1:18" ht="11.25">
      <c r="A53" s="58"/>
      <c r="B53" s="59" t="str">
        <f>Miami!A85</f>
        <v>PSZ-AC:3_HEATC</v>
      </c>
      <c r="C53" s="78">
        <f>Miami!$D85</f>
        <v>0.78</v>
      </c>
      <c r="D53" s="78">
        <f>Houston!$D85</f>
        <v>0.78</v>
      </c>
      <c r="E53" s="78">
        <f>Phoenix!$D85</f>
        <v>0.78</v>
      </c>
      <c r="F53" s="78">
        <f>Atlanta!$D85</f>
        <v>0.78</v>
      </c>
      <c r="G53" s="78">
        <f>LosAngeles!$D85</f>
        <v>0.78</v>
      </c>
      <c r="H53" s="78">
        <f>LasVegas!$D85</f>
        <v>0.78</v>
      </c>
      <c r="I53" s="78">
        <f>SanFrancisco!$D85</f>
        <v>0.8</v>
      </c>
      <c r="J53" s="78">
        <f>Baltimore!$D85</f>
        <v>0.78</v>
      </c>
      <c r="K53" s="78">
        <f>Albuquerque!$D85</f>
        <v>0.78</v>
      </c>
      <c r="L53" s="78">
        <f>Seattle!$D85</f>
        <v>0.78</v>
      </c>
      <c r="M53" s="78">
        <f>Chicago!$D85</f>
        <v>0.78</v>
      </c>
      <c r="N53" s="78">
        <f>Boulder!$D85</f>
        <v>0.78</v>
      </c>
      <c r="O53" s="78">
        <f>Minneapolis!$D85</f>
        <v>0.78</v>
      </c>
      <c r="P53" s="78">
        <f>Helena!$D85</f>
        <v>0.78</v>
      </c>
      <c r="Q53" s="78">
        <f>Duluth!$D85</f>
        <v>0.78</v>
      </c>
      <c r="R53" s="78">
        <f>Fairbanks!$D85</f>
        <v>0.78</v>
      </c>
    </row>
    <row r="54" spans="1:18" ht="11.25">
      <c r="A54" s="58"/>
      <c r="B54" s="59" t="str">
        <f>Miami!A86</f>
        <v>PSZ-AC:4_HEATC</v>
      </c>
      <c r="C54" s="78">
        <f>Miami!$D86</f>
        <v>0.78</v>
      </c>
      <c r="D54" s="78">
        <f>Houston!$D86</f>
        <v>0.78</v>
      </c>
      <c r="E54" s="78">
        <f>Phoenix!$D86</f>
        <v>0.78</v>
      </c>
      <c r="F54" s="78">
        <f>Atlanta!$D86</f>
        <v>0.78</v>
      </c>
      <c r="G54" s="78">
        <f>LosAngeles!$D86</f>
        <v>0.78</v>
      </c>
      <c r="H54" s="78">
        <f>LasVegas!$D86</f>
        <v>0.78</v>
      </c>
      <c r="I54" s="78">
        <f>SanFrancisco!$D86</f>
        <v>0.78</v>
      </c>
      <c r="J54" s="78">
        <f>Baltimore!$D86</f>
        <v>0.78</v>
      </c>
      <c r="K54" s="78">
        <f>Albuquerque!$D86</f>
        <v>0.78</v>
      </c>
      <c r="L54" s="78">
        <f>Seattle!$D86</f>
        <v>0.78</v>
      </c>
      <c r="M54" s="78">
        <f>Chicago!$D86</f>
        <v>0.78</v>
      </c>
      <c r="N54" s="78">
        <f>Boulder!$D86</f>
        <v>0.78</v>
      </c>
      <c r="O54" s="78">
        <f>Minneapolis!$D86</f>
        <v>0.78</v>
      </c>
      <c r="P54" s="78">
        <f>Helena!$D86</f>
        <v>0.78</v>
      </c>
      <c r="Q54" s="78">
        <f>Duluth!$D86</f>
        <v>0.78</v>
      </c>
      <c r="R54" s="78">
        <f>Fairbanks!$D86</f>
        <v>0.78</v>
      </c>
    </row>
    <row r="55" spans="1:18" ht="11.25">
      <c r="A55" s="58"/>
      <c r="B55" s="59" t="str">
        <f>Miami!A87</f>
        <v>PSZ-AC:5_HEATC</v>
      </c>
      <c r="C55" s="78">
        <f>Miami!$D87</f>
        <v>0.78</v>
      </c>
      <c r="D55" s="78">
        <f>Houston!$D87</f>
        <v>0.78</v>
      </c>
      <c r="E55" s="78">
        <f>Phoenix!$D87</f>
        <v>0.78</v>
      </c>
      <c r="F55" s="78">
        <f>Atlanta!$D87</f>
        <v>0.78</v>
      </c>
      <c r="G55" s="78">
        <f>LosAngeles!$D87</f>
        <v>0.8</v>
      </c>
      <c r="H55" s="78">
        <f>LasVegas!$D87</f>
        <v>0.78</v>
      </c>
      <c r="I55" s="78">
        <f>SanFrancisco!$D87</f>
        <v>0.8</v>
      </c>
      <c r="J55" s="78">
        <f>Baltimore!$D87</f>
        <v>0.78</v>
      </c>
      <c r="K55" s="78">
        <f>Albuquerque!$D87</f>
        <v>0.78</v>
      </c>
      <c r="L55" s="78">
        <f>Seattle!$D87</f>
        <v>0.78</v>
      </c>
      <c r="M55" s="78">
        <f>Chicago!$D87</f>
        <v>0.78</v>
      </c>
      <c r="N55" s="78">
        <f>Boulder!$D87</f>
        <v>0.78</v>
      </c>
      <c r="O55" s="78">
        <f>Minneapolis!$D87</f>
        <v>0.78</v>
      </c>
      <c r="P55" s="78">
        <f>Helena!$D87</f>
        <v>0.78</v>
      </c>
      <c r="Q55" s="78">
        <f>Duluth!$D87</f>
        <v>0.78</v>
      </c>
      <c r="R55" s="78">
        <f>Fairbanks!$D87</f>
        <v>0.78</v>
      </c>
    </row>
    <row r="56" spans="1:18" ht="11.25">
      <c r="A56" s="58"/>
      <c r="B56" s="59" t="str">
        <f>Miami!A88</f>
        <v>PSZ-AC:6_HEATC</v>
      </c>
      <c r="C56" s="78">
        <f>Miami!$D88</f>
        <v>0.8</v>
      </c>
      <c r="D56" s="78">
        <f>Houston!$D88</f>
        <v>0.8</v>
      </c>
      <c r="E56" s="78">
        <f>Phoenix!$D88</f>
        <v>0.8</v>
      </c>
      <c r="F56" s="78">
        <f>Atlanta!$D88</f>
        <v>0.8</v>
      </c>
      <c r="G56" s="78">
        <f>LosAngeles!$D88</f>
        <v>0.8</v>
      </c>
      <c r="H56" s="78">
        <f>LasVegas!$D88</f>
        <v>0.8</v>
      </c>
      <c r="I56" s="78">
        <f>SanFrancisco!$D88</f>
        <v>0.8</v>
      </c>
      <c r="J56" s="78">
        <f>Baltimore!$D88</f>
        <v>0.8</v>
      </c>
      <c r="K56" s="78">
        <f>Albuquerque!$D88</f>
        <v>0.8</v>
      </c>
      <c r="L56" s="78">
        <f>Seattle!$D88</f>
        <v>0.8</v>
      </c>
      <c r="M56" s="78">
        <f>Chicago!$D88</f>
        <v>0.8</v>
      </c>
      <c r="N56" s="78">
        <f>Boulder!$D88</f>
        <v>0.8</v>
      </c>
      <c r="O56" s="78">
        <f>Minneapolis!$D88</f>
        <v>0.8</v>
      </c>
      <c r="P56" s="78">
        <f>Helena!$D88</f>
        <v>0.8</v>
      </c>
      <c r="Q56" s="78">
        <f>Duluth!$D88</f>
        <v>0.8</v>
      </c>
      <c r="R56" s="78">
        <f>Fairbanks!$D88</f>
        <v>0.8</v>
      </c>
    </row>
    <row r="57" spans="1:18" ht="11.25">
      <c r="A57" s="58"/>
      <c r="B57" s="80" t="s">
        <v>321</v>
      </c>
      <c r="C57" s="1"/>
      <c r="D57" s="1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</row>
    <row r="58" spans="1:18" ht="11.25">
      <c r="A58" s="61"/>
      <c r="B58" s="59" t="str">
        <f>Miami!A92</f>
        <v>DELI EXHAUST FAN</v>
      </c>
      <c r="C58" s="76" t="s">
        <v>322</v>
      </c>
      <c r="D58" s="1" t="s">
        <v>322</v>
      </c>
      <c r="E58" s="90" t="str">
        <f>IF(E29&lt;39.6,"NoEconomizer","DifferentialDryBulb")</f>
        <v>NoEconomizer</v>
      </c>
      <c r="F58" s="76" t="s">
        <v>322</v>
      </c>
      <c r="G58" s="90" t="str">
        <f>IF(G29&lt;19.1,"NoEconomizer","DifferentialDryBulb")</f>
        <v>NoEconomizer</v>
      </c>
      <c r="H58" s="90" t="str">
        <f t="shared" ref="H58:I58" si="0">IF(H29&lt;19.1,"NoEconomizer","DifferentialDryBulb")</f>
        <v>NoEconomizer</v>
      </c>
      <c r="I58" s="90" t="str">
        <f t="shared" si="0"/>
        <v>NoEconomizer</v>
      </c>
      <c r="J58" s="76" t="s">
        <v>322</v>
      </c>
      <c r="K58" s="90" t="str">
        <f t="shared" ref="K58:L58" si="1">IF(K29&lt;19.1,"NoEconomizer","DifferentialDryBulb")</f>
        <v>NoEconomizer</v>
      </c>
      <c r="L58" s="90" t="str">
        <f t="shared" si="1"/>
        <v>NoEconomizer</v>
      </c>
      <c r="M58" s="90" t="str">
        <f>IF(M29&lt;39.6,"NoEconomizer","DifferentialDryBulb")</f>
        <v>NoEconomizer</v>
      </c>
      <c r="N58" s="90" t="str">
        <f>IF(N29&lt;19.1,"NoEconomizer","DifferentialDryBulb")</f>
        <v>NoEconomizer</v>
      </c>
      <c r="O58" s="90" t="str">
        <f>IF(O29&lt;39.6,"NoEconomizer","DifferentialDryBulb")</f>
        <v>NoEconomizer</v>
      </c>
      <c r="P58" s="90" t="str">
        <f>IF(P29&lt;19.1,"NoEconomizer","DifferentialDryBulb")</f>
        <v>NoEconomizer</v>
      </c>
      <c r="Q58" s="90" t="str">
        <f t="shared" ref="Q58:R63" si="2">IF(Q29&lt;39.6,"NoEconomizer","DifferentialDryBulb")</f>
        <v>NoEconomizer</v>
      </c>
      <c r="R58" s="90" t="str">
        <f t="shared" si="2"/>
        <v>NoEconomizer</v>
      </c>
    </row>
    <row r="59" spans="1:18" ht="11.25">
      <c r="A59" s="61"/>
      <c r="B59" s="59" t="str">
        <f>Miami!A93</f>
        <v>SALES EXHAUST FAN</v>
      </c>
      <c r="C59" s="76" t="s">
        <v>322</v>
      </c>
      <c r="D59" s="1" t="s">
        <v>322</v>
      </c>
      <c r="E59" s="90" t="str">
        <f t="shared" ref="E59:E63" si="3">IF(E30&lt;39.6,"NoEconomizer","DifferentialDryBulb")</f>
        <v>DifferentialDryBulb</v>
      </c>
      <c r="F59" s="76" t="s">
        <v>322</v>
      </c>
      <c r="G59" s="90" t="str">
        <f t="shared" ref="G59:I63" si="4">IF(G30&lt;19.1,"NoEconomizer","DifferentialDryBulb")</f>
        <v>DifferentialDryBulb</v>
      </c>
      <c r="H59" s="90" t="str">
        <f t="shared" si="4"/>
        <v>DifferentialDryBulb</v>
      </c>
      <c r="I59" s="90" t="str">
        <f t="shared" si="4"/>
        <v>DifferentialDryBulb</v>
      </c>
      <c r="J59" s="76" t="s">
        <v>322</v>
      </c>
      <c r="K59" s="90" t="str">
        <f t="shared" ref="K59:L59" si="5">IF(K30&lt;19.1,"NoEconomizer","DifferentialDryBulb")</f>
        <v>DifferentialDryBulb</v>
      </c>
      <c r="L59" s="90" t="str">
        <f t="shared" si="5"/>
        <v>DifferentialDryBulb</v>
      </c>
      <c r="M59" s="90" t="str">
        <f t="shared" ref="M59:M63" si="6">IF(M30&lt;39.6,"NoEconomizer","DifferentialDryBulb")</f>
        <v>DifferentialDryBulb</v>
      </c>
      <c r="N59" s="90" t="str">
        <f t="shared" ref="N59" si="7">IF(N30&lt;19.1,"NoEconomizer","DifferentialDryBulb")</f>
        <v>DifferentialDryBulb</v>
      </c>
      <c r="O59" s="90" t="str">
        <f t="shared" ref="O59:O63" si="8">IF(O30&lt;39.6,"NoEconomizer","DifferentialDryBulb")</f>
        <v>DifferentialDryBulb</v>
      </c>
      <c r="P59" s="90" t="str">
        <f t="shared" ref="P59" si="9">IF(P30&lt;19.1,"NoEconomizer","DifferentialDryBulb")</f>
        <v>DifferentialDryBulb</v>
      </c>
      <c r="Q59" s="90" t="str">
        <f t="shared" si="2"/>
        <v>DifferentialDryBulb</v>
      </c>
      <c r="R59" s="90" t="str">
        <f t="shared" si="2"/>
        <v>DifferentialDryBulb</v>
      </c>
    </row>
    <row r="60" spans="1:18" ht="11.25">
      <c r="A60" s="61"/>
      <c r="B60" s="59" t="str">
        <f>Miami!A94</f>
        <v>PSZ-AC:1_FAN</v>
      </c>
      <c r="C60" s="76" t="s">
        <v>322</v>
      </c>
      <c r="D60" s="1" t="s">
        <v>322</v>
      </c>
      <c r="E60" s="90" t="str">
        <f t="shared" si="3"/>
        <v>DifferentialDryBulb</v>
      </c>
      <c r="F60" s="76" t="s">
        <v>322</v>
      </c>
      <c r="G60" s="90" t="str">
        <f t="shared" si="4"/>
        <v>DifferentialDryBulb</v>
      </c>
      <c r="H60" s="90" t="str">
        <f t="shared" si="4"/>
        <v>DifferentialDryBulb</v>
      </c>
      <c r="I60" s="90" t="str">
        <f t="shared" si="4"/>
        <v>DifferentialDryBulb</v>
      </c>
      <c r="J60" s="76" t="s">
        <v>322</v>
      </c>
      <c r="K60" s="90" t="str">
        <f t="shared" ref="K60:L60" si="10">IF(K31&lt;19.1,"NoEconomizer","DifferentialDryBulb")</f>
        <v>DifferentialDryBulb</v>
      </c>
      <c r="L60" s="90" t="str">
        <f t="shared" si="10"/>
        <v>DifferentialDryBulb</v>
      </c>
      <c r="M60" s="90" t="str">
        <f t="shared" si="6"/>
        <v>DifferentialDryBulb</v>
      </c>
      <c r="N60" s="90" t="str">
        <f t="shared" ref="N60" si="11">IF(N31&lt;19.1,"NoEconomizer","DifferentialDryBulb")</f>
        <v>DifferentialDryBulb</v>
      </c>
      <c r="O60" s="90" t="str">
        <f t="shared" si="8"/>
        <v>DifferentialDryBulb</v>
      </c>
      <c r="P60" s="90" t="str">
        <f t="shared" ref="P60" si="12">IF(P31&lt;19.1,"NoEconomizer","DifferentialDryBulb")</f>
        <v>DifferentialDryBulb</v>
      </c>
      <c r="Q60" s="90" t="str">
        <f t="shared" si="2"/>
        <v>NoEconomizer</v>
      </c>
      <c r="R60" s="90" t="str">
        <f t="shared" si="2"/>
        <v>NoEconomizer</v>
      </c>
    </row>
    <row r="61" spans="1:18" ht="11.25">
      <c r="A61" s="61"/>
      <c r="B61" s="59" t="str">
        <f>Miami!A95</f>
        <v>PSZ-AC:2_FAN</v>
      </c>
      <c r="C61" s="76" t="s">
        <v>322</v>
      </c>
      <c r="D61" s="1" t="s">
        <v>322</v>
      </c>
      <c r="E61" s="90" t="str">
        <f t="shared" si="3"/>
        <v>DifferentialDryBulb</v>
      </c>
      <c r="F61" s="76" t="s">
        <v>322</v>
      </c>
      <c r="G61" s="90" t="str">
        <f t="shared" si="4"/>
        <v>DifferentialDryBulb</v>
      </c>
      <c r="H61" s="90" t="str">
        <f t="shared" si="4"/>
        <v>DifferentialDryBulb</v>
      </c>
      <c r="I61" s="90" t="str">
        <f t="shared" si="4"/>
        <v>DifferentialDryBulb</v>
      </c>
      <c r="J61" s="76" t="s">
        <v>322</v>
      </c>
      <c r="K61" s="90" t="str">
        <f t="shared" ref="K61:L61" si="13">IF(K32&lt;19.1,"NoEconomizer","DifferentialDryBulb")</f>
        <v>DifferentialDryBulb</v>
      </c>
      <c r="L61" s="90" t="str">
        <f t="shared" si="13"/>
        <v>DifferentialDryBulb</v>
      </c>
      <c r="M61" s="90" t="str">
        <f t="shared" si="6"/>
        <v>DifferentialDryBulb</v>
      </c>
      <c r="N61" s="90" t="str">
        <f t="shared" ref="N61" si="14">IF(N32&lt;19.1,"NoEconomizer","DifferentialDryBulb")</f>
        <v>DifferentialDryBulb</v>
      </c>
      <c r="O61" s="90" t="str">
        <f t="shared" si="8"/>
        <v>DifferentialDryBulb</v>
      </c>
      <c r="P61" s="90" t="str">
        <f t="shared" ref="P61" si="15">IF(P32&lt;19.1,"NoEconomizer","DifferentialDryBulb")</f>
        <v>DifferentialDryBulb</v>
      </c>
      <c r="Q61" s="90" t="str">
        <f t="shared" si="2"/>
        <v>DifferentialDryBulb</v>
      </c>
      <c r="R61" s="90" t="str">
        <f t="shared" si="2"/>
        <v>DifferentialDryBulb</v>
      </c>
    </row>
    <row r="62" spans="1:18" ht="11.25">
      <c r="A62" s="61"/>
      <c r="B62" s="59" t="str">
        <f>Miami!A96</f>
        <v>PSZ-AC:3_FAN</v>
      </c>
      <c r="C62" s="76" t="s">
        <v>322</v>
      </c>
      <c r="D62" s="1" t="s">
        <v>322</v>
      </c>
      <c r="E62" s="90" t="str">
        <f t="shared" si="3"/>
        <v>DifferentialDryBulb</v>
      </c>
      <c r="F62" s="76" t="s">
        <v>322</v>
      </c>
      <c r="G62" s="90" t="str">
        <f t="shared" si="4"/>
        <v>DifferentialDryBulb</v>
      </c>
      <c r="H62" s="90" t="str">
        <f t="shared" si="4"/>
        <v>DifferentialDryBulb</v>
      </c>
      <c r="I62" s="90" t="str">
        <f t="shared" si="4"/>
        <v>DifferentialDryBulb</v>
      </c>
      <c r="J62" s="76" t="s">
        <v>322</v>
      </c>
      <c r="K62" s="90" t="str">
        <f t="shared" ref="K62:L62" si="16">IF(K33&lt;19.1,"NoEconomizer","DifferentialDryBulb")</f>
        <v>DifferentialDryBulb</v>
      </c>
      <c r="L62" s="90" t="str">
        <f t="shared" si="16"/>
        <v>DifferentialDryBulb</v>
      </c>
      <c r="M62" s="90" t="str">
        <f t="shared" si="6"/>
        <v>DifferentialDryBulb</v>
      </c>
      <c r="N62" s="90" t="str">
        <f t="shared" ref="N62" si="17">IF(N33&lt;19.1,"NoEconomizer","DifferentialDryBulb")</f>
        <v>DifferentialDryBulb</v>
      </c>
      <c r="O62" s="90" t="str">
        <f t="shared" si="8"/>
        <v>DifferentialDryBulb</v>
      </c>
      <c r="P62" s="90" t="str">
        <f t="shared" ref="P62" si="18">IF(P33&lt;19.1,"NoEconomizer","DifferentialDryBulb")</f>
        <v>DifferentialDryBulb</v>
      </c>
      <c r="Q62" s="90" t="str">
        <f t="shared" si="2"/>
        <v>DifferentialDryBulb</v>
      </c>
      <c r="R62" s="90" t="str">
        <f t="shared" si="2"/>
        <v>DifferentialDryBulb</v>
      </c>
    </row>
    <row r="63" spans="1:18" ht="11.25">
      <c r="A63" s="61"/>
      <c r="B63" s="59" t="str">
        <f>Miami!A97</f>
        <v>PSZ-AC:4_FAN</v>
      </c>
      <c r="C63" s="76" t="s">
        <v>322</v>
      </c>
      <c r="D63" s="1" t="s">
        <v>322</v>
      </c>
      <c r="E63" s="90" t="str">
        <f t="shared" si="3"/>
        <v>DifferentialDryBulb</v>
      </c>
      <c r="F63" s="76" t="s">
        <v>322</v>
      </c>
      <c r="G63" s="90" t="str">
        <f t="shared" si="4"/>
        <v>DifferentialDryBulb</v>
      </c>
      <c r="H63" s="90" t="str">
        <f t="shared" si="4"/>
        <v>DifferentialDryBulb</v>
      </c>
      <c r="I63" s="90" t="str">
        <f t="shared" si="4"/>
        <v>DifferentialDryBulb</v>
      </c>
      <c r="J63" s="76" t="s">
        <v>322</v>
      </c>
      <c r="K63" s="90" t="str">
        <f t="shared" ref="K63:L63" si="19">IF(K34&lt;19.1,"NoEconomizer","DifferentialDryBulb")</f>
        <v>DifferentialDryBulb</v>
      </c>
      <c r="L63" s="90" t="str">
        <f t="shared" si="19"/>
        <v>DifferentialDryBulb</v>
      </c>
      <c r="M63" s="90" t="str">
        <f t="shared" si="6"/>
        <v>NoEconomizer</v>
      </c>
      <c r="N63" s="90" t="str">
        <f t="shared" ref="N63" si="20">IF(N34&lt;19.1,"NoEconomizer","DifferentialDryBulb")</f>
        <v>DifferentialDryBulb</v>
      </c>
      <c r="O63" s="90" t="str">
        <f t="shared" si="8"/>
        <v>NoEconomizer</v>
      </c>
      <c r="P63" s="90" t="str">
        <f t="shared" ref="P63" si="21">IF(P34&lt;19.1,"NoEconomizer","DifferentialDryBulb")</f>
        <v>DifferentialDryBulb</v>
      </c>
      <c r="Q63" s="90" t="str">
        <f t="shared" si="2"/>
        <v>NoEconomizer</v>
      </c>
      <c r="R63" s="90" t="str">
        <f t="shared" si="2"/>
        <v>NoEconomizer</v>
      </c>
    </row>
    <row r="64" spans="1:18" ht="11.25">
      <c r="A64" s="58"/>
      <c r="B64" s="56" t="s">
        <v>228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1.25">
      <c r="A65" s="58"/>
      <c r="B65" s="59" t="str">
        <f>Miami!A91</f>
        <v>BAKERY EXHAUST FAN</v>
      </c>
      <c r="C65" s="4">
        <f>Miami!$E91</f>
        <v>0.35</v>
      </c>
      <c r="D65" s="4">
        <f>Houston!$E91</f>
        <v>0.35</v>
      </c>
      <c r="E65" s="4">
        <f>Phoenix!$E91</f>
        <v>0.35</v>
      </c>
      <c r="F65" s="4">
        <f>Atlanta!$E91</f>
        <v>0.35</v>
      </c>
      <c r="G65" s="4">
        <f>LosAngeles!$E91</f>
        <v>0.35</v>
      </c>
      <c r="H65" s="4">
        <f>LasVegas!$E91</f>
        <v>0.35</v>
      </c>
      <c r="I65" s="4">
        <f>SanFrancisco!$E91</f>
        <v>0.35</v>
      </c>
      <c r="J65" s="4">
        <f>Baltimore!$E91</f>
        <v>0.35</v>
      </c>
      <c r="K65" s="4">
        <f>Albuquerque!$E91</f>
        <v>0.35</v>
      </c>
      <c r="L65" s="4">
        <f>Seattle!$E91</f>
        <v>0.35</v>
      </c>
      <c r="M65" s="4">
        <f>Chicago!$E91</f>
        <v>0.35</v>
      </c>
      <c r="N65" s="4">
        <f>Boulder!$E91</f>
        <v>0.35</v>
      </c>
      <c r="O65" s="4">
        <f>Minneapolis!$E91</f>
        <v>0.35</v>
      </c>
      <c r="P65" s="4">
        <f>Helena!$E91</f>
        <v>0.35</v>
      </c>
      <c r="Q65" s="4">
        <f>Duluth!$E91</f>
        <v>0.35</v>
      </c>
      <c r="R65" s="4">
        <f>Fairbanks!$E91</f>
        <v>0.35</v>
      </c>
    </row>
    <row r="66" spans="1:18" ht="11.25">
      <c r="A66" s="58"/>
      <c r="B66" s="59" t="str">
        <f>Miami!A92</f>
        <v>DELI EXHAUST FAN</v>
      </c>
      <c r="C66" s="4">
        <f>Miami!$E92</f>
        <v>0.34</v>
      </c>
      <c r="D66" s="4">
        <f>Houston!$E92</f>
        <v>0.34</v>
      </c>
      <c r="E66" s="4">
        <f>Phoenix!$E92</f>
        <v>0.34</v>
      </c>
      <c r="F66" s="4">
        <f>Atlanta!$E92</f>
        <v>0.34</v>
      </c>
      <c r="G66" s="4">
        <f>LosAngeles!$E92</f>
        <v>0.34</v>
      </c>
      <c r="H66" s="4">
        <f>LasVegas!$E92</f>
        <v>0.34</v>
      </c>
      <c r="I66" s="4">
        <f>SanFrancisco!$E92</f>
        <v>0.34</v>
      </c>
      <c r="J66" s="4">
        <f>Baltimore!$E92</f>
        <v>0.34</v>
      </c>
      <c r="K66" s="4">
        <f>Albuquerque!$E92</f>
        <v>0.34</v>
      </c>
      <c r="L66" s="4">
        <f>Seattle!$E92</f>
        <v>0.34</v>
      </c>
      <c r="M66" s="4">
        <f>Chicago!$E92</f>
        <v>0.34</v>
      </c>
      <c r="N66" s="4">
        <f>Boulder!$E92</f>
        <v>0.34</v>
      </c>
      <c r="O66" s="4">
        <f>Minneapolis!$E92</f>
        <v>0.34</v>
      </c>
      <c r="P66" s="4">
        <f>Helena!$E92</f>
        <v>0.34</v>
      </c>
      <c r="Q66" s="4">
        <f>Duluth!$E92</f>
        <v>0.34</v>
      </c>
      <c r="R66" s="4">
        <f>Fairbanks!$E92</f>
        <v>0.34</v>
      </c>
    </row>
    <row r="67" spans="1:18" ht="11.25">
      <c r="A67" s="58"/>
      <c r="B67" s="59" t="str">
        <f>Miami!A93</f>
        <v>SALES EXHAUST FAN</v>
      </c>
      <c r="C67" s="4">
        <f>Miami!$E93</f>
        <v>1.08</v>
      </c>
      <c r="D67" s="4">
        <f>Houston!$E93</f>
        <v>1.08</v>
      </c>
      <c r="E67" s="4">
        <f>Phoenix!$E93</f>
        <v>1.08</v>
      </c>
      <c r="F67" s="4">
        <f>Atlanta!$E93</f>
        <v>1.08</v>
      </c>
      <c r="G67" s="4">
        <f>LosAngeles!$E93</f>
        <v>1.08</v>
      </c>
      <c r="H67" s="4">
        <f>LasVegas!$E93</f>
        <v>1.08</v>
      </c>
      <c r="I67" s="4">
        <f>SanFrancisco!$E93</f>
        <v>1.08</v>
      </c>
      <c r="J67" s="4">
        <f>Baltimore!$E93</f>
        <v>1.08</v>
      </c>
      <c r="K67" s="4">
        <f>Albuquerque!$E93</f>
        <v>1.08</v>
      </c>
      <c r="L67" s="4">
        <f>Seattle!$E93</f>
        <v>1.08</v>
      </c>
      <c r="M67" s="4">
        <f>Chicago!$E93</f>
        <v>1.08</v>
      </c>
      <c r="N67" s="4">
        <f>Boulder!$E93</f>
        <v>1.08</v>
      </c>
      <c r="O67" s="4">
        <f>Minneapolis!$E93</f>
        <v>1.08</v>
      </c>
      <c r="P67" s="4">
        <f>Helena!$E93</f>
        <v>1.08</v>
      </c>
      <c r="Q67" s="4">
        <f>Duluth!$E93</f>
        <v>1.08</v>
      </c>
      <c r="R67" s="4">
        <f>Fairbanks!$E93</f>
        <v>1.08</v>
      </c>
    </row>
    <row r="68" spans="1:18" ht="11.25">
      <c r="A68" s="58"/>
      <c r="B68" s="59" t="str">
        <f>Miami!A94</f>
        <v>PSZ-AC:1_FAN</v>
      </c>
      <c r="C68" s="4">
        <f>Miami!$E94</f>
        <v>0.46</v>
      </c>
      <c r="D68" s="4">
        <f>Houston!$E94</f>
        <v>0.47</v>
      </c>
      <c r="E68" s="4">
        <f>Phoenix!$E94</f>
        <v>0.49</v>
      </c>
      <c r="F68" s="4">
        <f>Atlanta!$E94</f>
        <v>0.42</v>
      </c>
      <c r="G68" s="4">
        <f>LosAngeles!$E94</f>
        <v>0.25</v>
      </c>
      <c r="H68" s="4">
        <f>LasVegas!$E94</f>
        <v>0.39</v>
      </c>
      <c r="I68" s="4">
        <f>SanFrancisco!$E94</f>
        <v>0.3</v>
      </c>
      <c r="J68" s="4">
        <f>Baltimore!$E94</f>
        <v>0.46</v>
      </c>
      <c r="K68" s="4">
        <f>Albuquerque!$E94</f>
        <v>0.51</v>
      </c>
      <c r="L68" s="4">
        <f>Seattle!$E94</f>
        <v>0.38</v>
      </c>
      <c r="M68" s="4">
        <f>Chicago!$E94</f>
        <v>0.55000000000000004</v>
      </c>
      <c r="N68" s="4">
        <f>Boulder!$E94</f>
        <v>0.6</v>
      </c>
      <c r="O68" s="4">
        <f>Minneapolis!$E94</f>
        <v>0.59</v>
      </c>
      <c r="P68" s="4">
        <f>Helena!$E94</f>
        <v>0.66</v>
      </c>
      <c r="Q68" s="4">
        <f>Duluth!$E94</f>
        <v>0.62</v>
      </c>
      <c r="R68" s="4">
        <f>Fairbanks!$E94</f>
        <v>0.72</v>
      </c>
    </row>
    <row r="69" spans="1:18" ht="11.25">
      <c r="A69" s="58"/>
      <c r="B69" s="59" t="str">
        <f>Miami!A95</f>
        <v>PSZ-AC:2_FAN</v>
      </c>
      <c r="C69" s="4">
        <f>Miami!$E95</f>
        <v>1.94</v>
      </c>
      <c r="D69" s="4">
        <f>Houston!$E95</f>
        <v>2.2799999999999998</v>
      </c>
      <c r="E69" s="4">
        <f>Phoenix!$E95</f>
        <v>2.5</v>
      </c>
      <c r="F69" s="4">
        <f>Atlanta!$E95</f>
        <v>2.2000000000000002</v>
      </c>
      <c r="G69" s="4">
        <f>LosAngeles!$E95</f>
        <v>1.25</v>
      </c>
      <c r="H69" s="4">
        <f>LasVegas!$E95</f>
        <v>2.1</v>
      </c>
      <c r="I69" s="4">
        <f>SanFrancisco!$E95</f>
        <v>1.6</v>
      </c>
      <c r="J69" s="4">
        <f>Baltimore!$E95</f>
        <v>2.37</v>
      </c>
      <c r="K69" s="4">
        <f>Albuquerque!$E95</f>
        <v>2.65</v>
      </c>
      <c r="L69" s="4">
        <f>Seattle!$E95</f>
        <v>2.0499999999999998</v>
      </c>
      <c r="M69" s="4">
        <f>Chicago!$E95</f>
        <v>2.82</v>
      </c>
      <c r="N69" s="4">
        <f>Boulder!$E95</f>
        <v>3.11</v>
      </c>
      <c r="O69" s="4">
        <f>Minneapolis!$E95</f>
        <v>3.1</v>
      </c>
      <c r="P69" s="4">
        <f>Helena!$E95</f>
        <v>3.48</v>
      </c>
      <c r="Q69" s="4">
        <f>Duluth!$E95</f>
        <v>3.26</v>
      </c>
      <c r="R69" s="4">
        <f>Fairbanks!$E95</f>
        <v>3.82</v>
      </c>
    </row>
    <row r="70" spans="1:18" ht="11.25">
      <c r="A70" s="58"/>
      <c r="B70" s="59" t="str">
        <f>Miami!A96</f>
        <v>PSZ-AC:3_FAN</v>
      </c>
      <c r="C70" s="4">
        <f>Miami!$E96</f>
        <v>2.0499999999999998</v>
      </c>
      <c r="D70" s="4">
        <f>Houston!$E96</f>
        <v>2.0099999999999998</v>
      </c>
      <c r="E70" s="4">
        <f>Phoenix!$E96</f>
        <v>2.21</v>
      </c>
      <c r="F70" s="4">
        <f>Atlanta!$E96</f>
        <v>2.06</v>
      </c>
      <c r="G70" s="4">
        <f>LosAngeles!$E96</f>
        <v>1.89</v>
      </c>
      <c r="H70" s="4">
        <f>LasVegas!$E96</f>
        <v>1.84</v>
      </c>
      <c r="I70" s="4">
        <f>SanFrancisco!$E96</f>
        <v>1.47</v>
      </c>
      <c r="J70" s="4">
        <f>Baltimore!$E96</f>
        <v>1.96</v>
      </c>
      <c r="K70" s="4">
        <f>Albuquerque!$E96</f>
        <v>1.98</v>
      </c>
      <c r="L70" s="4">
        <f>Seattle!$E96</f>
        <v>1.66</v>
      </c>
      <c r="M70" s="4">
        <f>Chicago!$E96</f>
        <v>1.95</v>
      </c>
      <c r="N70" s="4">
        <f>Boulder!$E96</f>
        <v>1.92</v>
      </c>
      <c r="O70" s="4">
        <f>Minneapolis!$E96</f>
        <v>1.95</v>
      </c>
      <c r="P70" s="4">
        <f>Helena!$E96</f>
        <v>1.8</v>
      </c>
      <c r="Q70" s="4">
        <f>Duluth!$E96</f>
        <v>1.69</v>
      </c>
      <c r="R70" s="4">
        <f>Fairbanks!$E96</f>
        <v>1.46</v>
      </c>
    </row>
    <row r="71" spans="1:18" ht="11.25">
      <c r="A71" s="58"/>
      <c r="B71" s="59" t="str">
        <f>Miami!A97</f>
        <v>PSZ-AC:4_FAN</v>
      </c>
      <c r="C71" s="4">
        <f>Miami!$E97</f>
        <v>4.59</v>
      </c>
      <c r="D71" s="4">
        <f>Houston!$E97</f>
        <v>7.24</v>
      </c>
      <c r="E71" s="4">
        <f>Phoenix!$E97</f>
        <v>8.0399999999999991</v>
      </c>
      <c r="F71" s="4">
        <f>Atlanta!$E97</f>
        <v>7.82</v>
      </c>
      <c r="G71" s="4">
        <f>LosAngeles!$E97</f>
        <v>5.29</v>
      </c>
      <c r="H71" s="4">
        <f>LasVegas!$E97</f>
        <v>7.88</v>
      </c>
      <c r="I71" s="4">
        <f>SanFrancisco!$E97</f>
        <v>6.43</v>
      </c>
      <c r="J71" s="4">
        <f>Baltimore!$E97</f>
        <v>8.18</v>
      </c>
      <c r="K71" s="4">
        <f>Albuquerque!$E97</f>
        <v>9.57</v>
      </c>
      <c r="L71" s="4">
        <f>Seattle!$E97</f>
        <v>7.42</v>
      </c>
      <c r="M71" s="4">
        <f>Chicago!$E97</f>
        <v>9.4700000000000006</v>
      </c>
      <c r="N71" s="4">
        <f>Boulder!$E97</f>
        <v>10.81</v>
      </c>
      <c r="O71" s="4">
        <f>Minneapolis!$E97</f>
        <v>10.28</v>
      </c>
      <c r="P71" s="4">
        <f>Helena!$E97</f>
        <v>11.57</v>
      </c>
      <c r="Q71" s="4">
        <f>Duluth!$E97</f>
        <v>10.91</v>
      </c>
      <c r="R71" s="4">
        <f>Fairbanks!$E97</f>
        <v>12.01</v>
      </c>
    </row>
    <row r="72" spans="1:18" ht="11.25">
      <c r="A72" s="56" t="s">
        <v>75</v>
      </c>
      <c r="B72" s="57"/>
    </row>
    <row r="73" spans="1:18" ht="11.25">
      <c r="A73" s="58"/>
      <c r="B73" s="56" t="s">
        <v>76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1.25">
      <c r="A74" s="58"/>
      <c r="B74" s="59" t="s">
        <v>229</v>
      </c>
      <c r="C74" s="73">
        <f>Miami!$B$142/(Miami!$B$28*10^6/3600)</f>
        <v>0</v>
      </c>
      <c r="D74" s="73">
        <f>Houston!$B$142/(Houston!$B$28*10^6/3600)</f>
        <v>0</v>
      </c>
      <c r="E74" s="73">
        <f>Phoenix!$B$142/(Phoenix!$B$28*10^6/3600)</f>
        <v>0</v>
      </c>
      <c r="F74" s="73">
        <f>Atlanta!$B$142/(Atlanta!$B$28*10^6/3600)</f>
        <v>0</v>
      </c>
      <c r="G74" s="73">
        <f>LosAngeles!$B$142/(LosAngeles!$B$28*10^6/3600)</f>
        <v>0</v>
      </c>
      <c r="H74" s="73">
        <f>LasVegas!$B$142/(LasVegas!$B$28*10^6/3600)</f>
        <v>0</v>
      </c>
      <c r="I74" s="73">
        <f>SanFrancisco!$B$142/(SanFrancisco!$B$28*10^6/3600)</f>
        <v>0</v>
      </c>
      <c r="J74" s="73">
        <f>Baltimore!$B$142/(Baltimore!$B$28*10^6/3600)</f>
        <v>0</v>
      </c>
      <c r="K74" s="73">
        <f>Albuquerque!$B$142/(Albuquerque!$B$28*10^6/3600)</f>
        <v>0</v>
      </c>
      <c r="L74" s="73">
        <f>Seattle!$B$142/(Seattle!$B$28*10^6/3600)</f>
        <v>0</v>
      </c>
      <c r="M74" s="73">
        <f>Chicago!$B$142/(Chicago!$B$28*10^6/3600)</f>
        <v>0</v>
      </c>
      <c r="N74" s="73">
        <f>Boulder!$B$142/(Boulder!$B$28*10^6/3600)</f>
        <v>0</v>
      </c>
      <c r="O74" s="73">
        <f>Minneapolis!$B$142/(Minneapolis!$B$28*10^6/3600)</f>
        <v>0</v>
      </c>
      <c r="P74" s="73">
        <f>Helena!$B$142/(Helena!$B$28*10^6/3600)</f>
        <v>0</v>
      </c>
      <c r="Q74" s="73">
        <f>Duluth!$B$142/(Duluth!$B$28*10^6/3600)</f>
        <v>0</v>
      </c>
      <c r="R74" s="73">
        <f>Fairbanks!$B$142/(Fairbanks!$B$28*10^6/3600)</f>
        <v>0</v>
      </c>
    </row>
    <row r="75" spans="1:18" ht="11.25">
      <c r="A75" s="58"/>
      <c r="B75" s="59" t="s">
        <v>230</v>
      </c>
      <c r="C75" s="4" t="str">
        <f>Miami!$B$143</f>
        <v>Electric</v>
      </c>
      <c r="D75" s="4" t="str">
        <f>Houston!$B$143</f>
        <v>Electric</v>
      </c>
      <c r="E75" s="4" t="str">
        <f>Phoenix!$B$143</f>
        <v>Electric</v>
      </c>
      <c r="F75" s="4" t="str">
        <f>Atlanta!$B$143</f>
        <v>Electric</v>
      </c>
      <c r="G75" s="4" t="str">
        <f>LosAngeles!$B$143</f>
        <v>Electric</v>
      </c>
      <c r="H75" s="4" t="str">
        <f>LasVegas!$B$143</f>
        <v>Electric</v>
      </c>
      <c r="I75" s="4" t="str">
        <f>SanFrancisco!$B$143</f>
        <v>Electric</v>
      </c>
      <c r="J75" s="4" t="str">
        <f>Baltimore!$B$143</f>
        <v>Electric</v>
      </c>
      <c r="K75" s="4" t="str">
        <f>Albuquerque!$B$143</f>
        <v>Electric</v>
      </c>
      <c r="L75" s="4" t="str">
        <f>Seattle!$B$143</f>
        <v>Electric</v>
      </c>
      <c r="M75" s="4" t="str">
        <f>Chicago!$B$143</f>
        <v>Electric</v>
      </c>
      <c r="N75" s="4" t="str">
        <f>Boulder!$B$143</f>
        <v>Electric</v>
      </c>
      <c r="O75" s="4" t="str">
        <f>Minneapolis!$B$143</f>
        <v>Electric</v>
      </c>
      <c r="P75" s="4" t="str">
        <f>Helena!$B$143</f>
        <v>Electric</v>
      </c>
      <c r="Q75" s="4" t="str">
        <f>Duluth!$B$143</f>
        <v>Electric</v>
      </c>
      <c r="R75" s="4" t="str">
        <f>Fairbanks!$B$143</f>
        <v>Electric</v>
      </c>
    </row>
    <row r="76" spans="1:18" ht="11.25">
      <c r="A76" s="58"/>
      <c r="B76" s="56" t="s">
        <v>77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1.25">
      <c r="A77" s="58"/>
      <c r="B77" s="59" t="s">
        <v>231</v>
      </c>
      <c r="C77" s="73">
        <f>Miami!$C$142/(Miami!$C$28*10^3)</f>
        <v>0</v>
      </c>
      <c r="D77" s="73">
        <f>Houston!$C$142/(Houston!$C$28*10^3)</f>
        <v>0</v>
      </c>
      <c r="E77" s="73">
        <f>Phoenix!$C$142/(Phoenix!$C$28*10^3)</f>
        <v>0</v>
      </c>
      <c r="F77" s="73">
        <f>Atlanta!$C$142/(Atlanta!$C$28*10^3)</f>
        <v>0</v>
      </c>
      <c r="G77" s="73">
        <f>LosAngeles!$C$142/(LosAngeles!$C$28*10^3)</f>
        <v>0</v>
      </c>
      <c r="H77" s="73">
        <f>LasVegas!$C$142/(LasVegas!$C$28*10^3)</f>
        <v>0</v>
      </c>
      <c r="I77" s="73">
        <f>SanFrancisco!$C$142/(SanFrancisco!$C$28*10^3)</f>
        <v>0</v>
      </c>
      <c r="J77" s="73">
        <f>Baltimore!$C$142/(Baltimore!$C$28*10^3)</f>
        <v>0</v>
      </c>
      <c r="K77" s="73">
        <f>Albuquerque!$C$142/(Albuquerque!$C$28*10^3)</f>
        <v>0</v>
      </c>
      <c r="L77" s="73">
        <f>Seattle!$C$142/(Seattle!$C$28*10^3)</f>
        <v>0</v>
      </c>
      <c r="M77" s="73">
        <f>Chicago!$C$142/(Chicago!$C$28*10^3)</f>
        <v>0</v>
      </c>
      <c r="N77" s="73">
        <f>Boulder!$C$142/(Boulder!$C$28*10^3)</f>
        <v>0</v>
      </c>
      <c r="O77" s="73">
        <f>Minneapolis!$C$142/(Minneapolis!$C$28*10^3)</f>
        <v>0</v>
      </c>
      <c r="P77" s="73">
        <f>Helena!$C$142/(Helena!$C$28*10^3)</f>
        <v>0</v>
      </c>
      <c r="Q77" s="73">
        <f>Duluth!$C$142/(Duluth!$C$28*10^3)</f>
        <v>0</v>
      </c>
      <c r="R77" s="73">
        <f>Fairbanks!$C$142/(Fairbanks!$C$28*10^3)</f>
        <v>0</v>
      </c>
    </row>
    <row r="78" spans="1:18" ht="11.25">
      <c r="A78" s="58"/>
      <c r="B78" s="59" t="s">
        <v>230</v>
      </c>
      <c r="C78" s="4" t="str">
        <f>Miami!$C$143</f>
        <v>Gas</v>
      </c>
      <c r="D78" s="4" t="str">
        <f>Houston!$C$143</f>
        <v>Gas</v>
      </c>
      <c r="E78" s="4" t="str">
        <f>Phoenix!$C$143</f>
        <v>Gas</v>
      </c>
      <c r="F78" s="4" t="str">
        <f>Atlanta!$C$143</f>
        <v>Gas</v>
      </c>
      <c r="G78" s="4" t="str">
        <f>LosAngeles!$C$143</f>
        <v>Gas</v>
      </c>
      <c r="H78" s="4" t="str">
        <f>LasVegas!$C$143</f>
        <v>Gas</v>
      </c>
      <c r="I78" s="4" t="str">
        <f>SanFrancisco!$C$143</f>
        <v>Gas</v>
      </c>
      <c r="J78" s="4" t="str">
        <f>Baltimore!$C$143</f>
        <v>Gas</v>
      </c>
      <c r="K78" s="4" t="str">
        <f>Albuquerque!$C$143</f>
        <v>Gas</v>
      </c>
      <c r="L78" s="4" t="str">
        <f>Seattle!$C$143</f>
        <v>Gas</v>
      </c>
      <c r="M78" s="4" t="str">
        <f>Chicago!$C$143</f>
        <v>Gas</v>
      </c>
      <c r="N78" s="4" t="str">
        <f>Boulder!$C$143</f>
        <v>Gas</v>
      </c>
      <c r="O78" s="4" t="str">
        <f>Minneapolis!$C$143</f>
        <v>Gas</v>
      </c>
      <c r="P78" s="4" t="str">
        <f>Helena!$C$143</f>
        <v>Gas</v>
      </c>
      <c r="Q78" s="4" t="str">
        <f>Duluth!$C$143</f>
        <v>Gas</v>
      </c>
      <c r="R78" s="4" t="str">
        <f>Fairbanks!$C$143</f>
        <v>Gas</v>
      </c>
    </row>
    <row r="79" spans="1:18" ht="11.25">
      <c r="A79" s="58"/>
      <c r="B79" s="56" t="s">
        <v>78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1.25">
      <c r="A80" s="58"/>
      <c r="B80" s="59" t="s">
        <v>232</v>
      </c>
      <c r="C80" s="4" t="str">
        <f>Miami!$E$143</f>
        <v>Total</v>
      </c>
      <c r="D80" s="4" t="str">
        <f>Houston!$E$143</f>
        <v>Total</v>
      </c>
      <c r="E80" s="4" t="str">
        <f>Phoenix!$E$143</f>
        <v>Total</v>
      </c>
      <c r="F80" s="4" t="str">
        <f>Atlanta!$E$143</f>
        <v>Total</v>
      </c>
      <c r="G80" s="4" t="str">
        <f>LosAngeles!$E$143</f>
        <v>Total</v>
      </c>
      <c r="H80" s="4" t="str">
        <f>LasVegas!$E$143</f>
        <v>Total</v>
      </c>
      <c r="I80" s="4" t="str">
        <f>SanFrancisco!$E$143</f>
        <v>Total</v>
      </c>
      <c r="J80" s="4" t="str">
        <f>Baltimore!$E$143</f>
        <v>Total</v>
      </c>
      <c r="K80" s="4" t="str">
        <f>Albuquerque!$E$143</f>
        <v>Total</v>
      </c>
      <c r="L80" s="4" t="str">
        <f>Seattle!$E$143</f>
        <v>Total</v>
      </c>
      <c r="M80" s="4" t="str">
        <f>Chicago!$E$143</f>
        <v>Total</v>
      </c>
      <c r="N80" s="4" t="str">
        <f>Boulder!$E$143</f>
        <v>Total</v>
      </c>
      <c r="O80" s="4" t="str">
        <f>Minneapolis!$E$143</f>
        <v>Total</v>
      </c>
      <c r="P80" s="4" t="str">
        <f>Helena!$E$143</f>
        <v>Total</v>
      </c>
      <c r="Q80" s="4" t="str">
        <f>Duluth!$E$143</f>
        <v>Total</v>
      </c>
      <c r="R80" s="4" t="str">
        <f>Fairbanks!$E$143</f>
        <v>Total</v>
      </c>
    </row>
    <row r="81" spans="1:18" ht="11.25">
      <c r="A81" s="56" t="s">
        <v>79</v>
      </c>
      <c r="B81" s="57"/>
    </row>
    <row r="82" spans="1:18" ht="11.25">
      <c r="A82" s="58"/>
      <c r="B82" s="56" t="s">
        <v>80</v>
      </c>
    </row>
    <row r="83" spans="1:18" ht="11.25">
      <c r="A83" s="58"/>
      <c r="B83" s="59" t="s">
        <v>72</v>
      </c>
      <c r="C83" s="62">
        <f>Miami!$B$13*10^6/3600</f>
        <v>0</v>
      </c>
      <c r="D83" s="62">
        <f>Houston!$B$13*10^6/3600</f>
        <v>0</v>
      </c>
      <c r="E83" s="62">
        <f>Phoenix!$B$13*10^6/3600</f>
        <v>0</v>
      </c>
      <c r="F83" s="62">
        <f>Atlanta!$B$13*10^6/3600</f>
        <v>0</v>
      </c>
      <c r="G83" s="62">
        <f>LosAngeles!$B$13*10^6/3600</f>
        <v>0</v>
      </c>
      <c r="H83" s="62">
        <f>LasVegas!$B$13*10^6/3600</f>
        <v>0</v>
      </c>
      <c r="I83" s="62">
        <f>SanFrancisco!$B$13*10^6/3600</f>
        <v>0</v>
      </c>
      <c r="J83" s="62">
        <f>Baltimore!$B$13*10^6/3600</f>
        <v>0</v>
      </c>
      <c r="K83" s="62">
        <f>Albuquerque!$B$13*10^6/3600</f>
        <v>0</v>
      </c>
      <c r="L83" s="62">
        <f>Seattle!$B$13*10^6/3600</f>
        <v>0</v>
      </c>
      <c r="M83" s="62">
        <f>Chicago!$B$13*10^6/3600</f>
        <v>0</v>
      </c>
      <c r="N83" s="62">
        <f>Boulder!$B$13*10^6/3600</f>
        <v>0</v>
      </c>
      <c r="O83" s="62">
        <f>Minneapolis!$B$13*10^6/3600</f>
        <v>0</v>
      </c>
      <c r="P83" s="62">
        <f>Helena!$B$13*10^6/3600</f>
        <v>0</v>
      </c>
      <c r="Q83" s="62">
        <f>Duluth!$B$13*10^6/3600</f>
        <v>0</v>
      </c>
      <c r="R83" s="62">
        <f>Fairbanks!$B$13*10^6/3600</f>
        <v>0</v>
      </c>
    </row>
    <row r="84" spans="1:18" ht="11.25">
      <c r="A84" s="58"/>
      <c r="B84" s="59" t="s">
        <v>73</v>
      </c>
      <c r="C84" s="62">
        <f>Miami!$B$14*10^6/3600</f>
        <v>143919.44444444444</v>
      </c>
      <c r="D84" s="62">
        <f>Houston!$B$14*10^6/3600</f>
        <v>114466.66666666667</v>
      </c>
      <c r="E84" s="62">
        <f>Phoenix!$B$14*10^6/3600</f>
        <v>121166.66666666667</v>
      </c>
      <c r="F84" s="62">
        <f>Atlanta!$B$14*10^6/3600</f>
        <v>54816.666666666664</v>
      </c>
      <c r="G84" s="62">
        <f>LosAngeles!$B$14*10^6/3600</f>
        <v>12297.222222222223</v>
      </c>
      <c r="H84" s="62">
        <f>LasVegas!$B$14*10^6/3600</f>
        <v>60727.777777777781</v>
      </c>
      <c r="I84" s="62">
        <f>SanFrancisco!$B$14*10^6/3600</f>
        <v>2894.4444444444443</v>
      </c>
      <c r="J84" s="62">
        <f>Baltimore!$B$14*10^6/3600</f>
        <v>42475</v>
      </c>
      <c r="K84" s="62">
        <f>Albuquerque!$B$14*10^6/3600</f>
        <v>25344.444444444445</v>
      </c>
      <c r="L84" s="62">
        <f>Seattle!$B$14*10^6/3600</f>
        <v>4258.333333333333</v>
      </c>
      <c r="M84" s="62">
        <f>Chicago!$B$14*10^6/3600</f>
        <v>28072.222222222223</v>
      </c>
      <c r="N84" s="62">
        <f>Boulder!$B$14*10^6/3600</f>
        <v>15122.222222222223</v>
      </c>
      <c r="O84" s="62">
        <f>Minneapolis!$B$14*10^6/3600</f>
        <v>24327.777777777777</v>
      </c>
      <c r="P84" s="62">
        <f>Helena!$B$14*10^6/3600</f>
        <v>9102.7777777777792</v>
      </c>
      <c r="Q84" s="62">
        <f>Duluth!$B$14*10^6/3600</f>
        <v>9580.5555555555547</v>
      </c>
      <c r="R84" s="62">
        <f>Fairbanks!$B$14*10^6/3600</f>
        <v>4477.7777777777783</v>
      </c>
    </row>
    <row r="85" spans="1:18" ht="11.25">
      <c r="A85" s="58"/>
      <c r="B85" s="59" t="s">
        <v>81</v>
      </c>
      <c r="C85" s="62">
        <f>Miami!$B$15*10^6/3600</f>
        <v>259377.77777777778</v>
      </c>
      <c r="D85" s="62">
        <f>Houston!$B$15*10^6/3600</f>
        <v>259377.77777777778</v>
      </c>
      <c r="E85" s="62">
        <f>Phoenix!$B$15*10^6/3600</f>
        <v>259377.77777777778</v>
      </c>
      <c r="F85" s="62">
        <f>Atlanta!$B$15*10^6/3600</f>
        <v>259377.77777777778</v>
      </c>
      <c r="G85" s="62">
        <f>LosAngeles!$B$15*10^6/3600</f>
        <v>259377.77777777778</v>
      </c>
      <c r="H85" s="62">
        <f>LasVegas!$B$15*10^6/3600</f>
        <v>259377.77777777778</v>
      </c>
      <c r="I85" s="62">
        <f>SanFrancisco!$B$15*10^6/3600</f>
        <v>259377.77777777778</v>
      </c>
      <c r="J85" s="62">
        <f>Baltimore!$B$15*10^6/3600</f>
        <v>259377.77777777778</v>
      </c>
      <c r="K85" s="62">
        <f>Albuquerque!$B$15*10^6/3600</f>
        <v>259377.77777777778</v>
      </c>
      <c r="L85" s="62">
        <f>Seattle!$B$15*10^6/3600</f>
        <v>259377.77777777778</v>
      </c>
      <c r="M85" s="62">
        <f>Chicago!$B$15*10^6/3600</f>
        <v>259377.77777777778</v>
      </c>
      <c r="N85" s="62">
        <f>Boulder!$B$15*10^6/3600</f>
        <v>259377.77777777778</v>
      </c>
      <c r="O85" s="62">
        <f>Minneapolis!$B$15*10^6/3600</f>
        <v>259377.77777777778</v>
      </c>
      <c r="P85" s="62">
        <f>Helena!$B$15*10^6/3600</f>
        <v>259377.77777777778</v>
      </c>
      <c r="Q85" s="62">
        <f>Duluth!$B$15*10^6/3600</f>
        <v>259377.77777777778</v>
      </c>
      <c r="R85" s="62">
        <f>Fairbanks!$B$15*10^6/3600</f>
        <v>259377.77777777778</v>
      </c>
    </row>
    <row r="86" spans="1:18" ht="11.25">
      <c r="A86" s="58"/>
      <c r="B86" s="59" t="s">
        <v>82</v>
      </c>
      <c r="C86" s="62">
        <f>Miami!$B$16*10^6/3600</f>
        <v>17511.111111111109</v>
      </c>
      <c r="D86" s="62">
        <f>Houston!$B$16*10^6/3600</f>
        <v>17480.555555555555</v>
      </c>
      <c r="E86" s="62">
        <f>Phoenix!$B$16*10^6/3600</f>
        <v>17475</v>
      </c>
      <c r="F86" s="62">
        <f>Atlanta!$B$16*10^6/3600</f>
        <v>17505.555555555555</v>
      </c>
      <c r="G86" s="62">
        <f>LosAngeles!$B$16*10^6/3600</f>
        <v>17502.777777777777</v>
      </c>
      <c r="H86" s="62">
        <f>LasVegas!$B$16*10^6/3600</f>
        <v>17486.111111111109</v>
      </c>
      <c r="I86" s="62">
        <f>SanFrancisco!$B$16*10^6/3600</f>
        <v>17466.666666666668</v>
      </c>
      <c r="J86" s="62">
        <f>Baltimore!$B$16*10^6/3600</f>
        <v>17483.333333333332</v>
      </c>
      <c r="K86" s="62">
        <f>Albuquerque!$B$16*10^6/3600</f>
        <v>17480.555555555555</v>
      </c>
      <c r="L86" s="62">
        <f>Seattle!$B$16*10^6/3600</f>
        <v>17455.555555555555</v>
      </c>
      <c r="M86" s="62">
        <f>Chicago!$B$16*10^6/3600</f>
        <v>17461.111111111109</v>
      </c>
      <c r="N86" s="62">
        <f>Boulder!$B$16*10^6/3600</f>
        <v>17463.888888888891</v>
      </c>
      <c r="O86" s="62">
        <f>Minneapolis!$B$16*10^6/3600</f>
        <v>17475</v>
      </c>
      <c r="P86" s="62">
        <f>Helena!$B$16*10^6/3600</f>
        <v>17452.777777777777</v>
      </c>
      <c r="Q86" s="62">
        <f>Duluth!$B$16*10^6/3600</f>
        <v>17447.222222222223</v>
      </c>
      <c r="R86" s="62">
        <f>Fairbanks!$B$16*10^6/3600</f>
        <v>17344.444444444445</v>
      </c>
    </row>
    <row r="87" spans="1:18" ht="11.25">
      <c r="A87" s="58"/>
      <c r="B87" s="59" t="s">
        <v>83</v>
      </c>
      <c r="C87" s="62">
        <f>Miami!$B$17*10^6/3600</f>
        <v>218247.22222222222</v>
      </c>
      <c r="D87" s="62">
        <f>Houston!$B$17*10^6/3600</f>
        <v>218247.22222222222</v>
      </c>
      <c r="E87" s="62">
        <f>Phoenix!$B$17*10^6/3600</f>
        <v>218247.22222222222</v>
      </c>
      <c r="F87" s="62">
        <f>Atlanta!$B$17*10^6/3600</f>
        <v>218247.22222222222</v>
      </c>
      <c r="G87" s="62">
        <f>LosAngeles!$B$17*10^6/3600</f>
        <v>218247.22222222222</v>
      </c>
      <c r="H87" s="62">
        <f>LasVegas!$B$17*10^6/3600</f>
        <v>218247.22222222222</v>
      </c>
      <c r="I87" s="62">
        <f>SanFrancisco!$B$17*10^6/3600</f>
        <v>218247.22222222222</v>
      </c>
      <c r="J87" s="62">
        <f>Baltimore!$B$17*10^6/3600</f>
        <v>218247.22222222222</v>
      </c>
      <c r="K87" s="62">
        <f>Albuquerque!$B$17*10^6/3600</f>
        <v>218247.22222222222</v>
      </c>
      <c r="L87" s="62">
        <f>Seattle!$B$17*10^6/3600</f>
        <v>218247.22222222222</v>
      </c>
      <c r="M87" s="62">
        <f>Chicago!$B$17*10^6/3600</f>
        <v>218247.22222222222</v>
      </c>
      <c r="N87" s="62">
        <f>Boulder!$B$17*10^6/3600</f>
        <v>218247.22222222222</v>
      </c>
      <c r="O87" s="62">
        <f>Minneapolis!$B$17*10^6/3600</f>
        <v>218247.22222222222</v>
      </c>
      <c r="P87" s="62">
        <f>Helena!$B$17*10^6/3600</f>
        <v>218247.22222222222</v>
      </c>
      <c r="Q87" s="62">
        <f>Duluth!$B$17*10^6/3600</f>
        <v>218247.22222222222</v>
      </c>
      <c r="R87" s="62">
        <f>Fairbanks!$B$17*10^6/3600</f>
        <v>218247.22222222222</v>
      </c>
    </row>
    <row r="88" spans="1:18" ht="11.25">
      <c r="A88" s="58"/>
      <c r="B88" s="59" t="s">
        <v>84</v>
      </c>
      <c r="C88" s="62">
        <f>Miami!$B$18*10^6/3600</f>
        <v>0</v>
      </c>
      <c r="D88" s="62">
        <f>Houston!$B$18*10^6/3600</f>
        <v>0</v>
      </c>
      <c r="E88" s="62">
        <f>Phoenix!$B$18*10^6/3600</f>
        <v>0</v>
      </c>
      <c r="F88" s="62">
        <f>Atlanta!$B$18*10^6/3600</f>
        <v>0</v>
      </c>
      <c r="G88" s="62">
        <f>LosAngeles!$B$18*10^6/3600</f>
        <v>0</v>
      </c>
      <c r="H88" s="62">
        <f>LasVegas!$B$18*10^6/3600</f>
        <v>0</v>
      </c>
      <c r="I88" s="62">
        <f>SanFrancisco!$B$18*10^6/3600</f>
        <v>0</v>
      </c>
      <c r="J88" s="62">
        <f>Baltimore!$B$18*10^6/3600</f>
        <v>0</v>
      </c>
      <c r="K88" s="62">
        <f>Albuquerque!$B$18*10^6/3600</f>
        <v>0</v>
      </c>
      <c r="L88" s="62">
        <f>Seattle!$B$18*10^6/3600</f>
        <v>0</v>
      </c>
      <c r="M88" s="62">
        <f>Chicago!$B$18*10^6/3600</f>
        <v>0</v>
      </c>
      <c r="N88" s="62">
        <f>Boulder!$B$18*10^6/3600</f>
        <v>0</v>
      </c>
      <c r="O88" s="62">
        <f>Minneapolis!$B$18*10^6/3600</f>
        <v>0</v>
      </c>
      <c r="P88" s="62">
        <f>Helena!$B$18*10^6/3600</f>
        <v>0</v>
      </c>
      <c r="Q88" s="62">
        <f>Duluth!$B$18*10^6/3600</f>
        <v>0</v>
      </c>
      <c r="R88" s="62">
        <f>Fairbanks!$B$18*10^6/3600</f>
        <v>0</v>
      </c>
    </row>
    <row r="89" spans="1:18" ht="11.25">
      <c r="A89" s="58"/>
      <c r="B89" s="59" t="s">
        <v>85</v>
      </c>
      <c r="C89" s="62">
        <f>Miami!$B$19*10^6/3600</f>
        <v>108797.22222222222</v>
      </c>
      <c r="D89" s="62">
        <f>Houston!$B$19*10^6/3600</f>
        <v>141786.11111111112</v>
      </c>
      <c r="E89" s="62">
        <f>Phoenix!$B$19*10^6/3600</f>
        <v>154463.88888888888</v>
      </c>
      <c r="F89" s="62">
        <f>Atlanta!$B$19*10^6/3600</f>
        <v>145305.55555555556</v>
      </c>
      <c r="G89" s="62">
        <f>LosAngeles!$B$19*10^6/3600</f>
        <v>103433.33333333333</v>
      </c>
      <c r="H89" s="62">
        <f>LasVegas!$B$19*10^6/3600</f>
        <v>144161.11111111112</v>
      </c>
      <c r="I89" s="62">
        <f>SanFrancisco!$B$19*10^6/3600</f>
        <v>115658.33333333333</v>
      </c>
      <c r="J89" s="62">
        <f>Baltimore!$B$19*10^6/3600</f>
        <v>152675</v>
      </c>
      <c r="K89" s="62">
        <f>Albuquerque!$B$19*10^6/3600</f>
        <v>165855.55555555556</v>
      </c>
      <c r="L89" s="62">
        <f>Seattle!$B$19*10^6/3600</f>
        <v>134813.88888888888</v>
      </c>
      <c r="M89" s="62">
        <f>Chicago!$B$19*10^6/3600</f>
        <v>169075</v>
      </c>
      <c r="N89" s="62">
        <f>Boulder!$B$19*10^6/3600</f>
        <v>186055.55555555556</v>
      </c>
      <c r="O89" s="62">
        <f>Minneapolis!$B$19*10^6/3600</f>
        <v>185552.77777777778</v>
      </c>
      <c r="P89" s="62">
        <f>Helena!$B$19*10^6/3600</f>
        <v>216758.33333333334</v>
      </c>
      <c r="Q89" s="62">
        <f>Duluth!$B$19*10^6/3600</f>
        <v>193280.55555555556</v>
      </c>
      <c r="R89" s="62">
        <f>Fairbanks!$B$19*10^6/3600</f>
        <v>261572.22222222222</v>
      </c>
    </row>
    <row r="90" spans="1:18" ht="11.25">
      <c r="A90" s="58"/>
      <c r="B90" s="59" t="s">
        <v>86</v>
      </c>
      <c r="C90" s="62">
        <f>Miami!$B$20*10^6/3600</f>
        <v>0</v>
      </c>
      <c r="D90" s="62">
        <f>Houston!$B$20*10^6/3600</f>
        <v>0</v>
      </c>
      <c r="E90" s="62">
        <f>Phoenix!$B$20*10^6/3600</f>
        <v>0</v>
      </c>
      <c r="F90" s="62">
        <f>Atlanta!$B$20*10^6/3600</f>
        <v>0</v>
      </c>
      <c r="G90" s="62">
        <f>LosAngeles!$B$20*10^6/3600</f>
        <v>0</v>
      </c>
      <c r="H90" s="62">
        <f>LasVegas!$B$20*10^6/3600</f>
        <v>0</v>
      </c>
      <c r="I90" s="62">
        <f>SanFrancisco!$B$20*10^6/3600</f>
        <v>0</v>
      </c>
      <c r="J90" s="62">
        <f>Baltimore!$B$20*10^6/3600</f>
        <v>0</v>
      </c>
      <c r="K90" s="62">
        <f>Albuquerque!$B$20*10^6/3600</f>
        <v>0</v>
      </c>
      <c r="L90" s="62">
        <f>Seattle!$B$20*10^6/3600</f>
        <v>0</v>
      </c>
      <c r="M90" s="62">
        <f>Chicago!$B$20*10^6/3600</f>
        <v>0</v>
      </c>
      <c r="N90" s="62">
        <f>Boulder!$B$20*10^6/3600</f>
        <v>0</v>
      </c>
      <c r="O90" s="62">
        <f>Minneapolis!$B$20*10^6/3600</f>
        <v>0</v>
      </c>
      <c r="P90" s="62">
        <f>Helena!$B$20*10^6/3600</f>
        <v>0</v>
      </c>
      <c r="Q90" s="62">
        <f>Duluth!$B$20*10^6/3600</f>
        <v>0</v>
      </c>
      <c r="R90" s="62">
        <f>Fairbanks!$B$20*10^6/3600</f>
        <v>0</v>
      </c>
    </row>
    <row r="91" spans="1:18" ht="11.25">
      <c r="A91" s="58"/>
      <c r="B91" s="59" t="s">
        <v>87</v>
      </c>
      <c r="C91" s="62">
        <f>Miami!$B$21*10^6/3600</f>
        <v>0</v>
      </c>
      <c r="D91" s="62">
        <f>Houston!$B$21*10^6/3600</f>
        <v>0</v>
      </c>
      <c r="E91" s="62">
        <f>Phoenix!$B$21*10^6/3600</f>
        <v>0</v>
      </c>
      <c r="F91" s="62">
        <f>Atlanta!$B$21*10^6/3600</f>
        <v>0</v>
      </c>
      <c r="G91" s="62">
        <f>LosAngeles!$B$21*10^6/3600</f>
        <v>0</v>
      </c>
      <c r="H91" s="62">
        <f>LasVegas!$B$21*10^6/3600</f>
        <v>0</v>
      </c>
      <c r="I91" s="62">
        <f>SanFrancisco!$B$21*10^6/3600</f>
        <v>0</v>
      </c>
      <c r="J91" s="62">
        <f>Baltimore!$B$21*10^6/3600</f>
        <v>0</v>
      </c>
      <c r="K91" s="62">
        <f>Albuquerque!$B$21*10^6/3600</f>
        <v>0</v>
      </c>
      <c r="L91" s="62">
        <f>Seattle!$B$21*10^6/3600</f>
        <v>0</v>
      </c>
      <c r="M91" s="62">
        <f>Chicago!$B$21*10^6/3600</f>
        <v>0</v>
      </c>
      <c r="N91" s="62">
        <f>Boulder!$B$21*10^6/3600</f>
        <v>0</v>
      </c>
      <c r="O91" s="62">
        <f>Minneapolis!$B$21*10^6/3600</f>
        <v>0</v>
      </c>
      <c r="P91" s="62">
        <f>Helena!$B$21*10^6/3600</f>
        <v>0</v>
      </c>
      <c r="Q91" s="62">
        <f>Duluth!$B$21*10^6/3600</f>
        <v>0</v>
      </c>
      <c r="R91" s="62">
        <f>Fairbanks!$B$21*10^6/3600</f>
        <v>0</v>
      </c>
    </row>
    <row r="92" spans="1:18" ht="11.25">
      <c r="A92" s="58"/>
      <c r="B92" s="59" t="s">
        <v>88</v>
      </c>
      <c r="C92" s="62">
        <f>Miami!$B$22*10^6/3600</f>
        <v>0</v>
      </c>
      <c r="D92" s="62">
        <f>Houston!$B$22*10^6/3600</f>
        <v>0</v>
      </c>
      <c r="E92" s="62">
        <f>Phoenix!$B$22*10^6/3600</f>
        <v>0</v>
      </c>
      <c r="F92" s="62">
        <f>Atlanta!$B$22*10^6/3600</f>
        <v>0</v>
      </c>
      <c r="G92" s="62">
        <f>LosAngeles!$B$22*10^6/3600</f>
        <v>0</v>
      </c>
      <c r="H92" s="62">
        <f>LasVegas!$B$22*10^6/3600</f>
        <v>0</v>
      </c>
      <c r="I92" s="62">
        <f>SanFrancisco!$B$22*10^6/3600</f>
        <v>0</v>
      </c>
      <c r="J92" s="62">
        <f>Baltimore!$B$22*10^6/3600</f>
        <v>0</v>
      </c>
      <c r="K92" s="62">
        <f>Albuquerque!$B$22*10^6/3600</f>
        <v>0</v>
      </c>
      <c r="L92" s="62">
        <f>Seattle!$B$22*10^6/3600</f>
        <v>0</v>
      </c>
      <c r="M92" s="62">
        <f>Chicago!$B$22*10^6/3600</f>
        <v>0</v>
      </c>
      <c r="N92" s="62">
        <f>Boulder!$B$22*10^6/3600</f>
        <v>0</v>
      </c>
      <c r="O92" s="62">
        <f>Minneapolis!$B$22*10^6/3600</f>
        <v>0</v>
      </c>
      <c r="P92" s="62">
        <f>Helena!$B$22*10^6/3600</f>
        <v>0</v>
      </c>
      <c r="Q92" s="62">
        <f>Duluth!$B$22*10^6/3600</f>
        <v>0</v>
      </c>
      <c r="R92" s="62">
        <f>Fairbanks!$B$22*10^6/3600</f>
        <v>0</v>
      </c>
    </row>
    <row r="93" spans="1:18" ht="11.25">
      <c r="A93" s="58"/>
      <c r="B93" s="59" t="s">
        <v>67</v>
      </c>
      <c r="C93" s="62">
        <f>Miami!$B$23*10^6/3600</f>
        <v>0</v>
      </c>
      <c r="D93" s="62">
        <f>Houston!$B$23*10^6/3600</f>
        <v>0</v>
      </c>
      <c r="E93" s="62">
        <f>Phoenix!$B$23*10^6/3600</f>
        <v>0</v>
      </c>
      <c r="F93" s="62">
        <f>Atlanta!$B$23*10^6/3600</f>
        <v>0</v>
      </c>
      <c r="G93" s="62">
        <f>LosAngeles!$B$23*10^6/3600</f>
        <v>0</v>
      </c>
      <c r="H93" s="62">
        <f>LasVegas!$B$23*10^6/3600</f>
        <v>0</v>
      </c>
      <c r="I93" s="62">
        <f>SanFrancisco!$B$23*10^6/3600</f>
        <v>0</v>
      </c>
      <c r="J93" s="62">
        <f>Baltimore!$B$23*10^6/3600</f>
        <v>0</v>
      </c>
      <c r="K93" s="62">
        <f>Albuquerque!$B$23*10^6/3600</f>
        <v>0</v>
      </c>
      <c r="L93" s="62">
        <f>Seattle!$B$23*10^6/3600</f>
        <v>0</v>
      </c>
      <c r="M93" s="62">
        <f>Chicago!$B$23*10^6/3600</f>
        <v>0</v>
      </c>
      <c r="N93" s="62">
        <f>Boulder!$B$23*10^6/3600</f>
        <v>0</v>
      </c>
      <c r="O93" s="62">
        <f>Minneapolis!$B$23*10^6/3600</f>
        <v>0</v>
      </c>
      <c r="P93" s="62">
        <f>Helena!$B$23*10^6/3600</f>
        <v>0</v>
      </c>
      <c r="Q93" s="62">
        <f>Duluth!$B$23*10^6/3600</f>
        <v>0</v>
      </c>
      <c r="R93" s="62">
        <f>Fairbanks!$B$23*10^6/3600</f>
        <v>0</v>
      </c>
    </row>
    <row r="94" spans="1:18" ht="11.25">
      <c r="A94" s="58"/>
      <c r="B94" s="59" t="s">
        <v>89</v>
      </c>
      <c r="C94" s="62">
        <f>Miami!$B$24*10^6/3600</f>
        <v>0</v>
      </c>
      <c r="D94" s="62">
        <f>Houston!$B$24*10^6/3600</f>
        <v>0</v>
      </c>
      <c r="E94" s="62">
        <f>Phoenix!$B$24*10^6/3600</f>
        <v>0</v>
      </c>
      <c r="F94" s="62">
        <f>Atlanta!$B$24*10^6/3600</f>
        <v>0</v>
      </c>
      <c r="G94" s="62">
        <f>LosAngeles!$B$24*10^6/3600</f>
        <v>0</v>
      </c>
      <c r="H94" s="62">
        <f>LasVegas!$B$24*10^6/3600</f>
        <v>0</v>
      </c>
      <c r="I94" s="62">
        <f>SanFrancisco!$B$24*10^6/3600</f>
        <v>0</v>
      </c>
      <c r="J94" s="62">
        <f>Baltimore!$B$24*10^6/3600</f>
        <v>0</v>
      </c>
      <c r="K94" s="62">
        <f>Albuquerque!$B$24*10^6/3600</f>
        <v>0</v>
      </c>
      <c r="L94" s="62">
        <f>Seattle!$B$24*10^6/3600</f>
        <v>0</v>
      </c>
      <c r="M94" s="62">
        <f>Chicago!$B$24*10^6/3600</f>
        <v>0</v>
      </c>
      <c r="N94" s="62">
        <f>Boulder!$B$24*10^6/3600</f>
        <v>0</v>
      </c>
      <c r="O94" s="62">
        <f>Minneapolis!$B$24*10^6/3600</f>
        <v>0</v>
      </c>
      <c r="P94" s="62">
        <f>Helena!$B$24*10^6/3600</f>
        <v>0</v>
      </c>
      <c r="Q94" s="62">
        <f>Duluth!$B$24*10^6/3600</f>
        <v>0</v>
      </c>
      <c r="R94" s="62">
        <f>Fairbanks!$B$24*10^6/3600</f>
        <v>0</v>
      </c>
    </row>
    <row r="95" spans="1:18" ht="11.25">
      <c r="A95" s="58"/>
      <c r="B95" s="59" t="s">
        <v>90</v>
      </c>
      <c r="C95" s="62">
        <f>Miami!$B$25*10^6/3600</f>
        <v>1243933.3333333333</v>
      </c>
      <c r="D95" s="62">
        <f>Houston!$B$25*10^6/3600</f>
        <v>1140769.4444444445</v>
      </c>
      <c r="E95" s="62">
        <f>Phoenix!$B$25*10^6/3600</f>
        <v>1006775</v>
      </c>
      <c r="F95" s="62">
        <f>Atlanta!$B$25*10^6/3600</f>
        <v>1023402.7777777778</v>
      </c>
      <c r="G95" s="62">
        <f>LosAngeles!$B$25*10^6/3600</f>
        <v>1027077.7777777778</v>
      </c>
      <c r="H95" s="62">
        <f>LasVegas!$B$25*10^6/3600</f>
        <v>915344.4444444445</v>
      </c>
      <c r="I95" s="62">
        <f>SanFrancisco!$B$25*10^6/3600</f>
        <v>934366.66666666663</v>
      </c>
      <c r="J95" s="62">
        <f>Baltimore!$B$25*10^6/3600</f>
        <v>956580.5555555555</v>
      </c>
      <c r="K95" s="62">
        <f>Albuquerque!$B$25*10^6/3600</f>
        <v>876008.33333333337</v>
      </c>
      <c r="L95" s="62">
        <f>Seattle!$B$25*10^6/3600</f>
        <v>889969.4444444445</v>
      </c>
      <c r="M95" s="62">
        <f>Chicago!$B$25*10^6/3600</f>
        <v>915011.11111111112</v>
      </c>
      <c r="N95" s="62">
        <f>Boulder!$B$25*10^6/3600</f>
        <v>841788.88888888888</v>
      </c>
      <c r="O95" s="62">
        <f>Minneapolis!$B$25*10^6/3600</f>
        <v>896536.11111111112</v>
      </c>
      <c r="P95" s="62">
        <f>Helena!$B$25*10^6/3600</f>
        <v>815019.4444444445</v>
      </c>
      <c r="Q95" s="62">
        <f>Duluth!$B$25*10^6/3600</f>
        <v>831900</v>
      </c>
      <c r="R95" s="62">
        <f>Fairbanks!$B$25*10^6/3600</f>
        <v>785958.33333333337</v>
      </c>
    </row>
    <row r="96" spans="1:18" ht="11.25">
      <c r="A96" s="58"/>
      <c r="B96" s="59" t="s">
        <v>91</v>
      </c>
      <c r="C96" s="62">
        <f>Miami!$B$26*10^6/3600</f>
        <v>0</v>
      </c>
      <c r="D96" s="62">
        <f>Houston!$B$26*10^6/3600</f>
        <v>0</v>
      </c>
      <c r="E96" s="62">
        <f>Phoenix!$B$26*10^6/3600</f>
        <v>0</v>
      </c>
      <c r="F96" s="62">
        <f>Atlanta!$B$26*10^6/3600</f>
        <v>0</v>
      </c>
      <c r="G96" s="62">
        <f>LosAngeles!$B$26*10^6/3600</f>
        <v>0</v>
      </c>
      <c r="H96" s="62">
        <f>LasVegas!$B$26*10^6/3600</f>
        <v>0</v>
      </c>
      <c r="I96" s="62">
        <f>SanFrancisco!$B$26*10^6/3600</f>
        <v>0</v>
      </c>
      <c r="J96" s="62">
        <f>Baltimore!$B$26*10^6/3600</f>
        <v>0</v>
      </c>
      <c r="K96" s="62">
        <f>Albuquerque!$B$26*10^6/3600</f>
        <v>0</v>
      </c>
      <c r="L96" s="62">
        <f>Seattle!$B$26*10^6/3600</f>
        <v>0</v>
      </c>
      <c r="M96" s="62">
        <f>Chicago!$B$26*10^6/3600</f>
        <v>0</v>
      </c>
      <c r="N96" s="62">
        <f>Boulder!$B$26*10^6/3600</f>
        <v>0</v>
      </c>
      <c r="O96" s="62">
        <f>Minneapolis!$B$26*10^6/3600</f>
        <v>0</v>
      </c>
      <c r="P96" s="62">
        <f>Helena!$B$26*10^6/3600</f>
        <v>0</v>
      </c>
      <c r="Q96" s="62">
        <f>Duluth!$B$26*10^6/3600</f>
        <v>0</v>
      </c>
      <c r="R96" s="62">
        <f>Fairbanks!$B$26*10^6/3600</f>
        <v>0</v>
      </c>
    </row>
    <row r="97" spans="1:18" ht="11.25">
      <c r="A97" s="58"/>
      <c r="B97" s="59" t="s">
        <v>92</v>
      </c>
      <c r="C97" s="62">
        <f>Miami!$B$28*10^6/3600</f>
        <v>1991786.111111111</v>
      </c>
      <c r="D97" s="62">
        <f>Houston!$B$28*10^6/3600</f>
        <v>1892127.7777777778</v>
      </c>
      <c r="E97" s="62">
        <f>Phoenix!$B$28*10^6/3600</f>
        <v>1777502.7777777778</v>
      </c>
      <c r="F97" s="62">
        <f>Atlanta!$B$28*10^6/3600</f>
        <v>1718652.7777777778</v>
      </c>
      <c r="G97" s="62">
        <f>LosAngeles!$B$28*10^6/3600</f>
        <v>1637933.3333333333</v>
      </c>
      <c r="H97" s="62">
        <f>LasVegas!$B$28*10^6/3600</f>
        <v>1615341.6666666667</v>
      </c>
      <c r="I97" s="62">
        <f>SanFrancisco!$B$28*10^6/3600</f>
        <v>1548008.3333333333</v>
      </c>
      <c r="J97" s="62">
        <f>Baltimore!$B$28*10^6/3600</f>
        <v>1646836.111111111</v>
      </c>
      <c r="K97" s="62">
        <f>Albuquerque!$B$28*10^6/3600</f>
        <v>1562313.888888889</v>
      </c>
      <c r="L97" s="62">
        <f>Seattle!$B$28*10^6/3600</f>
        <v>1524119.4444444445</v>
      </c>
      <c r="M97" s="62">
        <f>Chicago!$B$28*10^6/3600</f>
        <v>1607244.4444444445</v>
      </c>
      <c r="N97" s="62">
        <f>Boulder!$B$28*10^6/3600</f>
        <v>1538055.5555555555</v>
      </c>
      <c r="O97" s="62">
        <f>Minneapolis!$B$28*10^6/3600</f>
        <v>1601513.888888889</v>
      </c>
      <c r="P97" s="62">
        <f>Helena!$B$28*10^6/3600</f>
        <v>1535958.3333333333</v>
      </c>
      <c r="Q97" s="62">
        <f>Duluth!$B$28*10^6/3600</f>
        <v>1529833.3333333333</v>
      </c>
      <c r="R97" s="62">
        <f>Fairbanks!$B$28*10^6/3600</f>
        <v>1546977.7777777778</v>
      </c>
    </row>
    <row r="98" spans="1:18" ht="11.25">
      <c r="A98" s="58"/>
      <c r="B98" s="56" t="s">
        <v>233</v>
      </c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1:18" ht="11.25">
      <c r="A99" s="58"/>
      <c r="B99" s="59" t="s">
        <v>72</v>
      </c>
      <c r="C99" s="62">
        <f>Miami!$C$13*10^3</f>
        <v>99670</v>
      </c>
      <c r="D99" s="62">
        <f>Houston!$C$13*10^3</f>
        <v>919910</v>
      </c>
      <c r="E99" s="62">
        <f>Phoenix!$C$13*10^3</f>
        <v>926330</v>
      </c>
      <c r="F99" s="62">
        <f>Atlanta!$C$13*10^3</f>
        <v>1676330</v>
      </c>
      <c r="G99" s="62">
        <f>LosAngeles!$C$13*10^3</f>
        <v>1133970</v>
      </c>
      <c r="H99" s="62">
        <f>LasVegas!$C$13*10^3</f>
        <v>1481250</v>
      </c>
      <c r="I99" s="62">
        <f>SanFrancisco!$C$13*10^3</f>
        <v>2104430</v>
      </c>
      <c r="J99" s="62">
        <f>Baltimore!$C$13*10^3</f>
        <v>2568750</v>
      </c>
      <c r="K99" s="62">
        <f>Albuquerque!$C$13*10^3</f>
        <v>2144490</v>
      </c>
      <c r="L99" s="62">
        <f>Seattle!$C$13*10^3</f>
        <v>2863830</v>
      </c>
      <c r="M99" s="62">
        <f>Chicago!$C$13*10^3</f>
        <v>3233970</v>
      </c>
      <c r="N99" s="62">
        <f>Boulder!$C$13*10^3</f>
        <v>2762660</v>
      </c>
      <c r="O99" s="62">
        <f>Minneapolis!$C$13*10^3</f>
        <v>3886200</v>
      </c>
      <c r="P99" s="62">
        <f>Helena!$C$13*10^3</f>
        <v>3605590</v>
      </c>
      <c r="Q99" s="62">
        <f>Duluth!$C$13*10^3</f>
        <v>4838460</v>
      </c>
      <c r="R99" s="62">
        <f>Fairbanks!$C$13*10^3</f>
        <v>6852920</v>
      </c>
    </row>
    <row r="100" spans="1:18" ht="11.25">
      <c r="A100" s="58"/>
      <c r="B100" s="59" t="s">
        <v>73</v>
      </c>
      <c r="C100" s="62">
        <f>Miami!$C$14*10^3</f>
        <v>0</v>
      </c>
      <c r="D100" s="62">
        <f>Houston!$C$14*10^3</f>
        <v>0</v>
      </c>
      <c r="E100" s="62">
        <f>Phoenix!$C$14*10^3</f>
        <v>0</v>
      </c>
      <c r="F100" s="62">
        <f>Atlanta!$C$14*10^3</f>
        <v>0</v>
      </c>
      <c r="G100" s="62">
        <f>LosAngeles!$C$14*10^3</f>
        <v>0</v>
      </c>
      <c r="H100" s="62">
        <f>LasVegas!$C$14*10^3</f>
        <v>0</v>
      </c>
      <c r="I100" s="62">
        <f>SanFrancisco!$C$14*10^3</f>
        <v>0</v>
      </c>
      <c r="J100" s="62">
        <f>Baltimore!$C$14*10^3</f>
        <v>0</v>
      </c>
      <c r="K100" s="62">
        <f>Albuquerque!$C$14*10^3</f>
        <v>0</v>
      </c>
      <c r="L100" s="62">
        <f>Seattle!$C$14*10^3</f>
        <v>0</v>
      </c>
      <c r="M100" s="62">
        <f>Chicago!$C$14*10^3</f>
        <v>0</v>
      </c>
      <c r="N100" s="62">
        <f>Boulder!$C$14*10^3</f>
        <v>0</v>
      </c>
      <c r="O100" s="62">
        <f>Minneapolis!$C$14*10^3</f>
        <v>0</v>
      </c>
      <c r="P100" s="62">
        <f>Helena!$C$14*10^3</f>
        <v>0</v>
      </c>
      <c r="Q100" s="62">
        <f>Duluth!$C$14*10^3</f>
        <v>0</v>
      </c>
      <c r="R100" s="62">
        <f>Fairbanks!$C$14*10^3</f>
        <v>0</v>
      </c>
    </row>
    <row r="101" spans="1:18" ht="11.25">
      <c r="A101" s="58"/>
      <c r="B101" s="59" t="s">
        <v>81</v>
      </c>
      <c r="C101" s="62">
        <f>Miami!$C$15*10^3</f>
        <v>0</v>
      </c>
      <c r="D101" s="62">
        <f>Houston!$C$15*10^3</f>
        <v>0</v>
      </c>
      <c r="E101" s="62">
        <f>Phoenix!$C$15*10^3</f>
        <v>0</v>
      </c>
      <c r="F101" s="62">
        <f>Atlanta!$C$15*10^3</f>
        <v>0</v>
      </c>
      <c r="G101" s="62">
        <f>LosAngeles!$C$15*10^3</f>
        <v>0</v>
      </c>
      <c r="H101" s="62">
        <f>LasVegas!$C$15*10^3</f>
        <v>0</v>
      </c>
      <c r="I101" s="62">
        <f>SanFrancisco!$C$15*10^3</f>
        <v>0</v>
      </c>
      <c r="J101" s="62">
        <f>Baltimore!$C$15*10^3</f>
        <v>0</v>
      </c>
      <c r="K101" s="62">
        <f>Albuquerque!$C$15*10^3</f>
        <v>0</v>
      </c>
      <c r="L101" s="62">
        <f>Seattle!$C$15*10^3</f>
        <v>0</v>
      </c>
      <c r="M101" s="62">
        <f>Chicago!$C$15*10^3</f>
        <v>0</v>
      </c>
      <c r="N101" s="62">
        <f>Boulder!$C$15*10^3</f>
        <v>0</v>
      </c>
      <c r="O101" s="62">
        <f>Minneapolis!$C$15*10^3</f>
        <v>0</v>
      </c>
      <c r="P101" s="62">
        <f>Helena!$C$15*10^3</f>
        <v>0</v>
      </c>
      <c r="Q101" s="62">
        <f>Duluth!$C$15*10^3</f>
        <v>0</v>
      </c>
      <c r="R101" s="62">
        <f>Fairbanks!$C$15*10^3</f>
        <v>0</v>
      </c>
    </row>
    <row r="102" spans="1:18" ht="11.25">
      <c r="A102" s="58"/>
      <c r="B102" s="59" t="s">
        <v>82</v>
      </c>
      <c r="C102" s="62">
        <f>Miami!$C$16*10^3</f>
        <v>0</v>
      </c>
      <c r="D102" s="62">
        <f>Houston!$C$16*10^3</f>
        <v>0</v>
      </c>
      <c r="E102" s="62">
        <f>Phoenix!$C$16*10^3</f>
        <v>0</v>
      </c>
      <c r="F102" s="62">
        <f>Atlanta!$C$16*10^3</f>
        <v>0</v>
      </c>
      <c r="G102" s="62">
        <f>LosAngeles!$C$16*10^3</f>
        <v>0</v>
      </c>
      <c r="H102" s="62">
        <f>LasVegas!$C$16*10^3</f>
        <v>0</v>
      </c>
      <c r="I102" s="62">
        <f>SanFrancisco!$C$16*10^3</f>
        <v>0</v>
      </c>
      <c r="J102" s="62">
        <f>Baltimore!$C$16*10^3</f>
        <v>0</v>
      </c>
      <c r="K102" s="62">
        <f>Albuquerque!$C$16*10^3</f>
        <v>0</v>
      </c>
      <c r="L102" s="62">
        <f>Seattle!$C$16*10^3</f>
        <v>0</v>
      </c>
      <c r="M102" s="62">
        <f>Chicago!$C$16*10^3</f>
        <v>0</v>
      </c>
      <c r="N102" s="62">
        <f>Boulder!$C$16*10^3</f>
        <v>0</v>
      </c>
      <c r="O102" s="62">
        <f>Minneapolis!$C$16*10^3</f>
        <v>0</v>
      </c>
      <c r="P102" s="62">
        <f>Helena!$C$16*10^3</f>
        <v>0</v>
      </c>
      <c r="Q102" s="62">
        <f>Duluth!$C$16*10^3</f>
        <v>0</v>
      </c>
      <c r="R102" s="62">
        <f>Fairbanks!$C$16*10^3</f>
        <v>0</v>
      </c>
    </row>
    <row r="103" spans="1:18" ht="11.25">
      <c r="A103" s="58"/>
      <c r="B103" s="59" t="s">
        <v>83</v>
      </c>
      <c r="C103" s="62">
        <f>Miami!$C$17*10^3</f>
        <v>199130</v>
      </c>
      <c r="D103" s="62">
        <f>Houston!$C$17*10^3</f>
        <v>199130</v>
      </c>
      <c r="E103" s="62">
        <f>Phoenix!$C$17*10^3</f>
        <v>199130</v>
      </c>
      <c r="F103" s="62">
        <f>Atlanta!$C$17*10^3</f>
        <v>199130</v>
      </c>
      <c r="G103" s="62">
        <f>LosAngeles!$C$17*10^3</f>
        <v>199130</v>
      </c>
      <c r="H103" s="62">
        <f>LasVegas!$C$17*10^3</f>
        <v>199130</v>
      </c>
      <c r="I103" s="62">
        <f>SanFrancisco!$C$17*10^3</f>
        <v>199130</v>
      </c>
      <c r="J103" s="62">
        <f>Baltimore!$C$17*10^3</f>
        <v>199130</v>
      </c>
      <c r="K103" s="62">
        <f>Albuquerque!$C$17*10^3</f>
        <v>199130</v>
      </c>
      <c r="L103" s="62">
        <f>Seattle!$C$17*10^3</f>
        <v>199130</v>
      </c>
      <c r="M103" s="62">
        <f>Chicago!$C$17*10^3</f>
        <v>199130</v>
      </c>
      <c r="N103" s="62">
        <f>Boulder!$C$17*10^3</f>
        <v>199130</v>
      </c>
      <c r="O103" s="62">
        <f>Minneapolis!$C$17*10^3</f>
        <v>199130</v>
      </c>
      <c r="P103" s="62">
        <f>Helena!$C$17*10^3</f>
        <v>199130</v>
      </c>
      <c r="Q103" s="62">
        <f>Duluth!$C$17*10^3</f>
        <v>199130</v>
      </c>
      <c r="R103" s="62">
        <f>Fairbanks!$C$17*10^3</f>
        <v>199130</v>
      </c>
    </row>
    <row r="104" spans="1:18" ht="11.25">
      <c r="A104" s="58"/>
      <c r="B104" s="59" t="s">
        <v>84</v>
      </c>
      <c r="C104" s="62">
        <f>Miami!$C$18*10^3</f>
        <v>0</v>
      </c>
      <c r="D104" s="62">
        <f>Houston!$C$18*10^3</f>
        <v>0</v>
      </c>
      <c r="E104" s="62">
        <f>Phoenix!$C$18*10^3</f>
        <v>0</v>
      </c>
      <c r="F104" s="62">
        <f>Atlanta!$C$18*10^3</f>
        <v>0</v>
      </c>
      <c r="G104" s="62">
        <f>LosAngeles!$C$18*10^3</f>
        <v>0</v>
      </c>
      <c r="H104" s="62">
        <f>LasVegas!$C$18*10^3</f>
        <v>0</v>
      </c>
      <c r="I104" s="62">
        <f>SanFrancisco!$C$18*10^3</f>
        <v>0</v>
      </c>
      <c r="J104" s="62">
        <f>Baltimore!$C$18*10^3</f>
        <v>0</v>
      </c>
      <c r="K104" s="62">
        <f>Albuquerque!$C$18*10^3</f>
        <v>0</v>
      </c>
      <c r="L104" s="62">
        <f>Seattle!$C$18*10^3</f>
        <v>0</v>
      </c>
      <c r="M104" s="62">
        <f>Chicago!$C$18*10^3</f>
        <v>0</v>
      </c>
      <c r="N104" s="62">
        <f>Boulder!$C$18*10^3</f>
        <v>0</v>
      </c>
      <c r="O104" s="62">
        <f>Minneapolis!$C$18*10^3</f>
        <v>0</v>
      </c>
      <c r="P104" s="62">
        <f>Helena!$C$18*10^3</f>
        <v>0</v>
      </c>
      <c r="Q104" s="62">
        <f>Duluth!$C$18*10^3</f>
        <v>0</v>
      </c>
      <c r="R104" s="62">
        <f>Fairbanks!$C$18*10^3</f>
        <v>0</v>
      </c>
    </row>
    <row r="105" spans="1:18" ht="11.25">
      <c r="A105" s="58"/>
      <c r="B105" s="59" t="s">
        <v>85</v>
      </c>
      <c r="C105" s="62">
        <f>Miami!$C$19*10^3</f>
        <v>0</v>
      </c>
      <c r="D105" s="62">
        <f>Houston!$C$19*10^3</f>
        <v>0</v>
      </c>
      <c r="E105" s="62">
        <f>Phoenix!$C$19*10^3</f>
        <v>0</v>
      </c>
      <c r="F105" s="62">
        <f>Atlanta!$C$19*10^3</f>
        <v>0</v>
      </c>
      <c r="G105" s="62">
        <f>LosAngeles!$C$19*10^3</f>
        <v>0</v>
      </c>
      <c r="H105" s="62">
        <f>LasVegas!$C$19*10^3</f>
        <v>0</v>
      </c>
      <c r="I105" s="62">
        <f>SanFrancisco!$C$19*10^3</f>
        <v>0</v>
      </c>
      <c r="J105" s="62">
        <f>Baltimore!$C$19*10^3</f>
        <v>0</v>
      </c>
      <c r="K105" s="62">
        <f>Albuquerque!$C$19*10^3</f>
        <v>0</v>
      </c>
      <c r="L105" s="62">
        <f>Seattle!$C$19*10^3</f>
        <v>0</v>
      </c>
      <c r="M105" s="62">
        <f>Chicago!$C$19*10^3</f>
        <v>0</v>
      </c>
      <c r="N105" s="62">
        <f>Boulder!$C$19*10^3</f>
        <v>0</v>
      </c>
      <c r="O105" s="62">
        <f>Minneapolis!$C$19*10^3</f>
        <v>0</v>
      </c>
      <c r="P105" s="62">
        <f>Helena!$C$19*10^3</f>
        <v>0</v>
      </c>
      <c r="Q105" s="62">
        <f>Duluth!$C$19*10^3</f>
        <v>0</v>
      </c>
      <c r="R105" s="62">
        <f>Fairbanks!$C$19*10^3</f>
        <v>0</v>
      </c>
    </row>
    <row r="106" spans="1:18" ht="11.25">
      <c r="A106" s="58"/>
      <c r="B106" s="59" t="s">
        <v>86</v>
      </c>
      <c r="C106" s="62">
        <f>Miami!$C$20*10^3</f>
        <v>0</v>
      </c>
      <c r="D106" s="62">
        <f>Houston!$C$20*10^3</f>
        <v>0</v>
      </c>
      <c r="E106" s="62">
        <f>Phoenix!$C$20*10^3</f>
        <v>0</v>
      </c>
      <c r="F106" s="62">
        <f>Atlanta!$C$20*10^3</f>
        <v>0</v>
      </c>
      <c r="G106" s="62">
        <f>LosAngeles!$C$20*10^3</f>
        <v>0</v>
      </c>
      <c r="H106" s="62">
        <f>LasVegas!$C$20*10^3</f>
        <v>0</v>
      </c>
      <c r="I106" s="62">
        <f>SanFrancisco!$C$20*10^3</f>
        <v>0</v>
      </c>
      <c r="J106" s="62">
        <f>Baltimore!$C$20*10^3</f>
        <v>0</v>
      </c>
      <c r="K106" s="62">
        <f>Albuquerque!$C$20*10^3</f>
        <v>0</v>
      </c>
      <c r="L106" s="62">
        <f>Seattle!$C$20*10^3</f>
        <v>0</v>
      </c>
      <c r="M106" s="62">
        <f>Chicago!$C$20*10^3</f>
        <v>0</v>
      </c>
      <c r="N106" s="62">
        <f>Boulder!$C$20*10^3</f>
        <v>0</v>
      </c>
      <c r="O106" s="62">
        <f>Minneapolis!$C$20*10^3</f>
        <v>0</v>
      </c>
      <c r="P106" s="62">
        <f>Helena!$C$20*10^3</f>
        <v>0</v>
      </c>
      <c r="Q106" s="62">
        <f>Duluth!$C$20*10^3</f>
        <v>0</v>
      </c>
      <c r="R106" s="62">
        <f>Fairbanks!$C$20*10^3</f>
        <v>0</v>
      </c>
    </row>
    <row r="107" spans="1:18" ht="11.25">
      <c r="A107" s="58"/>
      <c r="B107" s="59" t="s">
        <v>87</v>
      </c>
      <c r="C107" s="62">
        <f>Miami!$C$21*10^3</f>
        <v>0</v>
      </c>
      <c r="D107" s="62">
        <f>Houston!$C$21*10^3</f>
        <v>0</v>
      </c>
      <c r="E107" s="62">
        <f>Phoenix!$C$21*10^3</f>
        <v>0</v>
      </c>
      <c r="F107" s="62">
        <f>Atlanta!$C$21*10^3</f>
        <v>0</v>
      </c>
      <c r="G107" s="62">
        <f>LosAngeles!$C$21*10^3</f>
        <v>0</v>
      </c>
      <c r="H107" s="62">
        <f>LasVegas!$C$21*10^3</f>
        <v>0</v>
      </c>
      <c r="I107" s="62">
        <f>SanFrancisco!$C$21*10^3</f>
        <v>0</v>
      </c>
      <c r="J107" s="62">
        <f>Baltimore!$C$21*10^3</f>
        <v>0</v>
      </c>
      <c r="K107" s="62">
        <f>Albuquerque!$C$21*10^3</f>
        <v>0</v>
      </c>
      <c r="L107" s="62">
        <f>Seattle!$C$21*10^3</f>
        <v>0</v>
      </c>
      <c r="M107" s="62">
        <f>Chicago!$C$21*10^3</f>
        <v>0</v>
      </c>
      <c r="N107" s="62">
        <f>Boulder!$C$21*10^3</f>
        <v>0</v>
      </c>
      <c r="O107" s="62">
        <f>Minneapolis!$C$21*10^3</f>
        <v>0</v>
      </c>
      <c r="P107" s="62">
        <f>Helena!$C$21*10^3</f>
        <v>0</v>
      </c>
      <c r="Q107" s="62">
        <f>Duluth!$C$21*10^3</f>
        <v>0</v>
      </c>
      <c r="R107" s="62">
        <f>Fairbanks!$C$21*10^3</f>
        <v>0</v>
      </c>
    </row>
    <row r="108" spans="1:18" ht="11.25">
      <c r="A108" s="58"/>
      <c r="B108" s="59" t="s">
        <v>88</v>
      </c>
      <c r="C108" s="62">
        <f>Miami!$C$22*10^3</f>
        <v>0</v>
      </c>
      <c r="D108" s="62">
        <f>Houston!$C$22*10^3</f>
        <v>0</v>
      </c>
      <c r="E108" s="62">
        <f>Phoenix!$C$22*10^3</f>
        <v>0</v>
      </c>
      <c r="F108" s="62">
        <f>Atlanta!$C$22*10^3</f>
        <v>0</v>
      </c>
      <c r="G108" s="62">
        <f>LosAngeles!$C$22*10^3</f>
        <v>0</v>
      </c>
      <c r="H108" s="62">
        <f>LasVegas!$C$22*10^3</f>
        <v>0</v>
      </c>
      <c r="I108" s="62">
        <f>SanFrancisco!$C$22*10^3</f>
        <v>0</v>
      </c>
      <c r="J108" s="62">
        <f>Baltimore!$C$22*10^3</f>
        <v>0</v>
      </c>
      <c r="K108" s="62">
        <f>Albuquerque!$C$22*10^3</f>
        <v>0</v>
      </c>
      <c r="L108" s="62">
        <f>Seattle!$C$22*10^3</f>
        <v>0</v>
      </c>
      <c r="M108" s="62">
        <f>Chicago!$C$22*10^3</f>
        <v>0</v>
      </c>
      <c r="N108" s="62">
        <f>Boulder!$C$22*10^3</f>
        <v>0</v>
      </c>
      <c r="O108" s="62">
        <f>Minneapolis!$C$22*10^3</f>
        <v>0</v>
      </c>
      <c r="P108" s="62">
        <f>Helena!$C$22*10^3</f>
        <v>0</v>
      </c>
      <c r="Q108" s="62">
        <f>Duluth!$C$22*10^3</f>
        <v>0</v>
      </c>
      <c r="R108" s="62">
        <f>Fairbanks!$C$22*10^3</f>
        <v>0</v>
      </c>
    </row>
    <row r="109" spans="1:18" ht="11.25">
      <c r="A109" s="58"/>
      <c r="B109" s="59" t="s">
        <v>67</v>
      </c>
      <c r="C109" s="62">
        <f>Miami!$C$23*10^3</f>
        <v>0</v>
      </c>
      <c r="D109" s="62">
        <f>Houston!$C$23*10^3</f>
        <v>0</v>
      </c>
      <c r="E109" s="62">
        <f>Phoenix!$C$23*10^3</f>
        <v>0</v>
      </c>
      <c r="F109" s="62">
        <f>Atlanta!$C$23*10^3</f>
        <v>0</v>
      </c>
      <c r="G109" s="62">
        <f>LosAngeles!$C$23*10^3</f>
        <v>0</v>
      </c>
      <c r="H109" s="62">
        <f>LasVegas!$C$23*10^3</f>
        <v>0</v>
      </c>
      <c r="I109" s="62">
        <f>SanFrancisco!$C$23*10^3</f>
        <v>0</v>
      </c>
      <c r="J109" s="62">
        <f>Baltimore!$C$23*10^3</f>
        <v>0</v>
      </c>
      <c r="K109" s="62">
        <f>Albuquerque!$C$23*10^3</f>
        <v>0</v>
      </c>
      <c r="L109" s="62">
        <f>Seattle!$C$23*10^3</f>
        <v>0</v>
      </c>
      <c r="M109" s="62">
        <f>Chicago!$C$23*10^3</f>
        <v>0</v>
      </c>
      <c r="N109" s="62">
        <f>Boulder!$C$23*10^3</f>
        <v>0</v>
      </c>
      <c r="O109" s="62">
        <f>Minneapolis!$C$23*10^3</f>
        <v>0</v>
      </c>
      <c r="P109" s="62">
        <f>Helena!$C$23*10^3</f>
        <v>0</v>
      </c>
      <c r="Q109" s="62">
        <f>Duluth!$C$23*10^3</f>
        <v>0</v>
      </c>
      <c r="R109" s="62">
        <f>Fairbanks!$C$23*10^3</f>
        <v>0</v>
      </c>
    </row>
    <row r="110" spans="1:18" ht="11.25">
      <c r="A110" s="58"/>
      <c r="B110" s="59" t="s">
        <v>89</v>
      </c>
      <c r="C110" s="62">
        <f>Miami!$C$24*10^3</f>
        <v>15860</v>
      </c>
      <c r="D110" s="62">
        <f>Houston!$C$24*10^3</f>
        <v>17830</v>
      </c>
      <c r="E110" s="62">
        <f>Phoenix!$C$24*10^3</f>
        <v>16700</v>
      </c>
      <c r="F110" s="62">
        <f>Atlanta!$C$24*10^3</f>
        <v>19720</v>
      </c>
      <c r="G110" s="62">
        <f>LosAngeles!$C$24*10^3</f>
        <v>19360</v>
      </c>
      <c r="H110" s="62">
        <f>LasVegas!$C$24*10^3</f>
        <v>18060</v>
      </c>
      <c r="I110" s="62">
        <f>SanFrancisco!$C$24*10^3</f>
        <v>20980</v>
      </c>
      <c r="J110" s="62">
        <f>Baltimore!$C$24*10^3</f>
        <v>21210</v>
      </c>
      <c r="K110" s="62">
        <f>Albuquerque!$C$24*10^3</f>
        <v>20930</v>
      </c>
      <c r="L110" s="62">
        <f>Seattle!$C$24*10^3</f>
        <v>21990</v>
      </c>
      <c r="M110" s="62">
        <f>Chicago!$C$24*10^3</f>
        <v>22520</v>
      </c>
      <c r="N110" s="62">
        <f>Boulder!$C$24*10^3</f>
        <v>22450</v>
      </c>
      <c r="O110" s="62">
        <f>Minneapolis!$C$24*10^3</f>
        <v>23650</v>
      </c>
      <c r="P110" s="62">
        <f>Helena!$C$24*10^3</f>
        <v>23850</v>
      </c>
      <c r="Q110" s="62">
        <f>Duluth!$C$24*10^3</f>
        <v>25510</v>
      </c>
      <c r="R110" s="62">
        <f>Fairbanks!$C$24*10^3</f>
        <v>27770</v>
      </c>
    </row>
    <row r="111" spans="1:18" ht="11.25">
      <c r="A111" s="58"/>
      <c r="B111" s="59" t="s">
        <v>90</v>
      </c>
      <c r="C111" s="62">
        <f>Miami!$C$25*10^3</f>
        <v>0</v>
      </c>
      <c r="D111" s="62">
        <f>Houston!$C$25*10^3</f>
        <v>0</v>
      </c>
      <c r="E111" s="62">
        <f>Phoenix!$C$25*10^3</f>
        <v>0</v>
      </c>
      <c r="F111" s="62">
        <f>Atlanta!$C$25*10^3</f>
        <v>0</v>
      </c>
      <c r="G111" s="62">
        <f>LosAngeles!$C$25*10^3</f>
        <v>0</v>
      </c>
      <c r="H111" s="62">
        <f>LasVegas!$C$25*10^3</f>
        <v>0</v>
      </c>
      <c r="I111" s="62">
        <f>SanFrancisco!$C$25*10^3</f>
        <v>0</v>
      </c>
      <c r="J111" s="62">
        <f>Baltimore!$C$25*10^3</f>
        <v>0</v>
      </c>
      <c r="K111" s="62">
        <f>Albuquerque!$C$25*10^3</f>
        <v>0</v>
      </c>
      <c r="L111" s="62">
        <f>Seattle!$C$25*10^3</f>
        <v>0</v>
      </c>
      <c r="M111" s="62">
        <f>Chicago!$C$25*10^3</f>
        <v>0</v>
      </c>
      <c r="N111" s="62">
        <f>Boulder!$C$25*10^3</f>
        <v>0</v>
      </c>
      <c r="O111" s="62">
        <f>Minneapolis!$C$25*10^3</f>
        <v>0</v>
      </c>
      <c r="P111" s="62">
        <f>Helena!$C$25*10^3</f>
        <v>0</v>
      </c>
      <c r="Q111" s="62">
        <f>Duluth!$C$25*10^3</f>
        <v>0</v>
      </c>
      <c r="R111" s="62">
        <f>Fairbanks!$C$25*10^3</f>
        <v>0</v>
      </c>
    </row>
    <row r="112" spans="1:18" ht="11.25">
      <c r="A112" s="58"/>
      <c r="B112" s="59" t="s">
        <v>91</v>
      </c>
      <c r="C112" s="62">
        <f>Miami!$C$26*10^3</f>
        <v>0</v>
      </c>
      <c r="D112" s="62">
        <f>Houston!$C$26*10^3</f>
        <v>0</v>
      </c>
      <c r="E112" s="62">
        <f>Phoenix!$C$26*10^3</f>
        <v>0</v>
      </c>
      <c r="F112" s="62">
        <f>Atlanta!$C$26*10^3</f>
        <v>0</v>
      </c>
      <c r="G112" s="62">
        <f>LosAngeles!$C$26*10^3</f>
        <v>0</v>
      </c>
      <c r="H112" s="62">
        <f>LasVegas!$C$26*10^3</f>
        <v>0</v>
      </c>
      <c r="I112" s="62">
        <f>SanFrancisco!$C$26*10^3</f>
        <v>0</v>
      </c>
      <c r="J112" s="62">
        <f>Baltimore!$C$26*10^3</f>
        <v>0</v>
      </c>
      <c r="K112" s="62">
        <f>Albuquerque!$C$26*10^3</f>
        <v>0</v>
      </c>
      <c r="L112" s="62">
        <f>Seattle!$C$26*10^3</f>
        <v>0</v>
      </c>
      <c r="M112" s="62">
        <f>Chicago!$C$26*10^3</f>
        <v>0</v>
      </c>
      <c r="N112" s="62">
        <f>Boulder!$C$26*10^3</f>
        <v>0</v>
      </c>
      <c r="O112" s="62">
        <f>Minneapolis!$C$26*10^3</f>
        <v>0</v>
      </c>
      <c r="P112" s="62">
        <f>Helena!$C$26*10^3</f>
        <v>0</v>
      </c>
      <c r="Q112" s="62">
        <f>Duluth!$C$26*10^3</f>
        <v>0</v>
      </c>
      <c r="R112" s="62">
        <f>Fairbanks!$C$26*10^3</f>
        <v>0</v>
      </c>
    </row>
    <row r="113" spans="1:18" ht="11.25">
      <c r="A113" s="58"/>
      <c r="B113" s="59" t="s">
        <v>92</v>
      </c>
      <c r="C113" s="62">
        <f>Miami!$C$28*10^3</f>
        <v>314660</v>
      </c>
      <c r="D113" s="62">
        <f>Houston!$C$28*10^3</f>
        <v>1136870</v>
      </c>
      <c r="E113" s="62">
        <f>Phoenix!$C$28*10^3</f>
        <v>1142150</v>
      </c>
      <c r="F113" s="62">
        <f>Atlanta!$C$28*10^3</f>
        <v>1895180</v>
      </c>
      <c r="G113" s="62">
        <f>LosAngeles!$C$28*10^3</f>
        <v>1352450</v>
      </c>
      <c r="H113" s="62">
        <f>LasVegas!$C$28*10^3</f>
        <v>1698440</v>
      </c>
      <c r="I113" s="62">
        <f>SanFrancisco!$C$28*10^3</f>
        <v>2324530</v>
      </c>
      <c r="J113" s="62">
        <f>Baltimore!$C$28*10^3</f>
        <v>2789090</v>
      </c>
      <c r="K113" s="62">
        <f>Albuquerque!$C$28*10^3</f>
        <v>2364550</v>
      </c>
      <c r="L113" s="62">
        <f>Seattle!$C$28*10^3</f>
        <v>3084940</v>
      </c>
      <c r="M113" s="62">
        <f>Chicago!$C$28*10^3</f>
        <v>3455620</v>
      </c>
      <c r="N113" s="62">
        <f>Boulder!$C$28*10^3</f>
        <v>2984240</v>
      </c>
      <c r="O113" s="62">
        <f>Minneapolis!$C$28*10^3</f>
        <v>4108970.0000000005</v>
      </c>
      <c r="P113" s="62">
        <f>Helena!$C$28*10^3</f>
        <v>3828570</v>
      </c>
      <c r="Q113" s="62">
        <f>Duluth!$C$28*10^3</f>
        <v>5063100</v>
      </c>
      <c r="R113" s="62">
        <f>Fairbanks!$C$28*10^3</f>
        <v>7079820</v>
      </c>
    </row>
    <row r="114" spans="1:18" ht="11.25">
      <c r="A114" s="58"/>
      <c r="B114" s="56" t="s">
        <v>234</v>
      </c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1:18" ht="11.25">
      <c r="A115" s="58"/>
      <c r="B115" s="59" t="s">
        <v>72</v>
      </c>
      <c r="C115" s="62">
        <f>Miami!$E$13*10^3</f>
        <v>0</v>
      </c>
      <c r="D115" s="62">
        <f>Houston!$E$13*10^3</f>
        <v>0</v>
      </c>
      <c r="E115" s="62">
        <f>Phoenix!$E$13*10^3</f>
        <v>0</v>
      </c>
      <c r="F115" s="62">
        <f>Atlanta!$E$13*10^3</f>
        <v>0</v>
      </c>
      <c r="G115" s="62">
        <f>LosAngeles!$E$13*10^3</f>
        <v>0</v>
      </c>
      <c r="H115" s="62">
        <f>LasVegas!$E$13*10^3</f>
        <v>0</v>
      </c>
      <c r="I115" s="62">
        <f>SanFrancisco!$E$13*10^3</f>
        <v>0</v>
      </c>
      <c r="J115" s="62">
        <f>Baltimore!$E$13*10^3</f>
        <v>0</v>
      </c>
      <c r="K115" s="62">
        <f>Albuquerque!$E$13*10^3</f>
        <v>0</v>
      </c>
      <c r="L115" s="62">
        <f>Seattle!$E$13*10^3</f>
        <v>0</v>
      </c>
      <c r="M115" s="62">
        <f>Chicago!$E$13*10^3</f>
        <v>0</v>
      </c>
      <c r="N115" s="62">
        <f>Boulder!$E$13*10^3</f>
        <v>0</v>
      </c>
      <c r="O115" s="62">
        <f>Minneapolis!$E$13*10^3</f>
        <v>0</v>
      </c>
      <c r="P115" s="62">
        <f>Helena!$E$13*10^3</f>
        <v>0</v>
      </c>
      <c r="Q115" s="62">
        <f>Duluth!$E$13*10^3</f>
        <v>0</v>
      </c>
      <c r="R115" s="62">
        <f>Fairbanks!$E$13*10^3</f>
        <v>0</v>
      </c>
    </row>
    <row r="116" spans="1:18" ht="11.25">
      <c r="A116" s="58"/>
      <c r="B116" s="59" t="s">
        <v>73</v>
      </c>
      <c r="C116" s="62">
        <f>Miami!$E$14*10^3</f>
        <v>0</v>
      </c>
      <c r="D116" s="62">
        <f>Houston!$E$14*10^3</f>
        <v>0</v>
      </c>
      <c r="E116" s="62">
        <f>Phoenix!$E$14*10^3</f>
        <v>0</v>
      </c>
      <c r="F116" s="62">
        <f>Atlanta!$E$14*10^3</f>
        <v>0</v>
      </c>
      <c r="G116" s="62">
        <f>LosAngeles!$E$14*10^3</f>
        <v>0</v>
      </c>
      <c r="H116" s="62">
        <f>LasVegas!$E$14*10^3</f>
        <v>0</v>
      </c>
      <c r="I116" s="62">
        <f>SanFrancisco!$E$14*10^3</f>
        <v>0</v>
      </c>
      <c r="J116" s="62">
        <f>Baltimore!$E$14*10^3</f>
        <v>0</v>
      </c>
      <c r="K116" s="62">
        <f>Albuquerque!$E$14*10^3</f>
        <v>0</v>
      </c>
      <c r="L116" s="62">
        <f>Seattle!$E$14*10^3</f>
        <v>0</v>
      </c>
      <c r="M116" s="62">
        <f>Chicago!$E$14*10^3</f>
        <v>0</v>
      </c>
      <c r="N116" s="62">
        <f>Boulder!$E$14*10^3</f>
        <v>0</v>
      </c>
      <c r="O116" s="62">
        <f>Minneapolis!$E$14*10^3</f>
        <v>0</v>
      </c>
      <c r="P116" s="62">
        <f>Helena!$E$14*10^3</f>
        <v>0</v>
      </c>
      <c r="Q116" s="62">
        <f>Duluth!$E$14*10^3</f>
        <v>0</v>
      </c>
      <c r="R116" s="62">
        <f>Fairbanks!$E$14*10^3</f>
        <v>0</v>
      </c>
    </row>
    <row r="117" spans="1:18" ht="11.25">
      <c r="A117" s="58"/>
      <c r="B117" s="59" t="s">
        <v>81</v>
      </c>
      <c r="C117" s="62">
        <f>Miami!$E$15*10^3</f>
        <v>0</v>
      </c>
      <c r="D117" s="62">
        <f>Houston!$E$15*10^3</f>
        <v>0</v>
      </c>
      <c r="E117" s="62">
        <f>Phoenix!$E$15*10^3</f>
        <v>0</v>
      </c>
      <c r="F117" s="62">
        <f>Atlanta!$E$15*10^3</f>
        <v>0</v>
      </c>
      <c r="G117" s="62">
        <f>LosAngeles!$E$15*10^3</f>
        <v>0</v>
      </c>
      <c r="H117" s="62">
        <f>LasVegas!$E$15*10^3</f>
        <v>0</v>
      </c>
      <c r="I117" s="62">
        <f>SanFrancisco!$E$15*10^3</f>
        <v>0</v>
      </c>
      <c r="J117" s="62">
        <f>Baltimore!$E$15*10^3</f>
        <v>0</v>
      </c>
      <c r="K117" s="62">
        <f>Albuquerque!$E$15*10^3</f>
        <v>0</v>
      </c>
      <c r="L117" s="62">
        <f>Seattle!$E$15*10^3</f>
        <v>0</v>
      </c>
      <c r="M117" s="62">
        <f>Chicago!$E$15*10^3</f>
        <v>0</v>
      </c>
      <c r="N117" s="62">
        <f>Boulder!$E$15*10^3</f>
        <v>0</v>
      </c>
      <c r="O117" s="62">
        <f>Minneapolis!$E$15*10^3</f>
        <v>0</v>
      </c>
      <c r="P117" s="62">
        <f>Helena!$E$15*10^3</f>
        <v>0</v>
      </c>
      <c r="Q117" s="62">
        <f>Duluth!$E$15*10^3</f>
        <v>0</v>
      </c>
      <c r="R117" s="62">
        <f>Fairbanks!$E$15*10^3</f>
        <v>0</v>
      </c>
    </row>
    <row r="118" spans="1:18" ht="11.25">
      <c r="A118" s="58"/>
      <c r="B118" s="59" t="s">
        <v>82</v>
      </c>
      <c r="C118" s="62">
        <f>Miami!$E$16*10^3</f>
        <v>0</v>
      </c>
      <c r="D118" s="62">
        <f>Houston!$E$16*10^3</f>
        <v>0</v>
      </c>
      <c r="E118" s="62">
        <f>Phoenix!$E$16*10^3</f>
        <v>0</v>
      </c>
      <c r="F118" s="62">
        <f>Atlanta!$E$16*10^3</f>
        <v>0</v>
      </c>
      <c r="G118" s="62">
        <f>LosAngeles!$E$16*10^3</f>
        <v>0</v>
      </c>
      <c r="H118" s="62">
        <f>LasVegas!$E$16*10^3</f>
        <v>0</v>
      </c>
      <c r="I118" s="62">
        <f>SanFrancisco!$E$16*10^3</f>
        <v>0</v>
      </c>
      <c r="J118" s="62">
        <f>Baltimore!$E$16*10^3</f>
        <v>0</v>
      </c>
      <c r="K118" s="62">
        <f>Albuquerque!$E$16*10^3</f>
        <v>0</v>
      </c>
      <c r="L118" s="62">
        <f>Seattle!$E$16*10^3</f>
        <v>0</v>
      </c>
      <c r="M118" s="62">
        <f>Chicago!$E$16*10^3</f>
        <v>0</v>
      </c>
      <c r="N118" s="62">
        <f>Boulder!$E$16*10^3</f>
        <v>0</v>
      </c>
      <c r="O118" s="62">
        <f>Minneapolis!$E$16*10^3</f>
        <v>0</v>
      </c>
      <c r="P118" s="62">
        <f>Helena!$E$16*10^3</f>
        <v>0</v>
      </c>
      <c r="Q118" s="62">
        <f>Duluth!$E$16*10^3</f>
        <v>0</v>
      </c>
      <c r="R118" s="62">
        <f>Fairbanks!$E$16*10^3</f>
        <v>0</v>
      </c>
    </row>
    <row r="119" spans="1:18" ht="11.25">
      <c r="A119" s="58"/>
      <c r="B119" s="59" t="s">
        <v>83</v>
      </c>
      <c r="C119" s="62">
        <f>Miami!$E$17*10^3</f>
        <v>0</v>
      </c>
      <c r="D119" s="62">
        <f>Houston!$E$17*10^3</f>
        <v>0</v>
      </c>
      <c r="E119" s="62">
        <f>Phoenix!$E$17*10^3</f>
        <v>0</v>
      </c>
      <c r="F119" s="62">
        <f>Atlanta!$E$17*10^3</f>
        <v>0</v>
      </c>
      <c r="G119" s="62">
        <f>LosAngeles!$E$17*10^3</f>
        <v>0</v>
      </c>
      <c r="H119" s="62">
        <f>LasVegas!$E$17*10^3</f>
        <v>0</v>
      </c>
      <c r="I119" s="62">
        <f>SanFrancisco!$E$17*10^3</f>
        <v>0</v>
      </c>
      <c r="J119" s="62">
        <f>Baltimore!$E$17*10^3</f>
        <v>0</v>
      </c>
      <c r="K119" s="62">
        <f>Albuquerque!$E$17*10^3</f>
        <v>0</v>
      </c>
      <c r="L119" s="62">
        <f>Seattle!$E$17*10^3</f>
        <v>0</v>
      </c>
      <c r="M119" s="62">
        <f>Chicago!$E$17*10^3</f>
        <v>0</v>
      </c>
      <c r="N119" s="62">
        <f>Boulder!$E$17*10^3</f>
        <v>0</v>
      </c>
      <c r="O119" s="62">
        <f>Minneapolis!$E$17*10^3</f>
        <v>0</v>
      </c>
      <c r="P119" s="62">
        <f>Helena!$E$17*10^3</f>
        <v>0</v>
      </c>
      <c r="Q119" s="62">
        <f>Duluth!$E$17*10^3</f>
        <v>0</v>
      </c>
      <c r="R119" s="62">
        <f>Fairbanks!$E$17*10^3</f>
        <v>0</v>
      </c>
    </row>
    <row r="120" spans="1:18" ht="11.25">
      <c r="A120" s="58"/>
      <c r="B120" s="59" t="s">
        <v>84</v>
      </c>
      <c r="C120" s="62">
        <f>Miami!$E$18*10^3</f>
        <v>0</v>
      </c>
      <c r="D120" s="62">
        <f>Houston!$E$18*10^3</f>
        <v>0</v>
      </c>
      <c r="E120" s="62">
        <f>Phoenix!$E$18*10^3</f>
        <v>0</v>
      </c>
      <c r="F120" s="62">
        <f>Atlanta!$E$18*10^3</f>
        <v>0</v>
      </c>
      <c r="G120" s="62">
        <f>LosAngeles!$E$18*10^3</f>
        <v>0</v>
      </c>
      <c r="H120" s="62">
        <f>LasVegas!$E$18*10^3</f>
        <v>0</v>
      </c>
      <c r="I120" s="62">
        <f>SanFrancisco!$E$18*10^3</f>
        <v>0</v>
      </c>
      <c r="J120" s="62">
        <f>Baltimore!$E$18*10^3</f>
        <v>0</v>
      </c>
      <c r="K120" s="62">
        <f>Albuquerque!$E$18*10^3</f>
        <v>0</v>
      </c>
      <c r="L120" s="62">
        <f>Seattle!$E$18*10^3</f>
        <v>0</v>
      </c>
      <c r="M120" s="62">
        <f>Chicago!$E$18*10^3</f>
        <v>0</v>
      </c>
      <c r="N120" s="62">
        <f>Boulder!$E$18*10^3</f>
        <v>0</v>
      </c>
      <c r="O120" s="62">
        <f>Minneapolis!$E$18*10^3</f>
        <v>0</v>
      </c>
      <c r="P120" s="62">
        <f>Helena!$E$18*10^3</f>
        <v>0</v>
      </c>
      <c r="Q120" s="62">
        <f>Duluth!$E$18*10^3</f>
        <v>0</v>
      </c>
      <c r="R120" s="62">
        <f>Fairbanks!$E$18*10^3</f>
        <v>0</v>
      </c>
    </row>
    <row r="121" spans="1:18" ht="11.25">
      <c r="A121" s="58"/>
      <c r="B121" s="59" t="s">
        <v>85</v>
      </c>
      <c r="C121" s="62">
        <f>Miami!$E$19*10^3</f>
        <v>0</v>
      </c>
      <c r="D121" s="62">
        <f>Houston!$E$19*10^3</f>
        <v>0</v>
      </c>
      <c r="E121" s="62">
        <f>Phoenix!$E$19*10^3</f>
        <v>0</v>
      </c>
      <c r="F121" s="62">
        <f>Atlanta!$E$19*10^3</f>
        <v>0</v>
      </c>
      <c r="G121" s="62">
        <f>LosAngeles!$E$19*10^3</f>
        <v>0</v>
      </c>
      <c r="H121" s="62">
        <f>LasVegas!$E$19*10^3</f>
        <v>0</v>
      </c>
      <c r="I121" s="62">
        <f>SanFrancisco!$E$19*10^3</f>
        <v>0</v>
      </c>
      <c r="J121" s="62">
        <f>Baltimore!$E$19*10^3</f>
        <v>0</v>
      </c>
      <c r="K121" s="62">
        <f>Albuquerque!$E$19*10^3</f>
        <v>0</v>
      </c>
      <c r="L121" s="62">
        <f>Seattle!$E$19*10^3</f>
        <v>0</v>
      </c>
      <c r="M121" s="62">
        <f>Chicago!$E$19*10^3</f>
        <v>0</v>
      </c>
      <c r="N121" s="62">
        <f>Boulder!$E$19*10^3</f>
        <v>0</v>
      </c>
      <c r="O121" s="62">
        <f>Minneapolis!$E$19*10^3</f>
        <v>0</v>
      </c>
      <c r="P121" s="62">
        <f>Helena!$E$19*10^3</f>
        <v>0</v>
      </c>
      <c r="Q121" s="62">
        <f>Duluth!$E$19*10^3</f>
        <v>0</v>
      </c>
      <c r="R121" s="62">
        <f>Fairbanks!$E$19*10^3</f>
        <v>0</v>
      </c>
    </row>
    <row r="122" spans="1:18" ht="11.25">
      <c r="A122" s="58"/>
      <c r="B122" s="59" t="s">
        <v>86</v>
      </c>
      <c r="C122" s="62">
        <f>Miami!$E$20*10^3</f>
        <v>0</v>
      </c>
      <c r="D122" s="62">
        <f>Houston!$E$20*10^3</f>
        <v>0</v>
      </c>
      <c r="E122" s="62">
        <f>Phoenix!$E$20*10^3</f>
        <v>0</v>
      </c>
      <c r="F122" s="62">
        <f>Atlanta!$E$20*10^3</f>
        <v>0</v>
      </c>
      <c r="G122" s="62">
        <f>LosAngeles!$E$20*10^3</f>
        <v>0</v>
      </c>
      <c r="H122" s="62">
        <f>LasVegas!$E$20*10^3</f>
        <v>0</v>
      </c>
      <c r="I122" s="62">
        <f>SanFrancisco!$E$20*10^3</f>
        <v>0</v>
      </c>
      <c r="J122" s="62">
        <f>Baltimore!$E$20*10^3</f>
        <v>0</v>
      </c>
      <c r="K122" s="62">
        <f>Albuquerque!$E$20*10^3</f>
        <v>0</v>
      </c>
      <c r="L122" s="62">
        <f>Seattle!$E$20*10^3</f>
        <v>0</v>
      </c>
      <c r="M122" s="62">
        <f>Chicago!$E$20*10^3</f>
        <v>0</v>
      </c>
      <c r="N122" s="62">
        <f>Boulder!$E$20*10^3</f>
        <v>0</v>
      </c>
      <c r="O122" s="62">
        <f>Minneapolis!$E$20*10^3</f>
        <v>0</v>
      </c>
      <c r="P122" s="62">
        <f>Helena!$E$20*10^3</f>
        <v>0</v>
      </c>
      <c r="Q122" s="62">
        <f>Duluth!$E$20*10^3</f>
        <v>0</v>
      </c>
      <c r="R122" s="62">
        <f>Fairbanks!$E$20*10^3</f>
        <v>0</v>
      </c>
    </row>
    <row r="123" spans="1:18" ht="11.25">
      <c r="A123" s="58"/>
      <c r="B123" s="59" t="s">
        <v>87</v>
      </c>
      <c r="C123" s="62">
        <f>Miami!$E$21*10^3</f>
        <v>0</v>
      </c>
      <c r="D123" s="62">
        <f>Houston!$E$21*10^3</f>
        <v>0</v>
      </c>
      <c r="E123" s="62">
        <f>Phoenix!$E$21*10^3</f>
        <v>0</v>
      </c>
      <c r="F123" s="62">
        <f>Atlanta!$E$21*10^3</f>
        <v>0</v>
      </c>
      <c r="G123" s="62">
        <f>LosAngeles!$E$21*10^3</f>
        <v>0</v>
      </c>
      <c r="H123" s="62">
        <f>LasVegas!$E$21*10^3</f>
        <v>0</v>
      </c>
      <c r="I123" s="62">
        <f>SanFrancisco!$E$21*10^3</f>
        <v>0</v>
      </c>
      <c r="J123" s="62">
        <f>Baltimore!$E$21*10^3</f>
        <v>0</v>
      </c>
      <c r="K123" s="62">
        <f>Albuquerque!$E$21*10^3</f>
        <v>0</v>
      </c>
      <c r="L123" s="62">
        <f>Seattle!$E$21*10^3</f>
        <v>0</v>
      </c>
      <c r="M123" s="62">
        <f>Chicago!$E$21*10^3</f>
        <v>0</v>
      </c>
      <c r="N123" s="62">
        <f>Boulder!$E$21*10^3</f>
        <v>0</v>
      </c>
      <c r="O123" s="62">
        <f>Minneapolis!$E$21*10^3</f>
        <v>0</v>
      </c>
      <c r="P123" s="62">
        <f>Helena!$E$21*10^3</f>
        <v>0</v>
      </c>
      <c r="Q123" s="62">
        <f>Duluth!$E$21*10^3</f>
        <v>0</v>
      </c>
      <c r="R123" s="62">
        <f>Fairbanks!$E$21*10^3</f>
        <v>0</v>
      </c>
    </row>
    <row r="124" spans="1:18" ht="11.25">
      <c r="A124" s="58"/>
      <c r="B124" s="59" t="s">
        <v>88</v>
      </c>
      <c r="C124" s="62">
        <f>Miami!$E$22*10^3</f>
        <v>0</v>
      </c>
      <c r="D124" s="62">
        <f>Houston!$E$22*10^3</f>
        <v>0</v>
      </c>
      <c r="E124" s="62">
        <f>Phoenix!$E$22*10^3</f>
        <v>0</v>
      </c>
      <c r="F124" s="62">
        <f>Atlanta!$E$22*10^3</f>
        <v>0</v>
      </c>
      <c r="G124" s="62">
        <f>LosAngeles!$E$22*10^3</f>
        <v>0</v>
      </c>
      <c r="H124" s="62">
        <f>LasVegas!$E$22*10^3</f>
        <v>0</v>
      </c>
      <c r="I124" s="62">
        <f>SanFrancisco!$E$22*10^3</f>
        <v>0</v>
      </c>
      <c r="J124" s="62">
        <f>Baltimore!$E$22*10^3</f>
        <v>0</v>
      </c>
      <c r="K124" s="62">
        <f>Albuquerque!$E$22*10^3</f>
        <v>0</v>
      </c>
      <c r="L124" s="62">
        <f>Seattle!$E$22*10^3</f>
        <v>0</v>
      </c>
      <c r="M124" s="62">
        <f>Chicago!$E$22*10^3</f>
        <v>0</v>
      </c>
      <c r="N124" s="62">
        <f>Boulder!$E$22*10^3</f>
        <v>0</v>
      </c>
      <c r="O124" s="62">
        <f>Minneapolis!$E$22*10^3</f>
        <v>0</v>
      </c>
      <c r="P124" s="62">
        <f>Helena!$E$22*10^3</f>
        <v>0</v>
      </c>
      <c r="Q124" s="62">
        <f>Duluth!$E$22*10^3</f>
        <v>0</v>
      </c>
      <c r="R124" s="62">
        <f>Fairbanks!$E$22*10^3</f>
        <v>0</v>
      </c>
    </row>
    <row r="125" spans="1:18" ht="11.25">
      <c r="A125" s="58"/>
      <c r="B125" s="59" t="s">
        <v>67</v>
      </c>
      <c r="C125" s="62">
        <f>Miami!$E$23*10^3</f>
        <v>0</v>
      </c>
      <c r="D125" s="62">
        <f>Houston!$E$23*10^3</f>
        <v>0</v>
      </c>
      <c r="E125" s="62">
        <f>Phoenix!$E$23*10^3</f>
        <v>0</v>
      </c>
      <c r="F125" s="62">
        <f>Atlanta!$E$23*10^3</f>
        <v>0</v>
      </c>
      <c r="G125" s="62">
        <f>LosAngeles!$E$23*10^3</f>
        <v>0</v>
      </c>
      <c r="H125" s="62">
        <f>LasVegas!$E$23*10^3</f>
        <v>0</v>
      </c>
      <c r="I125" s="62">
        <f>SanFrancisco!$E$23*10^3</f>
        <v>0</v>
      </c>
      <c r="J125" s="62">
        <f>Baltimore!$E$23*10^3</f>
        <v>0</v>
      </c>
      <c r="K125" s="62">
        <f>Albuquerque!$E$23*10^3</f>
        <v>0</v>
      </c>
      <c r="L125" s="62">
        <f>Seattle!$E$23*10^3</f>
        <v>0</v>
      </c>
      <c r="M125" s="62">
        <f>Chicago!$E$23*10^3</f>
        <v>0</v>
      </c>
      <c r="N125" s="62">
        <f>Boulder!$E$23*10^3</f>
        <v>0</v>
      </c>
      <c r="O125" s="62">
        <f>Minneapolis!$E$23*10^3</f>
        <v>0</v>
      </c>
      <c r="P125" s="62">
        <f>Helena!$E$23*10^3</f>
        <v>0</v>
      </c>
      <c r="Q125" s="62">
        <f>Duluth!$E$23*10^3</f>
        <v>0</v>
      </c>
      <c r="R125" s="62">
        <f>Fairbanks!$E$23*10^3</f>
        <v>0</v>
      </c>
    </row>
    <row r="126" spans="1:18" ht="11.25">
      <c r="A126" s="58"/>
      <c r="B126" s="59" t="s">
        <v>89</v>
      </c>
      <c r="C126" s="62">
        <f>Miami!$E$24*10^3</f>
        <v>0</v>
      </c>
      <c r="D126" s="62">
        <f>Houston!$E$24*10^3</f>
        <v>0</v>
      </c>
      <c r="E126" s="62">
        <f>Phoenix!$E$24*10^3</f>
        <v>0</v>
      </c>
      <c r="F126" s="62">
        <f>Atlanta!$E$24*10^3</f>
        <v>0</v>
      </c>
      <c r="G126" s="62">
        <f>LosAngeles!$E$24*10^3</f>
        <v>0</v>
      </c>
      <c r="H126" s="62">
        <f>LasVegas!$E$24*10^3</f>
        <v>0</v>
      </c>
      <c r="I126" s="62">
        <f>SanFrancisco!$E$24*10^3</f>
        <v>0</v>
      </c>
      <c r="J126" s="62">
        <f>Baltimore!$E$24*10^3</f>
        <v>0</v>
      </c>
      <c r="K126" s="62">
        <f>Albuquerque!$E$24*10^3</f>
        <v>0</v>
      </c>
      <c r="L126" s="62">
        <f>Seattle!$E$24*10^3</f>
        <v>0</v>
      </c>
      <c r="M126" s="62">
        <f>Chicago!$E$24*10^3</f>
        <v>0</v>
      </c>
      <c r="N126" s="62">
        <f>Boulder!$E$24*10^3</f>
        <v>0</v>
      </c>
      <c r="O126" s="62">
        <f>Minneapolis!$E$24*10^3</f>
        <v>0</v>
      </c>
      <c r="P126" s="62">
        <f>Helena!$E$24*10^3</f>
        <v>0</v>
      </c>
      <c r="Q126" s="62">
        <f>Duluth!$E$24*10^3</f>
        <v>0</v>
      </c>
      <c r="R126" s="62">
        <f>Fairbanks!$E$24*10^3</f>
        <v>0</v>
      </c>
    </row>
    <row r="127" spans="1:18" ht="11.25">
      <c r="A127" s="58"/>
      <c r="B127" s="59" t="s">
        <v>90</v>
      </c>
      <c r="C127" s="62">
        <f>Miami!$E$25*10^3</f>
        <v>0</v>
      </c>
      <c r="D127" s="62">
        <f>Houston!$E$25*10^3</f>
        <v>0</v>
      </c>
      <c r="E127" s="62">
        <f>Phoenix!$E$25*10^3</f>
        <v>0</v>
      </c>
      <c r="F127" s="62">
        <f>Atlanta!$E$25*10^3</f>
        <v>0</v>
      </c>
      <c r="G127" s="62">
        <f>LosAngeles!$E$25*10^3</f>
        <v>0</v>
      </c>
      <c r="H127" s="62">
        <f>LasVegas!$E$25*10^3</f>
        <v>0</v>
      </c>
      <c r="I127" s="62">
        <f>SanFrancisco!$E$25*10^3</f>
        <v>0</v>
      </c>
      <c r="J127" s="62">
        <f>Baltimore!$E$25*10^3</f>
        <v>0</v>
      </c>
      <c r="K127" s="62">
        <f>Albuquerque!$E$25*10^3</f>
        <v>0</v>
      </c>
      <c r="L127" s="62">
        <f>Seattle!$E$25*10^3</f>
        <v>0</v>
      </c>
      <c r="M127" s="62">
        <f>Chicago!$E$25*10^3</f>
        <v>0</v>
      </c>
      <c r="N127" s="62">
        <f>Boulder!$E$25*10^3</f>
        <v>0</v>
      </c>
      <c r="O127" s="62">
        <f>Minneapolis!$E$25*10^3</f>
        <v>0</v>
      </c>
      <c r="P127" s="62">
        <f>Helena!$E$25*10^3</f>
        <v>0</v>
      </c>
      <c r="Q127" s="62">
        <f>Duluth!$E$25*10^3</f>
        <v>0</v>
      </c>
      <c r="R127" s="62">
        <f>Fairbanks!$E$25*10^3</f>
        <v>0</v>
      </c>
    </row>
    <row r="128" spans="1:18" ht="11.25">
      <c r="A128" s="58"/>
      <c r="B128" s="59" t="s">
        <v>91</v>
      </c>
      <c r="C128" s="62">
        <f>Miami!$E$26*10^3</f>
        <v>0</v>
      </c>
      <c r="D128" s="62">
        <f>Houston!$E$26*10^3</f>
        <v>0</v>
      </c>
      <c r="E128" s="62">
        <f>Phoenix!$E$26*10^3</f>
        <v>0</v>
      </c>
      <c r="F128" s="62">
        <f>Atlanta!$E$26*10^3</f>
        <v>0</v>
      </c>
      <c r="G128" s="62">
        <f>LosAngeles!$E$26*10^3</f>
        <v>0</v>
      </c>
      <c r="H128" s="62">
        <f>LasVegas!$E$26*10^3</f>
        <v>0</v>
      </c>
      <c r="I128" s="62">
        <f>SanFrancisco!$E$26*10^3</f>
        <v>0</v>
      </c>
      <c r="J128" s="62">
        <f>Baltimore!$E$26*10^3</f>
        <v>0</v>
      </c>
      <c r="K128" s="62">
        <f>Albuquerque!$E$26*10^3</f>
        <v>0</v>
      </c>
      <c r="L128" s="62">
        <f>Seattle!$E$26*10^3</f>
        <v>0</v>
      </c>
      <c r="M128" s="62">
        <f>Chicago!$E$26*10^3</f>
        <v>0</v>
      </c>
      <c r="N128" s="62">
        <f>Boulder!$E$26*10^3</f>
        <v>0</v>
      </c>
      <c r="O128" s="62">
        <f>Minneapolis!$E$26*10^3</f>
        <v>0</v>
      </c>
      <c r="P128" s="62">
        <f>Helena!$E$26*10^3</f>
        <v>0</v>
      </c>
      <c r="Q128" s="62">
        <f>Duluth!$E$26*10^3</f>
        <v>0</v>
      </c>
      <c r="R128" s="62">
        <f>Fairbanks!$E$26*10^3</f>
        <v>0</v>
      </c>
    </row>
    <row r="129" spans="1:18" ht="11.25">
      <c r="A129" s="58"/>
      <c r="B129" s="59" t="s">
        <v>92</v>
      </c>
      <c r="C129" s="62">
        <f>Miami!$E$28*10^3</f>
        <v>0</v>
      </c>
      <c r="D129" s="62">
        <f>Houston!$E$28*10^3</f>
        <v>0</v>
      </c>
      <c r="E129" s="62">
        <f>Phoenix!$E$28*10^3</f>
        <v>0</v>
      </c>
      <c r="F129" s="62">
        <f>Atlanta!$E$28*10^3</f>
        <v>0</v>
      </c>
      <c r="G129" s="62">
        <f>LosAngeles!$E$28*10^3</f>
        <v>0</v>
      </c>
      <c r="H129" s="62">
        <f>LasVegas!$E$28*10^3</f>
        <v>0</v>
      </c>
      <c r="I129" s="62">
        <f>SanFrancisco!$E$28*10^3</f>
        <v>0</v>
      </c>
      <c r="J129" s="62">
        <f>Baltimore!$E$28*10^3</f>
        <v>0</v>
      </c>
      <c r="K129" s="62">
        <f>Albuquerque!$E$28*10^3</f>
        <v>0</v>
      </c>
      <c r="L129" s="62">
        <f>Seattle!$E$28*10^3</f>
        <v>0</v>
      </c>
      <c r="M129" s="62">
        <f>Chicago!$E$28*10^3</f>
        <v>0</v>
      </c>
      <c r="N129" s="62">
        <f>Boulder!$E$28*10^3</f>
        <v>0</v>
      </c>
      <c r="O129" s="62">
        <f>Minneapolis!$E$28*10^3</f>
        <v>0</v>
      </c>
      <c r="P129" s="62">
        <f>Helena!$E$28*10^3</f>
        <v>0</v>
      </c>
      <c r="Q129" s="62">
        <f>Duluth!$E$28*10^3</f>
        <v>0</v>
      </c>
      <c r="R129" s="62">
        <f>Fairbanks!$E$28*10^3</f>
        <v>0</v>
      </c>
    </row>
    <row r="130" spans="1:18" ht="11.25">
      <c r="A130" s="58"/>
      <c r="B130" s="56" t="s">
        <v>235</v>
      </c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</row>
    <row r="131" spans="1:18" ht="11.25">
      <c r="A131" s="58"/>
      <c r="B131" s="59" t="s">
        <v>72</v>
      </c>
      <c r="C131" s="62">
        <f>Miami!$F$13*10^3</f>
        <v>0</v>
      </c>
      <c r="D131" s="62">
        <f>Houston!$F$13*10^3</f>
        <v>0</v>
      </c>
      <c r="E131" s="62">
        <f>Phoenix!$F$13*10^3</f>
        <v>0</v>
      </c>
      <c r="F131" s="62">
        <f>Atlanta!$F$13*10^3</f>
        <v>0</v>
      </c>
      <c r="G131" s="62">
        <f>LosAngeles!$F$13*10^3</f>
        <v>0</v>
      </c>
      <c r="H131" s="62">
        <f>LasVegas!$F$13*10^3</f>
        <v>0</v>
      </c>
      <c r="I131" s="62">
        <f>SanFrancisco!$F$13*10^3</f>
        <v>0</v>
      </c>
      <c r="J131" s="62">
        <f>Baltimore!$F$13*10^3</f>
        <v>0</v>
      </c>
      <c r="K131" s="62">
        <f>Albuquerque!$F$13*10^3</f>
        <v>0</v>
      </c>
      <c r="L131" s="62">
        <f>Seattle!$F$13*10^3</f>
        <v>0</v>
      </c>
      <c r="M131" s="62">
        <f>Chicago!$F$13*10^3</f>
        <v>0</v>
      </c>
      <c r="N131" s="62">
        <f>Boulder!$F$13*10^3</f>
        <v>0</v>
      </c>
      <c r="O131" s="62">
        <f>Minneapolis!$F$13*10^3</f>
        <v>0</v>
      </c>
      <c r="P131" s="62">
        <f>Helena!$F$13*10^3</f>
        <v>0</v>
      </c>
      <c r="Q131" s="62">
        <f>Duluth!$F$13*10^3</f>
        <v>0</v>
      </c>
      <c r="R131" s="62">
        <f>Fairbanks!$F$13*10^3</f>
        <v>0</v>
      </c>
    </row>
    <row r="132" spans="1:18" ht="11.25">
      <c r="A132" s="58"/>
      <c r="B132" s="59" t="s">
        <v>73</v>
      </c>
      <c r="C132" s="62">
        <f>Miami!$F$14*10^3</f>
        <v>0</v>
      </c>
      <c r="D132" s="62">
        <f>Houston!$F$14*10^3</f>
        <v>0</v>
      </c>
      <c r="E132" s="62">
        <f>Phoenix!$F$14*10^3</f>
        <v>0</v>
      </c>
      <c r="F132" s="62">
        <f>Atlanta!$F$14*10^3</f>
        <v>0</v>
      </c>
      <c r="G132" s="62">
        <f>LosAngeles!$F$14*10^3</f>
        <v>0</v>
      </c>
      <c r="H132" s="62">
        <f>LasVegas!$F$14*10^3</f>
        <v>0</v>
      </c>
      <c r="I132" s="62">
        <f>SanFrancisco!$F$14*10^3</f>
        <v>0</v>
      </c>
      <c r="J132" s="62">
        <f>Baltimore!$F$14*10^3</f>
        <v>0</v>
      </c>
      <c r="K132" s="62">
        <f>Albuquerque!$F$14*10^3</f>
        <v>0</v>
      </c>
      <c r="L132" s="62">
        <f>Seattle!$F$14*10^3</f>
        <v>0</v>
      </c>
      <c r="M132" s="62">
        <f>Chicago!$F$14*10^3</f>
        <v>0</v>
      </c>
      <c r="N132" s="62">
        <f>Boulder!$F$14*10^3</f>
        <v>0</v>
      </c>
      <c r="O132" s="62">
        <f>Minneapolis!$F$14*10^3</f>
        <v>0</v>
      </c>
      <c r="P132" s="62">
        <f>Helena!$F$14*10^3</f>
        <v>0</v>
      </c>
      <c r="Q132" s="62">
        <f>Duluth!$F$14*10^3</f>
        <v>0</v>
      </c>
      <c r="R132" s="62">
        <f>Fairbanks!$F$14*10^3</f>
        <v>0</v>
      </c>
    </row>
    <row r="133" spans="1:18" ht="11.25">
      <c r="A133" s="58"/>
      <c r="B133" s="59" t="s">
        <v>81</v>
      </c>
      <c r="C133" s="62">
        <f>Miami!$F$15*10^3</f>
        <v>0</v>
      </c>
      <c r="D133" s="62">
        <f>Houston!$F$15*10^3</f>
        <v>0</v>
      </c>
      <c r="E133" s="62">
        <f>Phoenix!$F$15*10^3</f>
        <v>0</v>
      </c>
      <c r="F133" s="62">
        <f>Atlanta!$F$15*10^3</f>
        <v>0</v>
      </c>
      <c r="G133" s="62">
        <f>LosAngeles!$F$15*10^3</f>
        <v>0</v>
      </c>
      <c r="H133" s="62">
        <f>LasVegas!$F$15*10^3</f>
        <v>0</v>
      </c>
      <c r="I133" s="62">
        <f>SanFrancisco!$F$15*10^3</f>
        <v>0</v>
      </c>
      <c r="J133" s="62">
        <f>Baltimore!$F$15*10^3</f>
        <v>0</v>
      </c>
      <c r="K133" s="62">
        <f>Albuquerque!$F$15*10^3</f>
        <v>0</v>
      </c>
      <c r="L133" s="62">
        <f>Seattle!$F$15*10^3</f>
        <v>0</v>
      </c>
      <c r="M133" s="62">
        <f>Chicago!$F$15*10^3</f>
        <v>0</v>
      </c>
      <c r="N133" s="62">
        <f>Boulder!$F$15*10^3</f>
        <v>0</v>
      </c>
      <c r="O133" s="62">
        <f>Minneapolis!$F$15*10^3</f>
        <v>0</v>
      </c>
      <c r="P133" s="62">
        <f>Helena!$F$15*10^3</f>
        <v>0</v>
      </c>
      <c r="Q133" s="62">
        <f>Duluth!$F$15*10^3</f>
        <v>0</v>
      </c>
      <c r="R133" s="62">
        <f>Fairbanks!$F$15*10^3</f>
        <v>0</v>
      </c>
    </row>
    <row r="134" spans="1:18" ht="11.25">
      <c r="A134" s="58"/>
      <c r="B134" s="59" t="s">
        <v>82</v>
      </c>
      <c r="C134" s="62">
        <f>Miami!$F$16*10^3</f>
        <v>0</v>
      </c>
      <c r="D134" s="62">
        <f>Houston!$F$16*10^3</f>
        <v>0</v>
      </c>
      <c r="E134" s="62">
        <f>Phoenix!$F$16*10^3</f>
        <v>0</v>
      </c>
      <c r="F134" s="62">
        <f>Atlanta!$F$16*10^3</f>
        <v>0</v>
      </c>
      <c r="G134" s="62">
        <f>LosAngeles!$F$16*10^3</f>
        <v>0</v>
      </c>
      <c r="H134" s="62">
        <f>LasVegas!$F$16*10^3</f>
        <v>0</v>
      </c>
      <c r="I134" s="62">
        <f>SanFrancisco!$F$16*10^3</f>
        <v>0</v>
      </c>
      <c r="J134" s="62">
        <f>Baltimore!$F$16*10^3</f>
        <v>0</v>
      </c>
      <c r="K134" s="62">
        <f>Albuquerque!$F$16*10^3</f>
        <v>0</v>
      </c>
      <c r="L134" s="62">
        <f>Seattle!$F$16*10^3</f>
        <v>0</v>
      </c>
      <c r="M134" s="62">
        <f>Chicago!$F$16*10^3</f>
        <v>0</v>
      </c>
      <c r="N134" s="62">
        <f>Boulder!$F$16*10^3</f>
        <v>0</v>
      </c>
      <c r="O134" s="62">
        <f>Minneapolis!$F$16*10^3</f>
        <v>0</v>
      </c>
      <c r="P134" s="62">
        <f>Helena!$F$16*10^3</f>
        <v>0</v>
      </c>
      <c r="Q134" s="62">
        <f>Duluth!$F$16*10^3</f>
        <v>0</v>
      </c>
      <c r="R134" s="62">
        <f>Fairbanks!$F$16*10^3</f>
        <v>0</v>
      </c>
    </row>
    <row r="135" spans="1:18" ht="11.25">
      <c r="A135" s="58"/>
      <c r="B135" s="59" t="s">
        <v>83</v>
      </c>
      <c r="C135" s="62">
        <f>Miami!$F$17*10^3</f>
        <v>0</v>
      </c>
      <c r="D135" s="62">
        <f>Houston!$F$17*10^3</f>
        <v>0</v>
      </c>
      <c r="E135" s="62">
        <f>Phoenix!$F$17*10^3</f>
        <v>0</v>
      </c>
      <c r="F135" s="62">
        <f>Atlanta!$F$17*10^3</f>
        <v>0</v>
      </c>
      <c r="G135" s="62">
        <f>LosAngeles!$F$17*10^3</f>
        <v>0</v>
      </c>
      <c r="H135" s="62">
        <f>LasVegas!$F$17*10^3</f>
        <v>0</v>
      </c>
      <c r="I135" s="62">
        <f>SanFrancisco!$F$17*10^3</f>
        <v>0</v>
      </c>
      <c r="J135" s="62">
        <f>Baltimore!$F$17*10^3</f>
        <v>0</v>
      </c>
      <c r="K135" s="62">
        <f>Albuquerque!$F$17*10^3</f>
        <v>0</v>
      </c>
      <c r="L135" s="62">
        <f>Seattle!$F$17*10^3</f>
        <v>0</v>
      </c>
      <c r="M135" s="62">
        <f>Chicago!$F$17*10^3</f>
        <v>0</v>
      </c>
      <c r="N135" s="62">
        <f>Boulder!$F$17*10^3</f>
        <v>0</v>
      </c>
      <c r="O135" s="62">
        <f>Minneapolis!$F$17*10^3</f>
        <v>0</v>
      </c>
      <c r="P135" s="62">
        <f>Helena!$F$17*10^3</f>
        <v>0</v>
      </c>
      <c r="Q135" s="62">
        <f>Duluth!$F$17*10^3</f>
        <v>0</v>
      </c>
      <c r="R135" s="62">
        <f>Fairbanks!$F$17*10^3</f>
        <v>0</v>
      </c>
    </row>
    <row r="136" spans="1:18" ht="11.25">
      <c r="A136" s="58"/>
      <c r="B136" s="59" t="s">
        <v>84</v>
      </c>
      <c r="C136" s="62">
        <f>Miami!$F$18*10^3</f>
        <v>0</v>
      </c>
      <c r="D136" s="62">
        <f>Houston!$F$18*10^3</f>
        <v>0</v>
      </c>
      <c r="E136" s="62">
        <f>Phoenix!$F$18*10^3</f>
        <v>0</v>
      </c>
      <c r="F136" s="62">
        <f>Atlanta!$F$18*10^3</f>
        <v>0</v>
      </c>
      <c r="G136" s="62">
        <f>LosAngeles!$F$18*10^3</f>
        <v>0</v>
      </c>
      <c r="H136" s="62">
        <f>LasVegas!$F$18*10^3</f>
        <v>0</v>
      </c>
      <c r="I136" s="62">
        <f>SanFrancisco!$F$18*10^3</f>
        <v>0</v>
      </c>
      <c r="J136" s="62">
        <f>Baltimore!$F$18*10^3</f>
        <v>0</v>
      </c>
      <c r="K136" s="62">
        <f>Albuquerque!$F$18*10^3</f>
        <v>0</v>
      </c>
      <c r="L136" s="62">
        <f>Seattle!$F$18*10^3</f>
        <v>0</v>
      </c>
      <c r="M136" s="62">
        <f>Chicago!$F$18*10^3</f>
        <v>0</v>
      </c>
      <c r="N136" s="62">
        <f>Boulder!$F$18*10^3</f>
        <v>0</v>
      </c>
      <c r="O136" s="62">
        <f>Minneapolis!$F$18*10^3</f>
        <v>0</v>
      </c>
      <c r="P136" s="62">
        <f>Helena!$F$18*10^3</f>
        <v>0</v>
      </c>
      <c r="Q136" s="62">
        <f>Duluth!$F$18*10^3</f>
        <v>0</v>
      </c>
      <c r="R136" s="62">
        <f>Fairbanks!$F$18*10^3</f>
        <v>0</v>
      </c>
    </row>
    <row r="137" spans="1:18" ht="11.25">
      <c r="A137" s="58"/>
      <c r="B137" s="59" t="s">
        <v>85</v>
      </c>
      <c r="C137" s="62">
        <f>Miami!$F$19*10^3</f>
        <v>0</v>
      </c>
      <c r="D137" s="62">
        <f>Houston!$F$19*10^3</f>
        <v>0</v>
      </c>
      <c r="E137" s="62">
        <f>Phoenix!$F$19*10^3</f>
        <v>0</v>
      </c>
      <c r="F137" s="62">
        <f>Atlanta!$F$19*10^3</f>
        <v>0</v>
      </c>
      <c r="G137" s="62">
        <f>LosAngeles!$F$19*10^3</f>
        <v>0</v>
      </c>
      <c r="H137" s="62">
        <f>LasVegas!$F$19*10^3</f>
        <v>0</v>
      </c>
      <c r="I137" s="62">
        <f>SanFrancisco!$F$19*10^3</f>
        <v>0</v>
      </c>
      <c r="J137" s="62">
        <f>Baltimore!$F$19*10^3</f>
        <v>0</v>
      </c>
      <c r="K137" s="62">
        <f>Albuquerque!$F$19*10^3</f>
        <v>0</v>
      </c>
      <c r="L137" s="62">
        <f>Seattle!$F$19*10^3</f>
        <v>0</v>
      </c>
      <c r="M137" s="62">
        <f>Chicago!$F$19*10^3</f>
        <v>0</v>
      </c>
      <c r="N137" s="62">
        <f>Boulder!$F$19*10^3</f>
        <v>0</v>
      </c>
      <c r="O137" s="62">
        <f>Minneapolis!$F$19*10^3</f>
        <v>0</v>
      </c>
      <c r="P137" s="62">
        <f>Helena!$F$19*10^3</f>
        <v>0</v>
      </c>
      <c r="Q137" s="62">
        <f>Duluth!$F$19*10^3</f>
        <v>0</v>
      </c>
      <c r="R137" s="62">
        <f>Fairbanks!$F$19*10^3</f>
        <v>0</v>
      </c>
    </row>
    <row r="138" spans="1:18" ht="11.25">
      <c r="A138" s="58"/>
      <c r="B138" s="59" t="s">
        <v>86</v>
      </c>
      <c r="C138" s="62">
        <f>Miami!$F$20*10^3</f>
        <v>0</v>
      </c>
      <c r="D138" s="62">
        <f>Houston!$F$20*10^3</f>
        <v>0</v>
      </c>
      <c r="E138" s="62">
        <f>Phoenix!$F$20*10^3</f>
        <v>0</v>
      </c>
      <c r="F138" s="62">
        <f>Atlanta!$F$20*10^3</f>
        <v>0</v>
      </c>
      <c r="G138" s="62">
        <f>LosAngeles!$F$20*10^3</f>
        <v>0</v>
      </c>
      <c r="H138" s="62">
        <f>LasVegas!$F$20*10^3</f>
        <v>0</v>
      </c>
      <c r="I138" s="62">
        <f>SanFrancisco!$F$20*10^3</f>
        <v>0</v>
      </c>
      <c r="J138" s="62">
        <f>Baltimore!$F$20*10^3</f>
        <v>0</v>
      </c>
      <c r="K138" s="62">
        <f>Albuquerque!$F$20*10^3</f>
        <v>0</v>
      </c>
      <c r="L138" s="62">
        <f>Seattle!$F$20*10^3</f>
        <v>0</v>
      </c>
      <c r="M138" s="62">
        <f>Chicago!$F$20*10^3</f>
        <v>0</v>
      </c>
      <c r="N138" s="62">
        <f>Boulder!$F$20*10^3</f>
        <v>0</v>
      </c>
      <c r="O138" s="62">
        <f>Minneapolis!$F$20*10^3</f>
        <v>0</v>
      </c>
      <c r="P138" s="62">
        <f>Helena!$F$20*10^3</f>
        <v>0</v>
      </c>
      <c r="Q138" s="62">
        <f>Duluth!$F$20*10^3</f>
        <v>0</v>
      </c>
      <c r="R138" s="62">
        <f>Fairbanks!$F$20*10^3</f>
        <v>0</v>
      </c>
    </row>
    <row r="139" spans="1:18" ht="11.25">
      <c r="A139" s="58"/>
      <c r="B139" s="59" t="s">
        <v>87</v>
      </c>
      <c r="C139" s="62">
        <f>Miami!$F$21*10^3</f>
        <v>0</v>
      </c>
      <c r="D139" s="62">
        <f>Houston!$F$21*10^3</f>
        <v>0</v>
      </c>
      <c r="E139" s="62">
        <f>Phoenix!$F$21*10^3</f>
        <v>0</v>
      </c>
      <c r="F139" s="62">
        <f>Atlanta!$F$21*10^3</f>
        <v>0</v>
      </c>
      <c r="G139" s="62">
        <f>LosAngeles!$F$21*10^3</f>
        <v>0</v>
      </c>
      <c r="H139" s="62">
        <f>LasVegas!$F$21*10^3</f>
        <v>0</v>
      </c>
      <c r="I139" s="62">
        <f>SanFrancisco!$F$21*10^3</f>
        <v>0</v>
      </c>
      <c r="J139" s="62">
        <f>Baltimore!$F$21*10^3</f>
        <v>0</v>
      </c>
      <c r="K139" s="62">
        <f>Albuquerque!$F$21*10^3</f>
        <v>0</v>
      </c>
      <c r="L139" s="62">
        <f>Seattle!$F$21*10^3</f>
        <v>0</v>
      </c>
      <c r="M139" s="62">
        <f>Chicago!$F$21*10^3</f>
        <v>0</v>
      </c>
      <c r="N139" s="62">
        <f>Boulder!$F$21*10^3</f>
        <v>0</v>
      </c>
      <c r="O139" s="62">
        <f>Minneapolis!$F$21*10^3</f>
        <v>0</v>
      </c>
      <c r="P139" s="62">
        <f>Helena!$F$21*10^3</f>
        <v>0</v>
      </c>
      <c r="Q139" s="62">
        <f>Duluth!$F$21*10^3</f>
        <v>0</v>
      </c>
      <c r="R139" s="62">
        <f>Fairbanks!$F$21*10^3</f>
        <v>0</v>
      </c>
    </row>
    <row r="140" spans="1:18" ht="11.25">
      <c r="A140" s="58"/>
      <c r="B140" s="59" t="s">
        <v>88</v>
      </c>
      <c r="C140" s="62">
        <f>Miami!$F$22*10^3</f>
        <v>0</v>
      </c>
      <c r="D140" s="62">
        <f>Houston!$F$22*10^3</f>
        <v>0</v>
      </c>
      <c r="E140" s="62">
        <f>Phoenix!$F$22*10^3</f>
        <v>0</v>
      </c>
      <c r="F140" s="62">
        <f>Atlanta!$F$22*10^3</f>
        <v>0</v>
      </c>
      <c r="G140" s="62">
        <f>LosAngeles!$F$22*10^3</f>
        <v>0</v>
      </c>
      <c r="H140" s="62">
        <f>LasVegas!$F$22*10^3</f>
        <v>0</v>
      </c>
      <c r="I140" s="62">
        <f>SanFrancisco!$F$22*10^3</f>
        <v>0</v>
      </c>
      <c r="J140" s="62">
        <f>Baltimore!$F$22*10^3</f>
        <v>0</v>
      </c>
      <c r="K140" s="62">
        <f>Albuquerque!$F$22*10^3</f>
        <v>0</v>
      </c>
      <c r="L140" s="62">
        <f>Seattle!$F$22*10^3</f>
        <v>0</v>
      </c>
      <c r="M140" s="62">
        <f>Chicago!$F$22*10^3</f>
        <v>0</v>
      </c>
      <c r="N140" s="62">
        <f>Boulder!$F$22*10^3</f>
        <v>0</v>
      </c>
      <c r="O140" s="62">
        <f>Minneapolis!$F$22*10^3</f>
        <v>0</v>
      </c>
      <c r="P140" s="62">
        <f>Helena!$F$22*10^3</f>
        <v>0</v>
      </c>
      <c r="Q140" s="62">
        <f>Duluth!$F$22*10^3</f>
        <v>0</v>
      </c>
      <c r="R140" s="62">
        <f>Fairbanks!$F$22*10^3</f>
        <v>0</v>
      </c>
    </row>
    <row r="141" spans="1:18" ht="11.25">
      <c r="A141" s="58"/>
      <c r="B141" s="59" t="s">
        <v>67</v>
      </c>
      <c r="C141" s="62">
        <f>Miami!$F$23*10^3</f>
        <v>0</v>
      </c>
      <c r="D141" s="62">
        <f>Houston!$F$23*10^3</f>
        <v>0</v>
      </c>
      <c r="E141" s="62">
        <f>Phoenix!$F$23*10^3</f>
        <v>0</v>
      </c>
      <c r="F141" s="62">
        <f>Atlanta!$F$23*10^3</f>
        <v>0</v>
      </c>
      <c r="G141" s="62">
        <f>LosAngeles!$F$23*10^3</f>
        <v>0</v>
      </c>
      <c r="H141" s="62">
        <f>LasVegas!$F$23*10^3</f>
        <v>0</v>
      </c>
      <c r="I141" s="62">
        <f>SanFrancisco!$F$23*10^3</f>
        <v>0</v>
      </c>
      <c r="J141" s="62">
        <f>Baltimore!$F$23*10^3</f>
        <v>0</v>
      </c>
      <c r="K141" s="62">
        <f>Albuquerque!$F$23*10^3</f>
        <v>0</v>
      </c>
      <c r="L141" s="62">
        <f>Seattle!$F$23*10^3</f>
        <v>0</v>
      </c>
      <c r="M141" s="62">
        <f>Chicago!$F$23*10^3</f>
        <v>0</v>
      </c>
      <c r="N141" s="62">
        <f>Boulder!$F$23*10^3</f>
        <v>0</v>
      </c>
      <c r="O141" s="62">
        <f>Minneapolis!$F$23*10^3</f>
        <v>0</v>
      </c>
      <c r="P141" s="62">
        <f>Helena!$F$23*10^3</f>
        <v>0</v>
      </c>
      <c r="Q141" s="62">
        <f>Duluth!$F$23*10^3</f>
        <v>0</v>
      </c>
      <c r="R141" s="62">
        <f>Fairbanks!$F$23*10^3</f>
        <v>0</v>
      </c>
    </row>
    <row r="142" spans="1:18" ht="11.25">
      <c r="A142" s="58"/>
      <c r="B142" s="59" t="s">
        <v>89</v>
      </c>
      <c r="C142" s="62">
        <f>Miami!$F$24*10^3</f>
        <v>0</v>
      </c>
      <c r="D142" s="62">
        <f>Houston!$F$24*10^3</f>
        <v>0</v>
      </c>
      <c r="E142" s="62">
        <f>Phoenix!$F$24*10^3</f>
        <v>0</v>
      </c>
      <c r="F142" s="62">
        <f>Atlanta!$F$24*10^3</f>
        <v>0</v>
      </c>
      <c r="G142" s="62">
        <f>LosAngeles!$F$24*10^3</f>
        <v>0</v>
      </c>
      <c r="H142" s="62">
        <f>LasVegas!$F$24*10^3</f>
        <v>0</v>
      </c>
      <c r="I142" s="62">
        <f>SanFrancisco!$F$24*10^3</f>
        <v>0</v>
      </c>
      <c r="J142" s="62">
        <f>Baltimore!$F$24*10^3</f>
        <v>0</v>
      </c>
      <c r="K142" s="62">
        <f>Albuquerque!$F$24*10^3</f>
        <v>0</v>
      </c>
      <c r="L142" s="62">
        <f>Seattle!$F$24*10^3</f>
        <v>0</v>
      </c>
      <c r="M142" s="62">
        <f>Chicago!$F$24*10^3</f>
        <v>0</v>
      </c>
      <c r="N142" s="62">
        <f>Boulder!$F$24*10^3</f>
        <v>0</v>
      </c>
      <c r="O142" s="62">
        <f>Minneapolis!$F$24*10^3</f>
        <v>0</v>
      </c>
      <c r="P142" s="62">
        <f>Helena!$F$24*10^3</f>
        <v>0</v>
      </c>
      <c r="Q142" s="62">
        <f>Duluth!$F$24*10^3</f>
        <v>0</v>
      </c>
      <c r="R142" s="62">
        <f>Fairbanks!$F$24*10^3</f>
        <v>0</v>
      </c>
    </row>
    <row r="143" spans="1:18" ht="11.25">
      <c r="A143" s="58"/>
      <c r="B143" s="59" t="s">
        <v>90</v>
      </c>
      <c r="C143" s="62">
        <f>Miami!$F$25*10^3</f>
        <v>0</v>
      </c>
      <c r="D143" s="62">
        <f>Houston!$F$25*10^3</f>
        <v>0</v>
      </c>
      <c r="E143" s="62">
        <f>Phoenix!$F$25*10^3</f>
        <v>0</v>
      </c>
      <c r="F143" s="62">
        <f>Atlanta!$F$25*10^3</f>
        <v>0</v>
      </c>
      <c r="G143" s="62">
        <f>LosAngeles!$F$25*10^3</f>
        <v>0</v>
      </c>
      <c r="H143" s="62">
        <f>LasVegas!$F$25*10^3</f>
        <v>0</v>
      </c>
      <c r="I143" s="62">
        <f>SanFrancisco!$F$25*10^3</f>
        <v>0</v>
      </c>
      <c r="J143" s="62">
        <f>Baltimore!$F$25*10^3</f>
        <v>0</v>
      </c>
      <c r="K143" s="62">
        <f>Albuquerque!$F$25*10^3</f>
        <v>0</v>
      </c>
      <c r="L143" s="62">
        <f>Seattle!$F$25*10^3</f>
        <v>0</v>
      </c>
      <c r="M143" s="62">
        <f>Chicago!$F$25*10^3</f>
        <v>0</v>
      </c>
      <c r="N143" s="62">
        <f>Boulder!$F$25*10^3</f>
        <v>0</v>
      </c>
      <c r="O143" s="62">
        <f>Minneapolis!$F$25*10^3</f>
        <v>0</v>
      </c>
      <c r="P143" s="62">
        <f>Helena!$F$25*10^3</f>
        <v>0</v>
      </c>
      <c r="Q143" s="62">
        <f>Duluth!$F$25*10^3</f>
        <v>0</v>
      </c>
      <c r="R143" s="62">
        <f>Fairbanks!$F$25*10^3</f>
        <v>0</v>
      </c>
    </row>
    <row r="144" spans="1:18" ht="11.25">
      <c r="A144" s="58"/>
      <c r="B144" s="59" t="s">
        <v>91</v>
      </c>
      <c r="C144" s="62">
        <f>Miami!$F$26*10^3</f>
        <v>0</v>
      </c>
      <c r="D144" s="62">
        <f>Houston!$F$26*10^3</f>
        <v>0</v>
      </c>
      <c r="E144" s="62">
        <f>Phoenix!$F$26*10^3</f>
        <v>0</v>
      </c>
      <c r="F144" s="62">
        <f>Atlanta!$F$26*10^3</f>
        <v>0</v>
      </c>
      <c r="G144" s="62">
        <f>LosAngeles!$F$26*10^3</f>
        <v>0</v>
      </c>
      <c r="H144" s="62">
        <f>LasVegas!$F$26*10^3</f>
        <v>0</v>
      </c>
      <c r="I144" s="62">
        <f>SanFrancisco!$F$26*10^3</f>
        <v>0</v>
      </c>
      <c r="J144" s="62">
        <f>Baltimore!$F$26*10^3</f>
        <v>0</v>
      </c>
      <c r="K144" s="62">
        <f>Albuquerque!$F$26*10^3</f>
        <v>0</v>
      </c>
      <c r="L144" s="62">
        <f>Seattle!$F$26*10^3</f>
        <v>0</v>
      </c>
      <c r="M144" s="62">
        <f>Chicago!$F$26*10^3</f>
        <v>0</v>
      </c>
      <c r="N144" s="62">
        <f>Boulder!$F$26*10^3</f>
        <v>0</v>
      </c>
      <c r="O144" s="62">
        <f>Minneapolis!$F$26*10^3</f>
        <v>0</v>
      </c>
      <c r="P144" s="62">
        <f>Helena!$F$26*10^3</f>
        <v>0</v>
      </c>
      <c r="Q144" s="62">
        <f>Duluth!$F$26*10^3</f>
        <v>0</v>
      </c>
      <c r="R144" s="62">
        <f>Fairbanks!$F$26*10^3</f>
        <v>0</v>
      </c>
    </row>
    <row r="145" spans="1:18" ht="11.25">
      <c r="A145" s="58"/>
      <c r="B145" s="59" t="s">
        <v>92</v>
      </c>
      <c r="C145" s="62">
        <f>Miami!$F$28*10^3</f>
        <v>0</v>
      </c>
      <c r="D145" s="62">
        <f>Houston!$F$28*10^3</f>
        <v>0</v>
      </c>
      <c r="E145" s="62">
        <f>Phoenix!$F$28*10^3</f>
        <v>0</v>
      </c>
      <c r="F145" s="62">
        <f>Atlanta!$F$28*10^3</f>
        <v>0</v>
      </c>
      <c r="G145" s="62">
        <f>LosAngeles!$F$28*10^3</f>
        <v>0</v>
      </c>
      <c r="H145" s="62">
        <f>LasVegas!$F$28*10^3</f>
        <v>0</v>
      </c>
      <c r="I145" s="62">
        <f>SanFrancisco!$F$28*10^3</f>
        <v>0</v>
      </c>
      <c r="J145" s="62">
        <f>Baltimore!$F$28*10^3</f>
        <v>0</v>
      </c>
      <c r="K145" s="62">
        <f>Albuquerque!$F$28*10^3</f>
        <v>0</v>
      </c>
      <c r="L145" s="62">
        <f>Seattle!$F$28*10^3</f>
        <v>0</v>
      </c>
      <c r="M145" s="62">
        <f>Chicago!$F$28*10^3</f>
        <v>0</v>
      </c>
      <c r="N145" s="62">
        <f>Boulder!$F$28*10^3</f>
        <v>0</v>
      </c>
      <c r="O145" s="62">
        <f>Minneapolis!$F$28*10^3</f>
        <v>0</v>
      </c>
      <c r="P145" s="62">
        <f>Helena!$F$28*10^3</f>
        <v>0</v>
      </c>
      <c r="Q145" s="62">
        <f>Duluth!$F$28*10^3</f>
        <v>0</v>
      </c>
      <c r="R145" s="62">
        <f>Fairbanks!$F$28*10^3</f>
        <v>0</v>
      </c>
    </row>
    <row r="146" spans="1:18" ht="11.25">
      <c r="A146" s="58"/>
      <c r="B146" s="56" t="s">
        <v>236</v>
      </c>
      <c r="C146" s="74">
        <f>Miami!$B$2*10^3</f>
        <v>7485090</v>
      </c>
      <c r="D146" s="74">
        <f>Houston!$B$2*10^3</f>
        <v>7948530</v>
      </c>
      <c r="E146" s="74">
        <f>Phoenix!$B$2*10^3</f>
        <v>7541170</v>
      </c>
      <c r="F146" s="74">
        <f>Atlanta!$B$2*10^3</f>
        <v>8082330</v>
      </c>
      <c r="G146" s="74">
        <f>LosAngeles!$B$2*10^3</f>
        <v>7249010</v>
      </c>
      <c r="H146" s="74">
        <f>LasVegas!$B$2*10^3</f>
        <v>7513670</v>
      </c>
      <c r="I146" s="74">
        <f>SanFrancisco!$B$2*10^3</f>
        <v>7897360</v>
      </c>
      <c r="J146" s="74">
        <f>Baltimore!$B$2*10^3</f>
        <v>8717700</v>
      </c>
      <c r="K146" s="74">
        <f>Albuquerque!$B$2*10^3</f>
        <v>7988870</v>
      </c>
      <c r="L146" s="74">
        <f>Seattle!$B$2*10^3</f>
        <v>8571780</v>
      </c>
      <c r="M146" s="74">
        <f>Chicago!$B$2*10^3</f>
        <v>9241700</v>
      </c>
      <c r="N146" s="74">
        <f>Boulder!$B$2*10^3</f>
        <v>8521230</v>
      </c>
      <c r="O146" s="74">
        <f>Minneapolis!$B$2*10^3</f>
        <v>9874420</v>
      </c>
      <c r="P146" s="74">
        <f>Helena!$B$2*10^3</f>
        <v>9358020</v>
      </c>
      <c r="Q146" s="74">
        <f>Duluth!$B$2*10^3</f>
        <v>10570500</v>
      </c>
      <c r="R146" s="74">
        <f>Fairbanks!$B$2*10^3</f>
        <v>12648940</v>
      </c>
    </row>
    <row r="147" spans="1:18" ht="11.25">
      <c r="A147" s="56" t="s">
        <v>93</v>
      </c>
      <c r="B147" s="57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</row>
    <row r="148" spans="1:18" ht="11.25">
      <c r="A148" s="58"/>
      <c r="B148" s="56" t="s">
        <v>242</v>
      </c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</row>
    <row r="149" spans="1:18" ht="11.25">
      <c r="A149" s="58"/>
      <c r="B149" s="59" t="s">
        <v>169</v>
      </c>
      <c r="C149" s="4">
        <f>(Miami!$B$13*10^3)/Miami!$B$8</f>
        <v>0</v>
      </c>
      <c r="D149" s="4">
        <f>(Houston!$B$13*10^3)/Houston!$B$8</f>
        <v>0</v>
      </c>
      <c r="E149" s="4">
        <f>(Phoenix!$B$13*10^3)/Phoenix!$B$8</f>
        <v>0</v>
      </c>
      <c r="F149" s="4">
        <f>(Atlanta!$B$13*10^3)/Atlanta!$B$8</f>
        <v>0</v>
      </c>
      <c r="G149" s="4">
        <f>(LosAngeles!$B$13*10^3)/LosAngeles!$B$8</f>
        <v>0</v>
      </c>
      <c r="H149" s="4">
        <f>(LasVegas!$B$13*10^3)/LasVegas!$B$8</f>
        <v>0</v>
      </c>
      <c r="I149" s="4">
        <f>(SanFrancisco!$B$13*10^3)/SanFrancisco!$B$8</f>
        <v>0</v>
      </c>
      <c r="J149" s="4">
        <f>(Baltimore!$B$13*10^3)/Baltimore!$B$8</f>
        <v>0</v>
      </c>
      <c r="K149" s="4">
        <f>(Albuquerque!$B$13*10^3)/Albuquerque!$B$8</f>
        <v>0</v>
      </c>
      <c r="L149" s="4">
        <f>(Seattle!$B$13*10^3)/Seattle!$B$8</f>
        <v>0</v>
      </c>
      <c r="M149" s="4">
        <f>(Chicago!$B$13*10^3)/Chicago!$B$8</f>
        <v>0</v>
      </c>
      <c r="N149" s="4">
        <f>(Boulder!$B$13*10^3)/Boulder!$B$8</f>
        <v>0</v>
      </c>
      <c r="O149" s="4">
        <f>(Minneapolis!$B$13*10^3)/Minneapolis!$B$8</f>
        <v>0</v>
      </c>
      <c r="P149" s="4">
        <f>(Helena!$B$13*10^3)/Helena!$B$8</f>
        <v>0</v>
      </c>
      <c r="Q149" s="4">
        <f>(Duluth!$B$13*10^3)/Duluth!$B$8</f>
        <v>0</v>
      </c>
      <c r="R149" s="4">
        <f>(Fairbanks!$B$13*10^3)/Fairbanks!$B$8</f>
        <v>0</v>
      </c>
    </row>
    <row r="150" spans="1:18" ht="11.25">
      <c r="A150" s="58"/>
      <c r="B150" s="59" t="s">
        <v>168</v>
      </c>
      <c r="C150" s="4">
        <f>(Miami!$B$14*10^3)/Miami!$B$8</f>
        <v>123.92633928037525</v>
      </c>
      <c r="D150" s="4">
        <f>(Houston!$B$14*10^3)/Houston!$B$8</f>
        <v>98.565103724415721</v>
      </c>
      <c r="E150" s="4">
        <f>(Phoenix!$B$14*10^3)/Phoenix!$B$8</f>
        <v>104.33434829302595</v>
      </c>
      <c r="F150" s="4">
        <f>(Atlanta!$B$14*10^3)/Atlanta!$B$8</f>
        <v>47.201605438206656</v>
      </c>
      <c r="G150" s="4">
        <f>(LosAngeles!$B$14*10^3)/LosAngeles!$B$8</f>
        <v>10.588907837992341</v>
      </c>
      <c r="H150" s="4">
        <f>(LasVegas!$B$14*10^3)/LasVegas!$B$8</f>
        <v>52.291552553464776</v>
      </c>
      <c r="I150" s="4">
        <f>(SanFrancisco!$B$14*10^3)/SanFrancisco!$B$8</f>
        <v>2.4923519239186853</v>
      </c>
      <c r="J150" s="4">
        <f>(Baltimore!$B$14*10^3)/Baltimore!$B$8</f>
        <v>36.574427321152221</v>
      </c>
      <c r="K150" s="4">
        <f>(Albuquerque!$B$14*10^3)/Albuquerque!$B$8</f>
        <v>21.823626635157471</v>
      </c>
      <c r="L150" s="4">
        <f>(Seattle!$B$14*10^3)/Seattle!$B$8</f>
        <v>3.6667711126366069</v>
      </c>
      <c r="M150" s="4">
        <f>(Chicago!$B$14*10^3)/Chicago!$B$8</f>
        <v>24.172465012593314</v>
      </c>
      <c r="N150" s="4">
        <f>(Boulder!$B$14*10^3)/Boulder!$B$8</f>
        <v>13.021462450876509</v>
      </c>
      <c r="O150" s="4">
        <f>(Minneapolis!$B$14*10^3)/Minneapolis!$B$8</f>
        <v>20.948194001612137</v>
      </c>
      <c r="P150" s="4">
        <f>(Helena!$B$14*10^3)/Helena!$B$8</f>
        <v>7.8382315304045411</v>
      </c>
      <c r="Q150" s="4">
        <f>(Duluth!$B$14*10^3)/Duluth!$B$8</f>
        <v>8.2496370303220203</v>
      </c>
      <c r="R150" s="4">
        <f>(Fairbanks!$B$14*10^3)/Fairbanks!$B$8</f>
        <v>3.8557306155056823</v>
      </c>
    </row>
    <row r="151" spans="1:18" ht="11.25">
      <c r="A151" s="58"/>
      <c r="B151" s="59" t="s">
        <v>170</v>
      </c>
      <c r="C151" s="4">
        <f>(Miami!$B$15*10^3)/Miami!$B$8</f>
        <v>223.34534860636387</v>
      </c>
      <c r="D151" s="4">
        <f>(Houston!$B$15*10^3)/Houston!$B$8</f>
        <v>223.34534860636387</v>
      </c>
      <c r="E151" s="4">
        <f>(Phoenix!$B$15*10^3)/Phoenix!$B$8</f>
        <v>223.34534860636387</v>
      </c>
      <c r="F151" s="4">
        <f>(Atlanta!$B$15*10^3)/Atlanta!$B$8</f>
        <v>223.34534860636387</v>
      </c>
      <c r="G151" s="4">
        <f>(LosAngeles!$B$15*10^3)/LosAngeles!$B$8</f>
        <v>223.34534860636387</v>
      </c>
      <c r="H151" s="4">
        <f>(LasVegas!$B$15*10^3)/LasVegas!$B$8</f>
        <v>223.34534860636387</v>
      </c>
      <c r="I151" s="4">
        <f>(SanFrancisco!$B$15*10^3)/SanFrancisco!$B$8</f>
        <v>223.34534860636387</v>
      </c>
      <c r="J151" s="4">
        <f>(Baltimore!$B$15*10^3)/Baltimore!$B$8</f>
        <v>223.34534860636387</v>
      </c>
      <c r="K151" s="4">
        <f>(Albuquerque!$B$15*10^3)/Albuquerque!$B$8</f>
        <v>223.34534860636387</v>
      </c>
      <c r="L151" s="4">
        <f>(Seattle!$B$15*10^3)/Seattle!$B$8</f>
        <v>223.34534860636387</v>
      </c>
      <c r="M151" s="4">
        <f>(Chicago!$B$15*10^3)/Chicago!$B$8</f>
        <v>223.34534860636387</v>
      </c>
      <c r="N151" s="4">
        <f>(Boulder!$B$15*10^3)/Boulder!$B$8</f>
        <v>223.34534860636387</v>
      </c>
      <c r="O151" s="4">
        <f>(Minneapolis!$B$15*10^3)/Minneapolis!$B$8</f>
        <v>223.34534860636387</v>
      </c>
      <c r="P151" s="4">
        <f>(Helena!$B$15*10^3)/Helena!$B$8</f>
        <v>223.34534860636387</v>
      </c>
      <c r="Q151" s="4">
        <f>(Duluth!$B$15*10^3)/Duluth!$B$8</f>
        <v>223.34534860636387</v>
      </c>
      <c r="R151" s="4">
        <f>(Fairbanks!$B$15*10^3)/Fairbanks!$B$8</f>
        <v>223.34534860636387</v>
      </c>
    </row>
    <row r="152" spans="1:18" ht="11.25">
      <c r="A152" s="58"/>
      <c r="B152" s="59" t="s">
        <v>176</v>
      </c>
      <c r="C152" s="4">
        <f>(Miami!$B$16*10^3)/Miami!$B$8</f>
        <v>15.078489950463908</v>
      </c>
      <c r="D152" s="4">
        <f>(Houston!$B$16*10^3)/Houston!$B$8</f>
        <v>15.052179133608719</v>
      </c>
      <c r="E152" s="4">
        <f>(Phoenix!$B$16*10^3)/Phoenix!$B$8</f>
        <v>15.047395348725958</v>
      </c>
      <c r="F152" s="4">
        <f>(Atlanta!$B$16*10^3)/Atlanta!$B$8</f>
        <v>15.073706165581147</v>
      </c>
      <c r="G152" s="4">
        <f>(LosAngeles!$B$16*10^3)/LosAngeles!$B$8</f>
        <v>15.071314273139766</v>
      </c>
      <c r="H152" s="4">
        <f>(LasVegas!$B$16*10^3)/LasVegas!$B$8</f>
        <v>15.056962918491481</v>
      </c>
      <c r="I152" s="4">
        <f>(SanFrancisco!$B$16*10^3)/SanFrancisco!$B$8</f>
        <v>15.040219671401816</v>
      </c>
      <c r="J152" s="4">
        <f>(Baltimore!$B$16*10^3)/Baltimore!$B$8</f>
        <v>15.0545710260501</v>
      </c>
      <c r="K152" s="4">
        <f>(Albuquerque!$B$16*10^3)/Albuquerque!$B$8</f>
        <v>15.052179133608719</v>
      </c>
      <c r="L152" s="4">
        <f>(Seattle!$B$16*10^3)/Seattle!$B$8</f>
        <v>15.030652101636294</v>
      </c>
      <c r="M152" s="4">
        <f>(Chicago!$B$16*10^3)/Chicago!$B$8</f>
        <v>15.035435886519055</v>
      </c>
      <c r="N152" s="4">
        <f>(Boulder!$B$16*10^3)/Boulder!$B$8</f>
        <v>15.037827778960436</v>
      </c>
      <c r="O152" s="4">
        <f>(Minneapolis!$B$16*10^3)/Minneapolis!$B$8</f>
        <v>15.047395348725958</v>
      </c>
      <c r="P152" s="4">
        <f>(Helena!$B$16*10^3)/Helena!$B$8</f>
        <v>15.028260209194913</v>
      </c>
      <c r="Q152" s="4">
        <f>(Duluth!$B$16*10^3)/Duluth!$B$8</f>
        <v>15.023476424312152</v>
      </c>
      <c r="R152" s="4">
        <f>(Fairbanks!$B$16*10^3)/Fairbanks!$B$8</f>
        <v>14.934976403981066</v>
      </c>
    </row>
    <row r="153" spans="1:18" ht="11.25">
      <c r="A153" s="58"/>
      <c r="B153" s="59" t="s">
        <v>171</v>
      </c>
      <c r="C153" s="4">
        <f>(Miami!$B$17*10^3)/Miami!$B$8</f>
        <v>187.92859722683991</v>
      </c>
      <c r="D153" s="4">
        <f>(Houston!$B$17*10^3)/Houston!$B$8</f>
        <v>187.92859722683991</v>
      </c>
      <c r="E153" s="4">
        <f>(Phoenix!$B$17*10^3)/Phoenix!$B$8</f>
        <v>187.92859722683991</v>
      </c>
      <c r="F153" s="4">
        <f>(Atlanta!$B$17*10^3)/Atlanta!$B$8</f>
        <v>187.92859722683991</v>
      </c>
      <c r="G153" s="4">
        <f>(LosAngeles!$B$17*10^3)/LosAngeles!$B$8</f>
        <v>187.92859722683991</v>
      </c>
      <c r="H153" s="4">
        <f>(LasVegas!$B$17*10^3)/LasVegas!$B$8</f>
        <v>187.92859722683991</v>
      </c>
      <c r="I153" s="4">
        <f>(SanFrancisco!$B$17*10^3)/SanFrancisco!$B$8</f>
        <v>187.92859722683991</v>
      </c>
      <c r="J153" s="4">
        <f>(Baltimore!$B$17*10^3)/Baltimore!$B$8</f>
        <v>187.92859722683991</v>
      </c>
      <c r="K153" s="4">
        <f>(Albuquerque!$B$17*10^3)/Albuquerque!$B$8</f>
        <v>187.92859722683991</v>
      </c>
      <c r="L153" s="4">
        <f>(Seattle!$B$17*10^3)/Seattle!$B$8</f>
        <v>187.92859722683991</v>
      </c>
      <c r="M153" s="4">
        <f>(Chicago!$B$17*10^3)/Chicago!$B$8</f>
        <v>187.92859722683991</v>
      </c>
      <c r="N153" s="4">
        <f>(Boulder!$B$17*10^3)/Boulder!$B$8</f>
        <v>187.92859722683991</v>
      </c>
      <c r="O153" s="4">
        <f>(Minneapolis!$B$17*10^3)/Minneapolis!$B$8</f>
        <v>187.92859722683991</v>
      </c>
      <c r="P153" s="4">
        <f>(Helena!$B$17*10^3)/Helena!$B$8</f>
        <v>187.92859722683991</v>
      </c>
      <c r="Q153" s="4">
        <f>(Duluth!$B$17*10^3)/Duluth!$B$8</f>
        <v>187.92859722683991</v>
      </c>
      <c r="R153" s="4">
        <f>(Fairbanks!$B$17*10^3)/Fairbanks!$B$8</f>
        <v>187.92859722683991</v>
      </c>
    </row>
    <row r="154" spans="1:18" ht="11.25">
      <c r="A154" s="58"/>
      <c r="B154" s="59" t="s">
        <v>177</v>
      </c>
      <c r="C154" s="4">
        <f>(Miami!$B$18*10^3)/Miami!$B$8</f>
        <v>0</v>
      </c>
      <c r="D154" s="4">
        <f>(Houston!$B$18*10^3)/Houston!$B$8</f>
        <v>0</v>
      </c>
      <c r="E154" s="4">
        <f>(Phoenix!$B$18*10^3)/Phoenix!$B$8</f>
        <v>0</v>
      </c>
      <c r="F154" s="4">
        <f>(Atlanta!$B$18*10^3)/Atlanta!$B$8</f>
        <v>0</v>
      </c>
      <c r="G154" s="4">
        <f>(LosAngeles!$B$18*10^3)/LosAngeles!$B$8</f>
        <v>0</v>
      </c>
      <c r="H154" s="4">
        <f>(LasVegas!$B$18*10^3)/LasVegas!$B$8</f>
        <v>0</v>
      </c>
      <c r="I154" s="4">
        <f>(SanFrancisco!$B$18*10^3)/SanFrancisco!$B$8</f>
        <v>0</v>
      </c>
      <c r="J154" s="4">
        <f>(Baltimore!$B$18*10^3)/Baltimore!$B$8</f>
        <v>0</v>
      </c>
      <c r="K154" s="4">
        <f>(Albuquerque!$B$18*10^3)/Albuquerque!$B$8</f>
        <v>0</v>
      </c>
      <c r="L154" s="4">
        <f>(Seattle!$B$18*10^3)/Seattle!$B$8</f>
        <v>0</v>
      </c>
      <c r="M154" s="4">
        <f>(Chicago!$B$18*10^3)/Chicago!$B$8</f>
        <v>0</v>
      </c>
      <c r="N154" s="4">
        <f>(Boulder!$B$18*10^3)/Boulder!$B$8</f>
        <v>0</v>
      </c>
      <c r="O154" s="4">
        <f>(Minneapolis!$B$18*10^3)/Minneapolis!$B$8</f>
        <v>0</v>
      </c>
      <c r="P154" s="4">
        <f>(Helena!$B$18*10^3)/Helena!$B$8</f>
        <v>0</v>
      </c>
      <c r="Q154" s="4">
        <f>(Duluth!$B$18*10^3)/Duluth!$B$8</f>
        <v>0</v>
      </c>
      <c r="R154" s="4">
        <f>(Fairbanks!$B$18*10^3)/Fairbanks!$B$8</f>
        <v>0</v>
      </c>
    </row>
    <row r="155" spans="1:18" ht="11.25">
      <c r="A155" s="58"/>
      <c r="B155" s="59" t="s">
        <v>172</v>
      </c>
      <c r="C155" s="4">
        <f>(Miami!$B$19*10^3)/Miami!$B$8</f>
        <v>93.683251251557721</v>
      </c>
      <c r="D155" s="4">
        <f>(Houston!$B$19*10^3)/Houston!$B$8</f>
        <v>122.08936588539487</v>
      </c>
      <c r="E155" s="4">
        <f>(Phoenix!$B$19*10^3)/Phoenix!$B$8</f>
        <v>133.00596298785635</v>
      </c>
      <c r="F155" s="4">
        <f>(Atlanta!$B$19*10^3)/Atlanta!$B$8</f>
        <v>125.11989360862421</v>
      </c>
      <c r="G155" s="4">
        <f>(LosAngeles!$B$19*10^3)/LosAngeles!$B$8</f>
        <v>89.064506947251601</v>
      </c>
      <c r="H155" s="4">
        <f>(LasVegas!$B$19*10^3)/LasVegas!$B$8</f>
        <v>124.13443392277536</v>
      </c>
      <c r="I155" s="4">
        <f>(SanFrancisco!$B$19*10^3)/SanFrancisco!$B$8</f>
        <v>99.591225581768043</v>
      </c>
      <c r="J155" s="4">
        <f>(Baltimore!$B$19*10^3)/Baltimore!$B$8</f>
        <v>131.46558425560718</v>
      </c>
      <c r="K155" s="4">
        <f>(Albuquerque!$B$19*10^3)/Albuquerque!$B$8</f>
        <v>142.81511388995861</v>
      </c>
      <c r="L155" s="4">
        <f>(Seattle!$B$19*10^3)/Seattle!$B$8</f>
        <v>116.08571585752932</v>
      </c>
      <c r="M155" s="4">
        <f>(Chicago!$B$19*10^3)/Chicago!$B$8</f>
        <v>145.58731722951882</v>
      </c>
      <c r="N155" s="4">
        <f>(Boulder!$B$19*10^3)/Boulder!$B$8</f>
        <v>160.20895572367903</v>
      </c>
      <c r="O155" s="4">
        <f>(Minneapolis!$B$19*10^3)/Minneapolis!$B$8</f>
        <v>159.77602319178911</v>
      </c>
      <c r="P155" s="4">
        <f>(Helena!$B$19*10^3)/Helena!$B$8</f>
        <v>186.64654287825985</v>
      </c>
      <c r="Q155" s="4">
        <f>(Duluth!$B$19*10^3)/Duluth!$B$8</f>
        <v>166.43026796371021</v>
      </c>
      <c r="R155" s="4">
        <f>(Fairbanks!$B$19*10^3)/Fairbanks!$B$8</f>
        <v>225.23494363505463</v>
      </c>
    </row>
    <row r="156" spans="1:18" ht="11.25">
      <c r="A156" s="58"/>
      <c r="B156" s="59" t="s">
        <v>178</v>
      </c>
      <c r="C156" s="4">
        <f>(Miami!$B$20*10^3)/Miami!$B$8</f>
        <v>0</v>
      </c>
      <c r="D156" s="4">
        <f>(Houston!$B$20*10^3)/Houston!$B$8</f>
        <v>0</v>
      </c>
      <c r="E156" s="4">
        <f>(Phoenix!$B$20*10^3)/Phoenix!$B$8</f>
        <v>0</v>
      </c>
      <c r="F156" s="4">
        <f>(Atlanta!$B$20*10^3)/Atlanta!$B$8</f>
        <v>0</v>
      </c>
      <c r="G156" s="4">
        <f>(LosAngeles!$B$20*10^3)/LosAngeles!$B$8</f>
        <v>0</v>
      </c>
      <c r="H156" s="4">
        <f>(LasVegas!$B$20*10^3)/LasVegas!$B$8</f>
        <v>0</v>
      </c>
      <c r="I156" s="4">
        <f>(SanFrancisco!$B$20*10^3)/SanFrancisco!$B$8</f>
        <v>0</v>
      </c>
      <c r="J156" s="4">
        <f>(Baltimore!$B$20*10^3)/Baltimore!$B$8</f>
        <v>0</v>
      </c>
      <c r="K156" s="4">
        <f>(Albuquerque!$B$20*10^3)/Albuquerque!$B$8</f>
        <v>0</v>
      </c>
      <c r="L156" s="4">
        <f>(Seattle!$B$20*10^3)/Seattle!$B$8</f>
        <v>0</v>
      </c>
      <c r="M156" s="4">
        <f>(Chicago!$B$20*10^3)/Chicago!$B$8</f>
        <v>0</v>
      </c>
      <c r="N156" s="4">
        <f>(Boulder!$B$20*10^3)/Boulder!$B$8</f>
        <v>0</v>
      </c>
      <c r="O156" s="4">
        <f>(Minneapolis!$B$20*10^3)/Minneapolis!$B$8</f>
        <v>0</v>
      </c>
      <c r="P156" s="4">
        <f>(Helena!$B$20*10^3)/Helena!$B$8</f>
        <v>0</v>
      </c>
      <c r="Q156" s="4">
        <f>(Duluth!$B$20*10^3)/Duluth!$B$8</f>
        <v>0</v>
      </c>
      <c r="R156" s="4">
        <f>(Fairbanks!$B$20*10^3)/Fairbanks!$B$8</f>
        <v>0</v>
      </c>
    </row>
    <row r="157" spans="1:18" ht="11.25">
      <c r="A157" s="58"/>
      <c r="B157" s="59" t="s">
        <v>179</v>
      </c>
      <c r="C157" s="4">
        <f>(Miami!$B$21*10^3)/Miami!$B$8</f>
        <v>0</v>
      </c>
      <c r="D157" s="4">
        <f>(Houston!$B$21*10^3)/Houston!$B$8</f>
        <v>0</v>
      </c>
      <c r="E157" s="4">
        <f>(Phoenix!$B$21*10^3)/Phoenix!$B$8</f>
        <v>0</v>
      </c>
      <c r="F157" s="4">
        <f>(Atlanta!$B$21*10^3)/Atlanta!$B$8</f>
        <v>0</v>
      </c>
      <c r="G157" s="4">
        <f>(LosAngeles!$B$21*10^3)/LosAngeles!$B$8</f>
        <v>0</v>
      </c>
      <c r="H157" s="4">
        <f>(LasVegas!$B$21*10^3)/LasVegas!$B$8</f>
        <v>0</v>
      </c>
      <c r="I157" s="4">
        <f>(SanFrancisco!$B$21*10^3)/SanFrancisco!$B$8</f>
        <v>0</v>
      </c>
      <c r="J157" s="4">
        <f>(Baltimore!$B$21*10^3)/Baltimore!$B$8</f>
        <v>0</v>
      </c>
      <c r="K157" s="4">
        <f>(Albuquerque!$B$21*10^3)/Albuquerque!$B$8</f>
        <v>0</v>
      </c>
      <c r="L157" s="4">
        <f>(Seattle!$B$21*10^3)/Seattle!$B$8</f>
        <v>0</v>
      </c>
      <c r="M157" s="4">
        <f>(Chicago!$B$21*10^3)/Chicago!$B$8</f>
        <v>0</v>
      </c>
      <c r="N157" s="4">
        <f>(Boulder!$B$21*10^3)/Boulder!$B$8</f>
        <v>0</v>
      </c>
      <c r="O157" s="4">
        <f>(Minneapolis!$B$21*10^3)/Minneapolis!$B$8</f>
        <v>0</v>
      </c>
      <c r="P157" s="4">
        <f>(Helena!$B$21*10^3)/Helena!$B$8</f>
        <v>0</v>
      </c>
      <c r="Q157" s="4">
        <f>(Duluth!$B$21*10^3)/Duluth!$B$8</f>
        <v>0</v>
      </c>
      <c r="R157" s="4">
        <f>(Fairbanks!$B$21*10^3)/Fairbanks!$B$8</f>
        <v>0</v>
      </c>
    </row>
    <row r="158" spans="1:18" ht="11.25">
      <c r="A158" s="58"/>
      <c r="B158" s="59" t="s">
        <v>180</v>
      </c>
      <c r="C158" s="4">
        <f>(Miami!$B$22*10^3)/Miami!$B$8</f>
        <v>0</v>
      </c>
      <c r="D158" s="4">
        <f>(Houston!$B$22*10^3)/Houston!$B$8</f>
        <v>0</v>
      </c>
      <c r="E158" s="4">
        <f>(Phoenix!$B$22*10^3)/Phoenix!$B$8</f>
        <v>0</v>
      </c>
      <c r="F158" s="4">
        <f>(Atlanta!$B$22*10^3)/Atlanta!$B$8</f>
        <v>0</v>
      </c>
      <c r="G158" s="4">
        <f>(LosAngeles!$B$22*10^3)/LosAngeles!$B$8</f>
        <v>0</v>
      </c>
      <c r="H158" s="4">
        <f>(LasVegas!$B$22*10^3)/LasVegas!$B$8</f>
        <v>0</v>
      </c>
      <c r="I158" s="4">
        <f>(SanFrancisco!$B$22*10^3)/SanFrancisco!$B$8</f>
        <v>0</v>
      </c>
      <c r="J158" s="4">
        <f>(Baltimore!$B$22*10^3)/Baltimore!$B$8</f>
        <v>0</v>
      </c>
      <c r="K158" s="4">
        <f>(Albuquerque!$B$22*10^3)/Albuquerque!$B$8</f>
        <v>0</v>
      </c>
      <c r="L158" s="4">
        <f>(Seattle!$B$22*10^3)/Seattle!$B$8</f>
        <v>0</v>
      </c>
      <c r="M158" s="4">
        <f>(Chicago!$B$22*10^3)/Chicago!$B$8</f>
        <v>0</v>
      </c>
      <c r="N158" s="4">
        <f>(Boulder!$B$22*10^3)/Boulder!$B$8</f>
        <v>0</v>
      </c>
      <c r="O158" s="4">
        <f>(Minneapolis!$B$22*10^3)/Minneapolis!$B$8</f>
        <v>0</v>
      </c>
      <c r="P158" s="4">
        <f>(Helena!$B$22*10^3)/Helena!$B$8</f>
        <v>0</v>
      </c>
      <c r="Q158" s="4">
        <f>(Duluth!$B$22*10^3)/Duluth!$B$8</f>
        <v>0</v>
      </c>
      <c r="R158" s="4">
        <f>(Fairbanks!$B$22*10^3)/Fairbanks!$B$8</f>
        <v>0</v>
      </c>
    </row>
    <row r="159" spans="1:18" ht="11.25">
      <c r="A159" s="58"/>
      <c r="B159" s="59" t="s">
        <v>181</v>
      </c>
      <c r="C159" s="4">
        <f>(Miami!$B$23*10^3)/Miami!$B$8</f>
        <v>0</v>
      </c>
      <c r="D159" s="4">
        <f>(Houston!$B$23*10^3)/Houston!$B$8</f>
        <v>0</v>
      </c>
      <c r="E159" s="4">
        <f>(Phoenix!$B$23*10^3)/Phoenix!$B$8</f>
        <v>0</v>
      </c>
      <c r="F159" s="4">
        <f>(Atlanta!$B$23*10^3)/Atlanta!$B$8</f>
        <v>0</v>
      </c>
      <c r="G159" s="4">
        <f>(LosAngeles!$B$23*10^3)/LosAngeles!$B$8</f>
        <v>0</v>
      </c>
      <c r="H159" s="4">
        <f>(LasVegas!$B$23*10^3)/LasVegas!$B$8</f>
        <v>0</v>
      </c>
      <c r="I159" s="4">
        <f>(SanFrancisco!$B$23*10^3)/SanFrancisco!$B$8</f>
        <v>0</v>
      </c>
      <c r="J159" s="4">
        <f>(Baltimore!$B$23*10^3)/Baltimore!$B$8</f>
        <v>0</v>
      </c>
      <c r="K159" s="4">
        <f>(Albuquerque!$B$23*10^3)/Albuquerque!$B$8</f>
        <v>0</v>
      </c>
      <c r="L159" s="4">
        <f>(Seattle!$B$23*10^3)/Seattle!$B$8</f>
        <v>0</v>
      </c>
      <c r="M159" s="4">
        <f>(Chicago!$B$23*10^3)/Chicago!$B$8</f>
        <v>0</v>
      </c>
      <c r="N159" s="4">
        <f>(Boulder!$B$23*10^3)/Boulder!$B$8</f>
        <v>0</v>
      </c>
      <c r="O159" s="4">
        <f>(Minneapolis!$B$23*10^3)/Minneapolis!$B$8</f>
        <v>0</v>
      </c>
      <c r="P159" s="4">
        <f>(Helena!$B$23*10^3)/Helena!$B$8</f>
        <v>0</v>
      </c>
      <c r="Q159" s="4">
        <f>(Duluth!$B$23*10^3)/Duluth!$B$8</f>
        <v>0</v>
      </c>
      <c r="R159" s="4">
        <f>(Fairbanks!$B$23*10^3)/Fairbanks!$B$8</f>
        <v>0</v>
      </c>
    </row>
    <row r="160" spans="1:18" ht="11.25">
      <c r="A160" s="58"/>
      <c r="B160" s="59" t="s">
        <v>182</v>
      </c>
      <c r="C160" s="4">
        <f>(Miami!$B$24*10^3)/Miami!$B$8</f>
        <v>0</v>
      </c>
      <c r="D160" s="4">
        <f>(Houston!$B$24*10^3)/Houston!$B$8</f>
        <v>0</v>
      </c>
      <c r="E160" s="4">
        <f>(Phoenix!$B$24*10^3)/Phoenix!$B$8</f>
        <v>0</v>
      </c>
      <c r="F160" s="4">
        <f>(Atlanta!$B$24*10^3)/Atlanta!$B$8</f>
        <v>0</v>
      </c>
      <c r="G160" s="4">
        <f>(LosAngeles!$B$24*10^3)/LosAngeles!$B$8</f>
        <v>0</v>
      </c>
      <c r="H160" s="4">
        <f>(LasVegas!$B$24*10^3)/LasVegas!$B$8</f>
        <v>0</v>
      </c>
      <c r="I160" s="4">
        <f>(SanFrancisco!$B$24*10^3)/SanFrancisco!$B$8</f>
        <v>0</v>
      </c>
      <c r="J160" s="4">
        <f>(Baltimore!$B$24*10^3)/Baltimore!$B$8</f>
        <v>0</v>
      </c>
      <c r="K160" s="4">
        <f>(Albuquerque!$B$24*10^3)/Albuquerque!$B$8</f>
        <v>0</v>
      </c>
      <c r="L160" s="4">
        <f>(Seattle!$B$24*10^3)/Seattle!$B$8</f>
        <v>0</v>
      </c>
      <c r="M160" s="4">
        <f>(Chicago!$B$24*10^3)/Chicago!$B$8</f>
        <v>0</v>
      </c>
      <c r="N160" s="4">
        <f>(Boulder!$B$24*10^3)/Boulder!$B$8</f>
        <v>0</v>
      </c>
      <c r="O160" s="4">
        <f>(Minneapolis!$B$24*10^3)/Minneapolis!$B$8</f>
        <v>0</v>
      </c>
      <c r="P160" s="4">
        <f>(Helena!$B$24*10^3)/Helena!$B$8</f>
        <v>0</v>
      </c>
      <c r="Q160" s="4">
        <f>(Duluth!$B$24*10^3)/Duluth!$B$8</f>
        <v>0</v>
      </c>
      <c r="R160" s="4">
        <f>(Fairbanks!$B$24*10^3)/Fairbanks!$B$8</f>
        <v>0</v>
      </c>
    </row>
    <row r="161" spans="1:18" ht="11.25">
      <c r="A161" s="58"/>
      <c r="B161" s="59" t="s">
        <v>173</v>
      </c>
      <c r="C161" s="4">
        <f>(Miami!$B$25*10^3)/Miami!$B$8</f>
        <v>1071.1277055293378</v>
      </c>
      <c r="D161" s="4">
        <f>(Houston!$B$25*10^3)/Houston!$B$8</f>
        <v>982.29521214890019</v>
      </c>
      <c r="E161" s="4">
        <f>(Phoenix!$B$25*10^3)/Phoenix!$B$8</f>
        <v>866.91510456157812</v>
      </c>
      <c r="F161" s="4">
        <f>(Atlanta!$B$25*10^3)/Atlanta!$B$8</f>
        <v>881.23297271568288</v>
      </c>
      <c r="G161" s="4">
        <f>(LosAngeles!$B$25*10^3)/LosAngeles!$B$8</f>
        <v>884.39744641562959</v>
      </c>
      <c r="H161" s="4">
        <f>(LasVegas!$B$25*10^3)/LasVegas!$B$8</f>
        <v>788.18596485353248</v>
      </c>
      <c r="I161" s="4">
        <f>(SanFrancisco!$B$25*10^3)/SanFrancisco!$B$8</f>
        <v>804.56564429210744</v>
      </c>
      <c r="J161" s="4">
        <f>(Baltimore!$B$25*10^3)/Baltimore!$B$8</f>
        <v>823.69360814582888</v>
      </c>
      <c r="K161" s="4">
        <f>(Albuquerque!$B$25*10^3)/Albuquerque!$B$8</f>
        <v>754.31437599114042</v>
      </c>
      <c r="L161" s="4">
        <f>(Seattle!$B$25*10^3)/Seattle!$B$8</f>
        <v>766.3360274015198</v>
      </c>
      <c r="M161" s="4">
        <f>(Chicago!$B$25*10^3)/Chicago!$B$8</f>
        <v>787.89893776056681</v>
      </c>
      <c r="N161" s="4">
        <f>(Boulder!$B$25*10^3)/Boulder!$B$8</f>
        <v>724.84865300577167</v>
      </c>
      <c r="O161" s="4">
        <f>(Minneapolis!$B$25*10^3)/Minneapolis!$B$8</f>
        <v>771.99046113294378</v>
      </c>
      <c r="P161" s="4">
        <f>(Helena!$B$25*10^3)/Helena!$B$8</f>
        <v>701.79798554818592</v>
      </c>
      <c r="Q161" s="4">
        <f>(Duluth!$B$25*10^3)/Duluth!$B$8</f>
        <v>716.33351591445637</v>
      </c>
      <c r="R161" s="4">
        <f>(Fairbanks!$B$25*10^3)/Fairbanks!$B$8</f>
        <v>676.774006826461</v>
      </c>
    </row>
    <row r="162" spans="1:18" ht="11.25">
      <c r="A162" s="58"/>
      <c r="B162" s="59" t="s">
        <v>183</v>
      </c>
      <c r="C162" s="4">
        <f>(Miami!$B$26*10^3)/Miami!$B$8</f>
        <v>0</v>
      </c>
      <c r="D162" s="4">
        <f>(Houston!$B$26*10^3)/Houston!$B$8</f>
        <v>0</v>
      </c>
      <c r="E162" s="4">
        <f>(Phoenix!$B$26*10^3)/Phoenix!$B$8</f>
        <v>0</v>
      </c>
      <c r="F162" s="4">
        <f>(Atlanta!$B$26*10^3)/Atlanta!$B$8</f>
        <v>0</v>
      </c>
      <c r="G162" s="4">
        <f>(LosAngeles!$B$26*10^3)/LosAngeles!$B$8</f>
        <v>0</v>
      </c>
      <c r="H162" s="4">
        <f>(LasVegas!$B$26*10^3)/LasVegas!$B$8</f>
        <v>0</v>
      </c>
      <c r="I162" s="4">
        <f>(SanFrancisco!$B$26*10^3)/SanFrancisco!$B$8</f>
        <v>0</v>
      </c>
      <c r="J162" s="4">
        <f>(Baltimore!$B$26*10^3)/Baltimore!$B$8</f>
        <v>0</v>
      </c>
      <c r="K162" s="4">
        <f>(Albuquerque!$B$26*10^3)/Albuquerque!$B$8</f>
        <v>0</v>
      </c>
      <c r="L162" s="4">
        <f>(Seattle!$B$26*10^3)/Seattle!$B$8</f>
        <v>0</v>
      </c>
      <c r="M162" s="4">
        <f>(Chicago!$B$26*10^3)/Chicago!$B$8</f>
        <v>0</v>
      </c>
      <c r="N162" s="4">
        <f>(Boulder!$B$26*10^3)/Boulder!$B$8</f>
        <v>0</v>
      </c>
      <c r="O162" s="4">
        <f>(Minneapolis!$B$26*10^3)/Minneapolis!$B$8</f>
        <v>0</v>
      </c>
      <c r="P162" s="4">
        <f>(Helena!$B$26*10^3)/Helena!$B$8</f>
        <v>0</v>
      </c>
      <c r="Q162" s="4">
        <f>(Duluth!$B$26*10^3)/Duluth!$B$8</f>
        <v>0</v>
      </c>
      <c r="R162" s="4">
        <f>(Fairbanks!$B$26*10^3)/Fairbanks!$B$8</f>
        <v>0</v>
      </c>
    </row>
    <row r="163" spans="1:18" ht="11.25">
      <c r="A163" s="58"/>
      <c r="B163" s="59" t="s">
        <v>92</v>
      </c>
      <c r="C163" s="4">
        <f>(Miami!$B$28*10^3)/Miami!$B$8</f>
        <v>1715.0897318449383</v>
      </c>
      <c r="D163" s="4">
        <f>(Houston!$B$28*10^3)/Houston!$B$8</f>
        <v>1629.2758067255231</v>
      </c>
      <c r="E163" s="4">
        <f>(Phoenix!$B$28*10^3)/Phoenix!$B$8</f>
        <v>1530.5743651319488</v>
      </c>
      <c r="F163" s="4">
        <f>(Atlanta!$B$28*10^3)/Atlanta!$B$8</f>
        <v>1479.8997318688573</v>
      </c>
      <c r="G163" s="4">
        <f>(LosAngeles!$B$28*10^3)/LosAngeles!$B$8</f>
        <v>1410.3937294147756</v>
      </c>
      <c r="H163" s="4">
        <f>(LasVegas!$B$28*10^3)/LasVegas!$B$8</f>
        <v>1390.9404681890264</v>
      </c>
      <c r="I163" s="4">
        <f>(SanFrancisco!$B$28*10^3)/SanFrancisco!$B$8</f>
        <v>1332.9609954099585</v>
      </c>
      <c r="J163" s="4">
        <f>(Baltimore!$B$28*10^3)/Baltimore!$B$8</f>
        <v>1418.0597446894008</v>
      </c>
      <c r="K163" s="4">
        <f>(Albuquerque!$B$28*10^3)/Albuquerque!$B$8</f>
        <v>1345.279241483069</v>
      </c>
      <c r="L163" s="4">
        <f>(Seattle!$B$28*10^3)/Seattle!$B$8</f>
        <v>1312.3907204140844</v>
      </c>
      <c r="M163" s="4">
        <f>(Chicago!$B$28*10^3)/Chicago!$B$8</f>
        <v>1383.9681017224018</v>
      </c>
      <c r="N163" s="4">
        <f>(Boulder!$B$28*10^3)/Boulder!$B$8</f>
        <v>1324.3908447924914</v>
      </c>
      <c r="O163" s="4">
        <f>(Minneapolis!$B$28*10^3)/Minneapolis!$B$8</f>
        <v>1379.0336276158334</v>
      </c>
      <c r="P163" s="4">
        <f>(Helena!$B$28*10^3)/Helena!$B$8</f>
        <v>1322.5849659992489</v>
      </c>
      <c r="Q163" s="4">
        <f>(Duluth!$B$28*10^3)/Duluth!$B$8</f>
        <v>1317.3108431660046</v>
      </c>
      <c r="R163" s="4">
        <f>(Fairbanks!$B$28*10^3)/Fairbanks!$B$8</f>
        <v>1332.0736033142061</v>
      </c>
    </row>
    <row r="164" spans="1:18" ht="11.25">
      <c r="A164" s="58"/>
      <c r="B164" s="56" t="s">
        <v>237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 ht="11.25">
      <c r="A165" s="58"/>
      <c r="B165" s="59" t="s">
        <v>167</v>
      </c>
      <c r="C165" s="4">
        <f>(Miami!$C$13*10^3)/Miami!$B$8</f>
        <v>23.839991963241395</v>
      </c>
      <c r="D165" s="4">
        <f>(Houston!$C$13*10^3)/Houston!$B$8</f>
        <v>220.03257757505162</v>
      </c>
      <c r="E165" s="4">
        <f>(Phoenix!$C$13*10^3)/Phoenix!$B$8</f>
        <v>221.56817252241802</v>
      </c>
      <c r="F165" s="4">
        <f>(Atlanta!$C$13*10^3)/Atlanta!$B$8</f>
        <v>400.96010562597024</v>
      </c>
      <c r="G165" s="4">
        <f>(LosAngeles!$C$13*10^3)/LosAngeles!$B$8</f>
        <v>271.23342717524679</v>
      </c>
      <c r="H165" s="4">
        <f>(LasVegas!$C$13*10^3)/LasVegas!$B$8</f>
        <v>354.29906787951558</v>
      </c>
      <c r="I165" s="4">
        <f>(SanFrancisco!$C$13*10^3)/SanFrancisco!$B$8</f>
        <v>503.35702104147782</v>
      </c>
      <c r="J165" s="4">
        <f>(Baltimore!$C$13*10^3)/Baltimore!$B$8</f>
        <v>614.41737087966624</v>
      </c>
      <c r="K165" s="4">
        <f>(Albuquerque!$C$13*10^3)/Albuquerque!$B$8</f>
        <v>512.93894216164892</v>
      </c>
      <c r="L165" s="4">
        <f>(Seattle!$C$13*10^3)/Seattle!$B$8</f>
        <v>684.99733303992787</v>
      </c>
      <c r="M165" s="4">
        <f>(Chicago!$C$13*10^3)/Chicago!$B$8</f>
        <v>773.530839865193</v>
      </c>
      <c r="N165" s="4">
        <f>(Boulder!$C$13*10^3)/Boulder!$B$8</f>
        <v>660.79855721047932</v>
      </c>
      <c r="O165" s="4">
        <f>(Minneapolis!$C$13*10^3)/Minneapolis!$B$8</f>
        <v>929.53724056936608</v>
      </c>
      <c r="P165" s="4">
        <f>(Helena!$C$13*10^3)/Helena!$B$8</f>
        <v>862.41834677178235</v>
      </c>
      <c r="Q165" s="4">
        <f>(Duluth!$C$13*10^3)/Duluth!$B$8</f>
        <v>1157.3075901922844</v>
      </c>
      <c r="R165" s="4">
        <f>(Fairbanks!$C$13*10^3)/Fairbanks!$B$8</f>
        <v>1639.1447549386598</v>
      </c>
    </row>
    <row r="166" spans="1:18" ht="11.25">
      <c r="A166" s="58"/>
      <c r="B166" s="59" t="s">
        <v>184</v>
      </c>
      <c r="C166" s="4">
        <f>(Miami!$C$14*10^3)/Miami!$B$8</f>
        <v>0</v>
      </c>
      <c r="D166" s="4">
        <f>(Houston!$C$14*10^3)/Houston!$B$8</f>
        <v>0</v>
      </c>
      <c r="E166" s="4">
        <f>(Phoenix!$C$14*10^3)/Phoenix!$B$8</f>
        <v>0</v>
      </c>
      <c r="F166" s="4">
        <f>(Atlanta!$C$14*10^3)/Atlanta!$B$8</f>
        <v>0</v>
      </c>
      <c r="G166" s="4">
        <f>(LosAngeles!$C$14*10^3)/LosAngeles!$B$8</f>
        <v>0</v>
      </c>
      <c r="H166" s="4">
        <f>(LasVegas!$C$14*10^3)/LasVegas!$B$8</f>
        <v>0</v>
      </c>
      <c r="I166" s="4">
        <f>(SanFrancisco!$C$14*10^3)/SanFrancisco!$B$8</f>
        <v>0</v>
      </c>
      <c r="J166" s="4">
        <f>(Baltimore!$C$14*10^3)/Baltimore!$B$8</f>
        <v>0</v>
      </c>
      <c r="K166" s="4">
        <f>(Albuquerque!$C$14*10^3)/Albuquerque!$B$8</f>
        <v>0</v>
      </c>
      <c r="L166" s="4">
        <f>(Seattle!$C$14*10^3)/Seattle!$B$8</f>
        <v>0</v>
      </c>
      <c r="M166" s="4">
        <f>(Chicago!$C$14*10^3)/Chicago!$B$8</f>
        <v>0</v>
      </c>
      <c r="N166" s="4">
        <f>(Boulder!$C$14*10^3)/Boulder!$B$8</f>
        <v>0</v>
      </c>
      <c r="O166" s="4">
        <f>(Minneapolis!$C$14*10^3)/Minneapolis!$B$8</f>
        <v>0</v>
      </c>
      <c r="P166" s="4">
        <f>(Helena!$C$14*10^3)/Helena!$B$8</f>
        <v>0</v>
      </c>
      <c r="Q166" s="4">
        <f>(Duluth!$C$14*10^3)/Duluth!$B$8</f>
        <v>0</v>
      </c>
      <c r="R166" s="4">
        <f>(Fairbanks!$C$14*10^3)/Fairbanks!$B$8</f>
        <v>0</v>
      </c>
    </row>
    <row r="167" spans="1:18" ht="11.25">
      <c r="A167" s="58"/>
      <c r="B167" s="59" t="s">
        <v>185</v>
      </c>
      <c r="C167" s="4">
        <f>(Miami!$C$15*10^3)/Miami!$B$8</f>
        <v>0</v>
      </c>
      <c r="D167" s="4">
        <f>(Houston!$C$15*10^3)/Houston!$B$8</f>
        <v>0</v>
      </c>
      <c r="E167" s="4">
        <f>(Phoenix!$C$15*10^3)/Phoenix!$B$8</f>
        <v>0</v>
      </c>
      <c r="F167" s="4">
        <f>(Atlanta!$C$15*10^3)/Atlanta!$B$8</f>
        <v>0</v>
      </c>
      <c r="G167" s="4">
        <f>(LosAngeles!$C$15*10^3)/LosAngeles!$B$8</f>
        <v>0</v>
      </c>
      <c r="H167" s="4">
        <f>(LasVegas!$C$15*10^3)/LasVegas!$B$8</f>
        <v>0</v>
      </c>
      <c r="I167" s="4">
        <f>(SanFrancisco!$C$15*10^3)/SanFrancisco!$B$8</f>
        <v>0</v>
      </c>
      <c r="J167" s="4">
        <f>(Baltimore!$C$15*10^3)/Baltimore!$B$8</f>
        <v>0</v>
      </c>
      <c r="K167" s="4">
        <f>(Albuquerque!$C$15*10^3)/Albuquerque!$B$8</f>
        <v>0</v>
      </c>
      <c r="L167" s="4">
        <f>(Seattle!$C$15*10^3)/Seattle!$B$8</f>
        <v>0</v>
      </c>
      <c r="M167" s="4">
        <f>(Chicago!$C$15*10^3)/Chicago!$B$8</f>
        <v>0</v>
      </c>
      <c r="N167" s="4">
        <f>(Boulder!$C$15*10^3)/Boulder!$B$8</f>
        <v>0</v>
      </c>
      <c r="O167" s="4">
        <f>(Minneapolis!$C$15*10^3)/Minneapolis!$B$8</f>
        <v>0</v>
      </c>
      <c r="P167" s="4">
        <f>(Helena!$C$15*10^3)/Helena!$B$8</f>
        <v>0</v>
      </c>
      <c r="Q167" s="4">
        <f>(Duluth!$C$15*10^3)/Duluth!$B$8</f>
        <v>0</v>
      </c>
      <c r="R167" s="4">
        <f>(Fairbanks!$C$15*10^3)/Fairbanks!$B$8</f>
        <v>0</v>
      </c>
    </row>
    <row r="168" spans="1:18" ht="11.25">
      <c r="A168" s="58"/>
      <c r="B168" s="59" t="s">
        <v>186</v>
      </c>
      <c r="C168" s="4">
        <f>(Miami!$C$16*10^3)/Miami!$B$8</f>
        <v>0</v>
      </c>
      <c r="D168" s="4">
        <f>(Houston!$C$16*10^3)/Houston!$B$8</f>
        <v>0</v>
      </c>
      <c r="E168" s="4">
        <f>(Phoenix!$C$16*10^3)/Phoenix!$B$8</f>
        <v>0</v>
      </c>
      <c r="F168" s="4">
        <f>(Atlanta!$C$16*10^3)/Atlanta!$B$8</f>
        <v>0</v>
      </c>
      <c r="G168" s="4">
        <f>(LosAngeles!$C$16*10^3)/LosAngeles!$B$8</f>
        <v>0</v>
      </c>
      <c r="H168" s="4">
        <f>(LasVegas!$C$16*10^3)/LasVegas!$B$8</f>
        <v>0</v>
      </c>
      <c r="I168" s="4">
        <f>(SanFrancisco!$C$16*10^3)/SanFrancisco!$B$8</f>
        <v>0</v>
      </c>
      <c r="J168" s="4">
        <f>(Baltimore!$C$16*10^3)/Baltimore!$B$8</f>
        <v>0</v>
      </c>
      <c r="K168" s="4">
        <f>(Albuquerque!$C$16*10^3)/Albuquerque!$B$8</f>
        <v>0</v>
      </c>
      <c r="L168" s="4">
        <f>(Seattle!$C$16*10^3)/Seattle!$B$8</f>
        <v>0</v>
      </c>
      <c r="M168" s="4">
        <f>(Chicago!$C$16*10^3)/Chicago!$B$8</f>
        <v>0</v>
      </c>
      <c r="N168" s="4">
        <f>(Boulder!$C$16*10^3)/Boulder!$B$8</f>
        <v>0</v>
      </c>
      <c r="O168" s="4">
        <f>(Minneapolis!$C$16*10^3)/Minneapolis!$B$8</f>
        <v>0</v>
      </c>
      <c r="P168" s="4">
        <f>(Helena!$C$16*10^3)/Helena!$B$8</f>
        <v>0</v>
      </c>
      <c r="Q168" s="4">
        <f>(Duluth!$C$16*10^3)/Duluth!$B$8</f>
        <v>0</v>
      </c>
      <c r="R168" s="4">
        <f>(Fairbanks!$C$16*10^3)/Fairbanks!$B$8</f>
        <v>0</v>
      </c>
    </row>
    <row r="169" spans="1:18" ht="11.25">
      <c r="A169" s="58"/>
      <c r="B169" s="59" t="s">
        <v>174</v>
      </c>
      <c r="C169" s="4">
        <f>(Miami!$C$17*10^3)/Miami!$B$8</f>
        <v>47.629754185213798</v>
      </c>
      <c r="D169" s="4">
        <f>(Houston!$C$17*10^3)/Houston!$B$8</f>
        <v>47.629754185213798</v>
      </c>
      <c r="E169" s="4">
        <f>(Phoenix!$C$17*10^3)/Phoenix!$B$8</f>
        <v>47.629754185213798</v>
      </c>
      <c r="F169" s="4">
        <f>(Atlanta!$C$17*10^3)/Atlanta!$B$8</f>
        <v>47.629754185213798</v>
      </c>
      <c r="G169" s="4">
        <f>(LosAngeles!$C$17*10^3)/LosAngeles!$B$8</f>
        <v>47.629754185213798</v>
      </c>
      <c r="H169" s="4">
        <f>(LasVegas!$C$17*10^3)/LasVegas!$B$8</f>
        <v>47.629754185213798</v>
      </c>
      <c r="I169" s="4">
        <f>(SanFrancisco!$C$17*10^3)/SanFrancisco!$B$8</f>
        <v>47.629754185213798</v>
      </c>
      <c r="J169" s="4">
        <f>(Baltimore!$C$17*10^3)/Baltimore!$B$8</f>
        <v>47.629754185213798</v>
      </c>
      <c r="K169" s="4">
        <f>(Albuquerque!$C$17*10^3)/Albuquerque!$B$8</f>
        <v>47.629754185213798</v>
      </c>
      <c r="L169" s="4">
        <f>(Seattle!$C$17*10^3)/Seattle!$B$8</f>
        <v>47.629754185213798</v>
      </c>
      <c r="M169" s="4">
        <f>(Chicago!$C$17*10^3)/Chicago!$B$8</f>
        <v>47.629754185213798</v>
      </c>
      <c r="N169" s="4">
        <f>(Boulder!$C$17*10^3)/Boulder!$B$8</f>
        <v>47.629754185213798</v>
      </c>
      <c r="O169" s="4">
        <f>(Minneapolis!$C$17*10^3)/Minneapolis!$B$8</f>
        <v>47.629754185213798</v>
      </c>
      <c r="P169" s="4">
        <f>(Helena!$C$17*10^3)/Helena!$B$8</f>
        <v>47.629754185213798</v>
      </c>
      <c r="Q169" s="4">
        <f>(Duluth!$C$17*10^3)/Duluth!$B$8</f>
        <v>47.629754185213798</v>
      </c>
      <c r="R169" s="4">
        <f>(Fairbanks!$C$17*10^3)/Fairbanks!$B$8</f>
        <v>47.629754185213798</v>
      </c>
    </row>
    <row r="170" spans="1:18" ht="11.25">
      <c r="A170" s="58"/>
      <c r="B170" s="59" t="s">
        <v>187</v>
      </c>
      <c r="C170" s="4">
        <f>(Miami!$C$18*10^3)/Miami!$B$8</f>
        <v>0</v>
      </c>
      <c r="D170" s="4">
        <f>(Houston!$C$18*10^3)/Houston!$B$8</f>
        <v>0</v>
      </c>
      <c r="E170" s="4">
        <f>(Phoenix!$C$18*10^3)/Phoenix!$B$8</f>
        <v>0</v>
      </c>
      <c r="F170" s="4">
        <f>(Atlanta!$C$18*10^3)/Atlanta!$B$8</f>
        <v>0</v>
      </c>
      <c r="G170" s="4">
        <f>(LosAngeles!$C$18*10^3)/LosAngeles!$B$8</f>
        <v>0</v>
      </c>
      <c r="H170" s="4">
        <f>(LasVegas!$C$18*10^3)/LasVegas!$B$8</f>
        <v>0</v>
      </c>
      <c r="I170" s="4">
        <f>(SanFrancisco!$C$18*10^3)/SanFrancisco!$B$8</f>
        <v>0</v>
      </c>
      <c r="J170" s="4">
        <f>(Baltimore!$C$18*10^3)/Baltimore!$B$8</f>
        <v>0</v>
      </c>
      <c r="K170" s="4">
        <f>(Albuquerque!$C$18*10^3)/Albuquerque!$B$8</f>
        <v>0</v>
      </c>
      <c r="L170" s="4">
        <f>(Seattle!$C$18*10^3)/Seattle!$B$8</f>
        <v>0</v>
      </c>
      <c r="M170" s="4">
        <f>(Chicago!$C$18*10^3)/Chicago!$B$8</f>
        <v>0</v>
      </c>
      <c r="N170" s="4">
        <f>(Boulder!$C$18*10^3)/Boulder!$B$8</f>
        <v>0</v>
      </c>
      <c r="O170" s="4">
        <f>(Minneapolis!$C$18*10^3)/Minneapolis!$B$8</f>
        <v>0</v>
      </c>
      <c r="P170" s="4">
        <f>(Helena!$C$18*10^3)/Helena!$B$8</f>
        <v>0</v>
      </c>
      <c r="Q170" s="4">
        <f>(Duluth!$C$18*10^3)/Duluth!$B$8</f>
        <v>0</v>
      </c>
      <c r="R170" s="4">
        <f>(Fairbanks!$C$18*10^3)/Fairbanks!$B$8</f>
        <v>0</v>
      </c>
    </row>
    <row r="171" spans="1:18" ht="11.25">
      <c r="A171" s="58"/>
      <c r="B171" s="59" t="s">
        <v>188</v>
      </c>
      <c r="C171" s="4">
        <f>(Miami!$C$19*10^3)/Miami!$B$8</f>
        <v>0</v>
      </c>
      <c r="D171" s="4">
        <f>(Houston!$C$19*10^3)/Houston!$B$8</f>
        <v>0</v>
      </c>
      <c r="E171" s="4">
        <f>(Phoenix!$C$19*10^3)/Phoenix!$B$8</f>
        <v>0</v>
      </c>
      <c r="F171" s="4">
        <f>(Atlanta!$C$19*10^3)/Atlanta!$B$8</f>
        <v>0</v>
      </c>
      <c r="G171" s="4">
        <f>(LosAngeles!$C$19*10^3)/LosAngeles!$B$8</f>
        <v>0</v>
      </c>
      <c r="H171" s="4">
        <f>(LasVegas!$C$19*10^3)/LasVegas!$B$8</f>
        <v>0</v>
      </c>
      <c r="I171" s="4">
        <f>(SanFrancisco!$C$19*10^3)/SanFrancisco!$B$8</f>
        <v>0</v>
      </c>
      <c r="J171" s="4">
        <f>(Baltimore!$C$19*10^3)/Baltimore!$B$8</f>
        <v>0</v>
      </c>
      <c r="K171" s="4">
        <f>(Albuquerque!$C$19*10^3)/Albuquerque!$B$8</f>
        <v>0</v>
      </c>
      <c r="L171" s="4">
        <f>(Seattle!$C$19*10^3)/Seattle!$B$8</f>
        <v>0</v>
      </c>
      <c r="M171" s="4">
        <f>(Chicago!$C$19*10^3)/Chicago!$B$8</f>
        <v>0</v>
      </c>
      <c r="N171" s="4">
        <f>(Boulder!$C$19*10^3)/Boulder!$B$8</f>
        <v>0</v>
      </c>
      <c r="O171" s="4">
        <f>(Minneapolis!$C$19*10^3)/Minneapolis!$B$8</f>
        <v>0</v>
      </c>
      <c r="P171" s="4">
        <f>(Helena!$C$19*10^3)/Helena!$B$8</f>
        <v>0</v>
      </c>
      <c r="Q171" s="4">
        <f>(Duluth!$C$19*10^3)/Duluth!$B$8</f>
        <v>0</v>
      </c>
      <c r="R171" s="4">
        <f>(Fairbanks!$C$19*10^3)/Fairbanks!$B$8</f>
        <v>0</v>
      </c>
    </row>
    <row r="172" spans="1:18" ht="11.25">
      <c r="A172" s="58"/>
      <c r="B172" s="59" t="s">
        <v>189</v>
      </c>
      <c r="C172" s="4">
        <f>(Miami!$C$20*10^3)/Miami!$B$8</f>
        <v>0</v>
      </c>
      <c r="D172" s="4">
        <f>(Houston!$C$20*10^3)/Houston!$B$8</f>
        <v>0</v>
      </c>
      <c r="E172" s="4">
        <f>(Phoenix!$C$20*10^3)/Phoenix!$B$8</f>
        <v>0</v>
      </c>
      <c r="F172" s="4">
        <f>(Atlanta!$C$20*10^3)/Atlanta!$B$8</f>
        <v>0</v>
      </c>
      <c r="G172" s="4">
        <f>(LosAngeles!$C$20*10^3)/LosAngeles!$B$8</f>
        <v>0</v>
      </c>
      <c r="H172" s="4">
        <f>(LasVegas!$C$20*10^3)/LasVegas!$B$8</f>
        <v>0</v>
      </c>
      <c r="I172" s="4">
        <f>(SanFrancisco!$C$20*10^3)/SanFrancisco!$B$8</f>
        <v>0</v>
      </c>
      <c r="J172" s="4">
        <f>(Baltimore!$C$20*10^3)/Baltimore!$B$8</f>
        <v>0</v>
      </c>
      <c r="K172" s="4">
        <f>(Albuquerque!$C$20*10^3)/Albuquerque!$B$8</f>
        <v>0</v>
      </c>
      <c r="L172" s="4">
        <f>(Seattle!$C$20*10^3)/Seattle!$B$8</f>
        <v>0</v>
      </c>
      <c r="M172" s="4">
        <f>(Chicago!$C$20*10^3)/Chicago!$B$8</f>
        <v>0</v>
      </c>
      <c r="N172" s="4">
        <f>(Boulder!$C$20*10^3)/Boulder!$B$8</f>
        <v>0</v>
      </c>
      <c r="O172" s="4">
        <f>(Minneapolis!$C$20*10^3)/Minneapolis!$B$8</f>
        <v>0</v>
      </c>
      <c r="P172" s="4">
        <f>(Helena!$C$20*10^3)/Helena!$B$8</f>
        <v>0</v>
      </c>
      <c r="Q172" s="4">
        <f>(Duluth!$C$20*10^3)/Duluth!$B$8</f>
        <v>0</v>
      </c>
      <c r="R172" s="4">
        <f>(Fairbanks!$C$20*10^3)/Fairbanks!$B$8</f>
        <v>0</v>
      </c>
    </row>
    <row r="173" spans="1:18" ht="11.25">
      <c r="A173" s="58"/>
      <c r="B173" s="59" t="s">
        <v>190</v>
      </c>
      <c r="C173" s="4">
        <f>(Miami!$C$21*10^3)/Miami!$B$8</f>
        <v>0</v>
      </c>
      <c r="D173" s="4">
        <f>(Houston!$C$21*10^3)/Houston!$B$8</f>
        <v>0</v>
      </c>
      <c r="E173" s="4">
        <f>(Phoenix!$C$21*10^3)/Phoenix!$B$8</f>
        <v>0</v>
      </c>
      <c r="F173" s="4">
        <f>(Atlanta!$C$21*10^3)/Atlanta!$B$8</f>
        <v>0</v>
      </c>
      <c r="G173" s="4">
        <f>(LosAngeles!$C$21*10^3)/LosAngeles!$B$8</f>
        <v>0</v>
      </c>
      <c r="H173" s="4">
        <f>(LasVegas!$C$21*10^3)/LasVegas!$B$8</f>
        <v>0</v>
      </c>
      <c r="I173" s="4">
        <f>(SanFrancisco!$C$21*10^3)/SanFrancisco!$B$8</f>
        <v>0</v>
      </c>
      <c r="J173" s="4">
        <f>(Baltimore!$C$21*10^3)/Baltimore!$B$8</f>
        <v>0</v>
      </c>
      <c r="K173" s="4">
        <f>(Albuquerque!$C$21*10^3)/Albuquerque!$B$8</f>
        <v>0</v>
      </c>
      <c r="L173" s="4">
        <f>(Seattle!$C$21*10^3)/Seattle!$B$8</f>
        <v>0</v>
      </c>
      <c r="M173" s="4">
        <f>(Chicago!$C$21*10^3)/Chicago!$B$8</f>
        <v>0</v>
      </c>
      <c r="N173" s="4">
        <f>(Boulder!$C$21*10^3)/Boulder!$B$8</f>
        <v>0</v>
      </c>
      <c r="O173" s="4">
        <f>(Minneapolis!$C$21*10^3)/Minneapolis!$B$8</f>
        <v>0</v>
      </c>
      <c r="P173" s="4">
        <f>(Helena!$C$21*10^3)/Helena!$B$8</f>
        <v>0</v>
      </c>
      <c r="Q173" s="4">
        <f>(Duluth!$C$21*10^3)/Duluth!$B$8</f>
        <v>0</v>
      </c>
      <c r="R173" s="4">
        <f>(Fairbanks!$C$21*10^3)/Fairbanks!$B$8</f>
        <v>0</v>
      </c>
    </row>
    <row r="174" spans="1:18" ht="11.25">
      <c r="A174" s="58"/>
      <c r="B174" s="59" t="s">
        <v>191</v>
      </c>
      <c r="C174" s="4">
        <f>(Miami!$C$22*10^3)/Miami!$B$8</f>
        <v>0</v>
      </c>
      <c r="D174" s="4">
        <f>(Houston!$C$22*10^3)/Houston!$B$8</f>
        <v>0</v>
      </c>
      <c r="E174" s="4">
        <f>(Phoenix!$C$22*10^3)/Phoenix!$B$8</f>
        <v>0</v>
      </c>
      <c r="F174" s="4">
        <f>(Atlanta!$C$22*10^3)/Atlanta!$B$8</f>
        <v>0</v>
      </c>
      <c r="G174" s="4">
        <f>(LosAngeles!$C$22*10^3)/LosAngeles!$B$8</f>
        <v>0</v>
      </c>
      <c r="H174" s="4">
        <f>(LasVegas!$C$22*10^3)/LasVegas!$B$8</f>
        <v>0</v>
      </c>
      <c r="I174" s="4">
        <f>(SanFrancisco!$C$22*10^3)/SanFrancisco!$B$8</f>
        <v>0</v>
      </c>
      <c r="J174" s="4">
        <f>(Baltimore!$C$22*10^3)/Baltimore!$B$8</f>
        <v>0</v>
      </c>
      <c r="K174" s="4">
        <f>(Albuquerque!$C$22*10^3)/Albuquerque!$B$8</f>
        <v>0</v>
      </c>
      <c r="L174" s="4">
        <f>(Seattle!$C$22*10^3)/Seattle!$B$8</f>
        <v>0</v>
      </c>
      <c r="M174" s="4">
        <f>(Chicago!$C$22*10^3)/Chicago!$B$8</f>
        <v>0</v>
      </c>
      <c r="N174" s="4">
        <f>(Boulder!$C$22*10^3)/Boulder!$B$8</f>
        <v>0</v>
      </c>
      <c r="O174" s="4">
        <f>(Minneapolis!$C$22*10^3)/Minneapolis!$B$8</f>
        <v>0</v>
      </c>
      <c r="P174" s="4">
        <f>(Helena!$C$22*10^3)/Helena!$B$8</f>
        <v>0</v>
      </c>
      <c r="Q174" s="4">
        <f>(Duluth!$C$22*10^3)/Duluth!$B$8</f>
        <v>0</v>
      </c>
      <c r="R174" s="4">
        <f>(Fairbanks!$C$22*10^3)/Fairbanks!$B$8</f>
        <v>0</v>
      </c>
    </row>
    <row r="175" spans="1:18" ht="11.25">
      <c r="A175" s="58"/>
      <c r="B175" s="59" t="s">
        <v>192</v>
      </c>
      <c r="C175" s="4">
        <f>(Miami!$C$23*10^3)/Miami!$B$8</f>
        <v>0</v>
      </c>
      <c r="D175" s="4">
        <f>(Houston!$C$23*10^3)/Houston!$B$8</f>
        <v>0</v>
      </c>
      <c r="E175" s="4">
        <f>(Phoenix!$C$23*10^3)/Phoenix!$B$8</f>
        <v>0</v>
      </c>
      <c r="F175" s="4">
        <f>(Atlanta!$C$23*10^3)/Atlanta!$B$8</f>
        <v>0</v>
      </c>
      <c r="G175" s="4">
        <f>(LosAngeles!$C$23*10^3)/LosAngeles!$B$8</f>
        <v>0</v>
      </c>
      <c r="H175" s="4">
        <f>(LasVegas!$C$23*10^3)/LasVegas!$B$8</f>
        <v>0</v>
      </c>
      <c r="I175" s="4">
        <f>(SanFrancisco!$C$23*10^3)/SanFrancisco!$B$8</f>
        <v>0</v>
      </c>
      <c r="J175" s="4">
        <f>(Baltimore!$C$23*10^3)/Baltimore!$B$8</f>
        <v>0</v>
      </c>
      <c r="K175" s="4">
        <f>(Albuquerque!$C$23*10^3)/Albuquerque!$B$8</f>
        <v>0</v>
      </c>
      <c r="L175" s="4">
        <f>(Seattle!$C$23*10^3)/Seattle!$B$8</f>
        <v>0</v>
      </c>
      <c r="M175" s="4">
        <f>(Chicago!$C$23*10^3)/Chicago!$B$8</f>
        <v>0</v>
      </c>
      <c r="N175" s="4">
        <f>(Boulder!$C$23*10^3)/Boulder!$B$8</f>
        <v>0</v>
      </c>
      <c r="O175" s="4">
        <f>(Minneapolis!$C$23*10^3)/Minneapolis!$B$8</f>
        <v>0</v>
      </c>
      <c r="P175" s="4">
        <f>(Helena!$C$23*10^3)/Helena!$B$8</f>
        <v>0</v>
      </c>
      <c r="Q175" s="4">
        <f>(Duluth!$C$23*10^3)/Duluth!$B$8</f>
        <v>0</v>
      </c>
      <c r="R175" s="4">
        <f>(Fairbanks!$C$23*10^3)/Fairbanks!$B$8</f>
        <v>0</v>
      </c>
    </row>
    <row r="176" spans="1:18" ht="11.25">
      <c r="A176" s="58"/>
      <c r="B176" s="59" t="s">
        <v>175</v>
      </c>
      <c r="C176" s="4">
        <f>(Miami!$C$24*10^3)/Miami!$B$8</f>
        <v>3.7935414120297839</v>
      </c>
      <c r="D176" s="4">
        <f>(Houston!$C$24*10^3)/Houston!$B$8</f>
        <v>4.2647442229817809</v>
      </c>
      <c r="E176" s="4">
        <f>(Phoenix!$C$24*10^3)/Phoenix!$B$8</f>
        <v>3.9944603771057623</v>
      </c>
      <c r="F176" s="4">
        <f>(Atlanta!$C$24*10^3)/Atlanta!$B$8</f>
        <v>4.7168118944027322</v>
      </c>
      <c r="G176" s="4">
        <f>(LosAngeles!$C$24*10^3)/LosAngeles!$B$8</f>
        <v>4.6307037665130277</v>
      </c>
      <c r="H176" s="4">
        <f>(LasVegas!$C$24*10^3)/LasVegas!$B$8</f>
        <v>4.3197577491335366</v>
      </c>
      <c r="I176" s="4">
        <f>(SanFrancisco!$C$24*10^3)/SanFrancisco!$B$8</f>
        <v>5.0181903420167</v>
      </c>
      <c r="J176" s="4">
        <f>(Baltimore!$C$24*10^3)/Baltimore!$B$8</f>
        <v>5.0732038681684566</v>
      </c>
      <c r="K176" s="4">
        <f>(Albuquerque!$C$24*10^3)/Albuquerque!$B$8</f>
        <v>5.006230879809797</v>
      </c>
      <c r="L176" s="4">
        <f>(Seattle!$C$24*10^3)/Seattle!$B$8</f>
        <v>5.2597714785961509</v>
      </c>
      <c r="M176" s="4">
        <f>(Chicago!$C$24*10^3)/Chicago!$B$8</f>
        <v>5.3865417779893274</v>
      </c>
      <c r="N176" s="4">
        <f>(Boulder!$C$24*10^3)/Boulder!$B$8</f>
        <v>5.3697985308996623</v>
      </c>
      <c r="O176" s="4">
        <f>(Minneapolis!$C$24*10^3)/Minneapolis!$B$8</f>
        <v>5.6568256238653465</v>
      </c>
      <c r="P176" s="4">
        <f>(Helena!$C$24*10^3)/Helena!$B$8</f>
        <v>5.7046634726929604</v>
      </c>
      <c r="Q176" s="4">
        <f>(Duluth!$C$24*10^3)/Duluth!$B$8</f>
        <v>6.1017176179621559</v>
      </c>
      <c r="R176" s="4">
        <f>(Fairbanks!$C$24*10^3)/Fairbanks!$B$8</f>
        <v>6.6422853097141932</v>
      </c>
    </row>
    <row r="177" spans="1:18" ht="11.25">
      <c r="A177" s="58"/>
      <c r="B177" s="59" t="s">
        <v>193</v>
      </c>
      <c r="C177" s="4">
        <f>(Miami!$C$25*10^3)/Miami!$B$8</f>
        <v>0</v>
      </c>
      <c r="D177" s="4">
        <f>(Houston!$C$25*10^3)/Houston!$B$8</f>
        <v>0</v>
      </c>
      <c r="E177" s="4">
        <f>(Phoenix!$C$25*10^3)/Phoenix!$B$8</f>
        <v>0</v>
      </c>
      <c r="F177" s="4">
        <f>(Atlanta!$C$25*10^3)/Atlanta!$B$8</f>
        <v>0</v>
      </c>
      <c r="G177" s="4">
        <f>(LosAngeles!$C$25*10^3)/LosAngeles!$B$8</f>
        <v>0</v>
      </c>
      <c r="H177" s="4">
        <f>(LasVegas!$C$25*10^3)/LasVegas!$B$8</f>
        <v>0</v>
      </c>
      <c r="I177" s="4">
        <f>(SanFrancisco!$C$25*10^3)/SanFrancisco!$B$8</f>
        <v>0</v>
      </c>
      <c r="J177" s="4">
        <f>(Baltimore!$C$25*10^3)/Baltimore!$B$8</f>
        <v>0</v>
      </c>
      <c r="K177" s="4">
        <f>(Albuquerque!$C$25*10^3)/Albuquerque!$B$8</f>
        <v>0</v>
      </c>
      <c r="L177" s="4">
        <f>(Seattle!$C$25*10^3)/Seattle!$B$8</f>
        <v>0</v>
      </c>
      <c r="M177" s="4">
        <f>(Chicago!$C$25*10^3)/Chicago!$B$8</f>
        <v>0</v>
      </c>
      <c r="N177" s="4">
        <f>(Boulder!$C$25*10^3)/Boulder!$B$8</f>
        <v>0</v>
      </c>
      <c r="O177" s="4">
        <f>(Minneapolis!$C$25*10^3)/Minneapolis!$B$8</f>
        <v>0</v>
      </c>
      <c r="P177" s="4">
        <f>(Helena!$C$25*10^3)/Helena!$B$8</f>
        <v>0</v>
      </c>
      <c r="Q177" s="4">
        <f>(Duluth!$C$25*10^3)/Duluth!$B$8</f>
        <v>0</v>
      </c>
      <c r="R177" s="4">
        <f>(Fairbanks!$C$25*10^3)/Fairbanks!$B$8</f>
        <v>0</v>
      </c>
    </row>
    <row r="178" spans="1:18" ht="11.25">
      <c r="A178" s="58"/>
      <c r="B178" s="59" t="s">
        <v>194</v>
      </c>
      <c r="C178" s="4">
        <f>(Miami!$C$26*10^3)/Miami!$B$8</f>
        <v>0</v>
      </c>
      <c r="D178" s="4">
        <f>(Houston!$C$26*10^3)/Houston!$B$8</f>
        <v>0</v>
      </c>
      <c r="E178" s="4">
        <f>(Phoenix!$C$26*10^3)/Phoenix!$B$8</f>
        <v>0</v>
      </c>
      <c r="F178" s="4">
        <f>(Atlanta!$C$26*10^3)/Atlanta!$B$8</f>
        <v>0</v>
      </c>
      <c r="G178" s="4">
        <f>(LosAngeles!$C$26*10^3)/LosAngeles!$B$8</f>
        <v>0</v>
      </c>
      <c r="H178" s="4">
        <f>(LasVegas!$C$26*10^3)/LasVegas!$B$8</f>
        <v>0</v>
      </c>
      <c r="I178" s="4">
        <f>(SanFrancisco!$C$26*10^3)/SanFrancisco!$B$8</f>
        <v>0</v>
      </c>
      <c r="J178" s="4">
        <f>(Baltimore!$C$26*10^3)/Baltimore!$B$8</f>
        <v>0</v>
      </c>
      <c r="K178" s="4">
        <f>(Albuquerque!$C$26*10^3)/Albuquerque!$B$8</f>
        <v>0</v>
      </c>
      <c r="L178" s="4">
        <f>(Seattle!$C$26*10^3)/Seattle!$B$8</f>
        <v>0</v>
      </c>
      <c r="M178" s="4">
        <f>(Chicago!$C$26*10^3)/Chicago!$B$8</f>
        <v>0</v>
      </c>
      <c r="N178" s="4">
        <f>(Boulder!$C$26*10^3)/Boulder!$B$8</f>
        <v>0</v>
      </c>
      <c r="O178" s="4">
        <f>(Minneapolis!$C$26*10^3)/Minneapolis!$B$8</f>
        <v>0</v>
      </c>
      <c r="P178" s="4">
        <f>(Helena!$C$26*10^3)/Helena!$B$8</f>
        <v>0</v>
      </c>
      <c r="Q178" s="4">
        <f>(Duluth!$C$26*10^3)/Duluth!$B$8</f>
        <v>0</v>
      </c>
      <c r="R178" s="4">
        <f>(Fairbanks!$C$26*10^3)/Fairbanks!$B$8</f>
        <v>0</v>
      </c>
    </row>
    <row r="179" spans="1:18" ht="11.25">
      <c r="A179" s="58"/>
      <c r="B179" s="59" t="s">
        <v>92</v>
      </c>
      <c r="C179" s="4">
        <f>(Miami!$C$28*10^3)/Miami!$B$8</f>
        <v>75.263287560484983</v>
      </c>
      <c r="D179" s="4">
        <f>(Houston!$C$28*10^3)/Houston!$B$8</f>
        <v>271.92707598324716</v>
      </c>
      <c r="E179" s="4">
        <f>(Phoenix!$C$28*10^3)/Phoenix!$B$8</f>
        <v>273.18999519229618</v>
      </c>
      <c r="F179" s="4">
        <f>(Atlanta!$C$28*10^3)/Atlanta!$B$8</f>
        <v>453.30667170558672</v>
      </c>
      <c r="G179" s="4">
        <f>(LosAngeles!$C$28*10^3)/LosAngeles!$B$8</f>
        <v>323.49149323453224</v>
      </c>
      <c r="H179" s="4">
        <f>(LasVegas!$C$28*10^3)/LasVegas!$B$8</f>
        <v>406.24857981386293</v>
      </c>
      <c r="I179" s="4">
        <f>(SanFrancisco!$C$28*10^3)/SanFrancisco!$B$8</f>
        <v>556.00257367626693</v>
      </c>
      <c r="J179" s="4">
        <f>(Baltimore!$C$28*10^3)/Baltimore!$B$8</f>
        <v>667.12032893304854</v>
      </c>
      <c r="K179" s="4">
        <f>(Albuquerque!$C$28*10^3)/Albuquerque!$B$8</f>
        <v>565.57492722667246</v>
      </c>
      <c r="L179" s="4">
        <f>(Seattle!$C$28*10^3)/Seattle!$B$8</f>
        <v>737.88446681129642</v>
      </c>
      <c r="M179" s="4">
        <f>(Chicago!$C$28*10^3)/Chicago!$B$8</f>
        <v>826.54713582839611</v>
      </c>
      <c r="N179" s="4">
        <f>(Boulder!$C$28*10^3)/Boulder!$B$8</f>
        <v>713.79810992659282</v>
      </c>
      <c r="O179" s="4">
        <f>(Minneapolis!$C$28*10^3)/Minneapolis!$B$8</f>
        <v>982.82142848600392</v>
      </c>
      <c r="P179" s="4">
        <f>(Helena!$C$28*10^3)/Helena!$B$8</f>
        <v>915.75276442968914</v>
      </c>
      <c r="Q179" s="4">
        <f>(Duluth!$C$28*10^3)/Duluth!$B$8</f>
        <v>1211.0390619954601</v>
      </c>
      <c r="R179" s="4">
        <f>(Fairbanks!$C$28*10^3)/Fairbanks!$B$8</f>
        <v>1693.4167944335879</v>
      </c>
    </row>
    <row r="180" spans="1:18" ht="11.25">
      <c r="A180" s="58"/>
      <c r="B180" s="56" t="s">
        <v>238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 ht="11.25">
      <c r="A181" s="58"/>
      <c r="B181" s="59" t="s">
        <v>72</v>
      </c>
      <c r="C181" s="4">
        <f>(Miami!$E$13*10^3)/Miami!$B$8</f>
        <v>0</v>
      </c>
      <c r="D181" s="4">
        <f>(Houston!$E$13*10^3)/Houston!$B$8</f>
        <v>0</v>
      </c>
      <c r="E181" s="4">
        <f>(Phoenix!$E$13*10^3)/Phoenix!$B$8</f>
        <v>0</v>
      </c>
      <c r="F181" s="4">
        <f>(Atlanta!$E$13*10^3)/Atlanta!$B$8</f>
        <v>0</v>
      </c>
      <c r="G181" s="4">
        <f>(LosAngeles!$E$13*10^3)/LosAngeles!$B$8</f>
        <v>0</v>
      </c>
      <c r="H181" s="4">
        <f>(LasVegas!$E$13*10^3)/LasVegas!$B$8</f>
        <v>0</v>
      </c>
      <c r="I181" s="4">
        <f>(SanFrancisco!$E$13*10^3)/SanFrancisco!$B$8</f>
        <v>0</v>
      </c>
      <c r="J181" s="4">
        <f>(Baltimore!$E$13*10^3)/Baltimore!$B$8</f>
        <v>0</v>
      </c>
      <c r="K181" s="4">
        <f>(Albuquerque!$E$13*10^3)/Albuquerque!$B$8</f>
        <v>0</v>
      </c>
      <c r="L181" s="4">
        <f>(Seattle!$E$13*10^3)/Seattle!$B$8</f>
        <v>0</v>
      </c>
      <c r="M181" s="4">
        <f>(Chicago!$E$13*10^3)/Chicago!$B$8</f>
        <v>0</v>
      </c>
      <c r="N181" s="4">
        <f>(Boulder!$E$13*10^3)/Boulder!$B$8</f>
        <v>0</v>
      </c>
      <c r="O181" s="4">
        <f>(Minneapolis!$E$13*10^3)/Minneapolis!$B$8</f>
        <v>0</v>
      </c>
      <c r="P181" s="4">
        <f>(Helena!$E$13*10^3)/Helena!$B$8</f>
        <v>0</v>
      </c>
      <c r="Q181" s="4">
        <f>(Duluth!$E$13*10^3)/Duluth!$B$8</f>
        <v>0</v>
      </c>
      <c r="R181" s="4">
        <f>(Fairbanks!$E$13*10^3)/Fairbanks!$B$8</f>
        <v>0</v>
      </c>
    </row>
    <row r="182" spans="1:18" ht="11.25">
      <c r="A182" s="58"/>
      <c r="B182" s="59" t="s">
        <v>73</v>
      </c>
      <c r="C182" s="4">
        <f>(Miami!$E$14*10^3)/Miami!$B$8</f>
        <v>0</v>
      </c>
      <c r="D182" s="4">
        <f>(Houston!$E$14*10^3)/Houston!$B$8</f>
        <v>0</v>
      </c>
      <c r="E182" s="4">
        <f>(Phoenix!$E$14*10^3)/Phoenix!$B$8</f>
        <v>0</v>
      </c>
      <c r="F182" s="4">
        <f>(Atlanta!$E$14*10^3)/Atlanta!$B$8</f>
        <v>0</v>
      </c>
      <c r="G182" s="4">
        <f>(LosAngeles!$E$14*10^3)/LosAngeles!$B$8</f>
        <v>0</v>
      </c>
      <c r="H182" s="4">
        <f>(LasVegas!$E$14*10^3)/LasVegas!$B$8</f>
        <v>0</v>
      </c>
      <c r="I182" s="4">
        <f>(SanFrancisco!$E$14*10^3)/SanFrancisco!$B$8</f>
        <v>0</v>
      </c>
      <c r="J182" s="4">
        <f>(Baltimore!$E$14*10^3)/Baltimore!$B$8</f>
        <v>0</v>
      </c>
      <c r="K182" s="4">
        <f>(Albuquerque!$E$14*10^3)/Albuquerque!$B$8</f>
        <v>0</v>
      </c>
      <c r="L182" s="4">
        <f>(Seattle!$E$14*10^3)/Seattle!$B$8</f>
        <v>0</v>
      </c>
      <c r="M182" s="4">
        <f>(Chicago!$E$14*10^3)/Chicago!$B$8</f>
        <v>0</v>
      </c>
      <c r="N182" s="4">
        <f>(Boulder!$E$14*10^3)/Boulder!$B$8</f>
        <v>0</v>
      </c>
      <c r="O182" s="4">
        <f>(Minneapolis!$E$14*10^3)/Minneapolis!$B$8</f>
        <v>0</v>
      </c>
      <c r="P182" s="4">
        <f>(Helena!$E$14*10^3)/Helena!$B$8</f>
        <v>0</v>
      </c>
      <c r="Q182" s="4">
        <f>(Duluth!$E$14*10^3)/Duluth!$B$8</f>
        <v>0</v>
      </c>
      <c r="R182" s="4">
        <f>(Fairbanks!$E$14*10^3)/Fairbanks!$B$8</f>
        <v>0</v>
      </c>
    </row>
    <row r="183" spans="1:18" ht="11.25">
      <c r="A183" s="58"/>
      <c r="B183" s="59" t="s">
        <v>81</v>
      </c>
      <c r="C183" s="4">
        <f>(Miami!$E$15*10^3)/Miami!$B$8</f>
        <v>0</v>
      </c>
      <c r="D183" s="4">
        <f>(Houston!$E$15*10^3)/Houston!$B$8</f>
        <v>0</v>
      </c>
      <c r="E183" s="4">
        <f>(Phoenix!$E$15*10^3)/Phoenix!$B$8</f>
        <v>0</v>
      </c>
      <c r="F183" s="4">
        <f>(Atlanta!$E$15*10^3)/Atlanta!$B$8</f>
        <v>0</v>
      </c>
      <c r="G183" s="4">
        <f>(LosAngeles!$E$15*10^3)/LosAngeles!$B$8</f>
        <v>0</v>
      </c>
      <c r="H183" s="4">
        <f>(LasVegas!$E$15*10^3)/LasVegas!$B$8</f>
        <v>0</v>
      </c>
      <c r="I183" s="4">
        <f>(SanFrancisco!$E$15*10^3)/SanFrancisco!$B$8</f>
        <v>0</v>
      </c>
      <c r="J183" s="4">
        <f>(Baltimore!$E$15*10^3)/Baltimore!$B$8</f>
        <v>0</v>
      </c>
      <c r="K183" s="4">
        <f>(Albuquerque!$E$15*10^3)/Albuquerque!$B$8</f>
        <v>0</v>
      </c>
      <c r="L183" s="4">
        <f>(Seattle!$E$15*10^3)/Seattle!$B$8</f>
        <v>0</v>
      </c>
      <c r="M183" s="4">
        <f>(Chicago!$E$15*10^3)/Chicago!$B$8</f>
        <v>0</v>
      </c>
      <c r="N183" s="4">
        <f>(Boulder!$E$15*10^3)/Boulder!$B$8</f>
        <v>0</v>
      </c>
      <c r="O183" s="4">
        <f>(Minneapolis!$E$15*10^3)/Minneapolis!$B$8</f>
        <v>0</v>
      </c>
      <c r="P183" s="4">
        <f>(Helena!$E$15*10^3)/Helena!$B$8</f>
        <v>0</v>
      </c>
      <c r="Q183" s="4">
        <f>(Duluth!$E$15*10^3)/Duluth!$B$8</f>
        <v>0</v>
      </c>
      <c r="R183" s="4">
        <f>(Fairbanks!$E$15*10^3)/Fairbanks!$B$8</f>
        <v>0</v>
      </c>
    </row>
    <row r="184" spans="1:18" ht="11.25">
      <c r="A184" s="58"/>
      <c r="B184" s="59" t="s">
        <v>82</v>
      </c>
      <c r="C184" s="4">
        <f>(Miami!$E$16*10^3)/Miami!$B$8</f>
        <v>0</v>
      </c>
      <c r="D184" s="4">
        <f>(Houston!$E$16*10^3)/Houston!$B$8</f>
        <v>0</v>
      </c>
      <c r="E184" s="4">
        <f>(Phoenix!$E$16*10^3)/Phoenix!$B$8</f>
        <v>0</v>
      </c>
      <c r="F184" s="4">
        <f>(Atlanta!$E$16*10^3)/Atlanta!$B$8</f>
        <v>0</v>
      </c>
      <c r="G184" s="4">
        <f>(LosAngeles!$E$16*10^3)/LosAngeles!$B$8</f>
        <v>0</v>
      </c>
      <c r="H184" s="4">
        <f>(LasVegas!$E$16*10^3)/LasVegas!$B$8</f>
        <v>0</v>
      </c>
      <c r="I184" s="4">
        <f>(SanFrancisco!$E$16*10^3)/SanFrancisco!$B$8</f>
        <v>0</v>
      </c>
      <c r="J184" s="4">
        <f>(Baltimore!$E$16*10^3)/Baltimore!$B$8</f>
        <v>0</v>
      </c>
      <c r="K184" s="4">
        <f>(Albuquerque!$E$16*10^3)/Albuquerque!$B$8</f>
        <v>0</v>
      </c>
      <c r="L184" s="4">
        <f>(Seattle!$E$16*10^3)/Seattle!$B$8</f>
        <v>0</v>
      </c>
      <c r="M184" s="4">
        <f>(Chicago!$E$16*10^3)/Chicago!$B$8</f>
        <v>0</v>
      </c>
      <c r="N184" s="4">
        <f>(Boulder!$E$16*10^3)/Boulder!$B$8</f>
        <v>0</v>
      </c>
      <c r="O184" s="4">
        <f>(Minneapolis!$E$16*10^3)/Minneapolis!$B$8</f>
        <v>0</v>
      </c>
      <c r="P184" s="4">
        <f>(Helena!$E$16*10^3)/Helena!$B$8</f>
        <v>0</v>
      </c>
      <c r="Q184" s="4">
        <f>(Duluth!$E$16*10^3)/Duluth!$B$8</f>
        <v>0</v>
      </c>
      <c r="R184" s="4">
        <f>(Fairbanks!$E$16*10^3)/Fairbanks!$B$8</f>
        <v>0</v>
      </c>
    </row>
    <row r="185" spans="1:18" ht="11.25">
      <c r="A185" s="58"/>
      <c r="B185" s="59" t="s">
        <v>83</v>
      </c>
      <c r="C185" s="4">
        <f>(Miami!$E$17*10^3)/Miami!$B$8</f>
        <v>0</v>
      </c>
      <c r="D185" s="4">
        <f>(Houston!$E$17*10^3)/Houston!$B$8</f>
        <v>0</v>
      </c>
      <c r="E185" s="4">
        <f>(Phoenix!$E$17*10^3)/Phoenix!$B$8</f>
        <v>0</v>
      </c>
      <c r="F185" s="4">
        <f>(Atlanta!$E$17*10^3)/Atlanta!$B$8</f>
        <v>0</v>
      </c>
      <c r="G185" s="4">
        <f>(LosAngeles!$E$17*10^3)/LosAngeles!$B$8</f>
        <v>0</v>
      </c>
      <c r="H185" s="4">
        <f>(LasVegas!$E$17*10^3)/LasVegas!$B$8</f>
        <v>0</v>
      </c>
      <c r="I185" s="4">
        <f>(SanFrancisco!$E$17*10^3)/SanFrancisco!$B$8</f>
        <v>0</v>
      </c>
      <c r="J185" s="4">
        <f>(Baltimore!$E$17*10^3)/Baltimore!$B$8</f>
        <v>0</v>
      </c>
      <c r="K185" s="4">
        <f>(Albuquerque!$E$17*10^3)/Albuquerque!$B$8</f>
        <v>0</v>
      </c>
      <c r="L185" s="4">
        <f>(Seattle!$E$17*10^3)/Seattle!$B$8</f>
        <v>0</v>
      </c>
      <c r="M185" s="4">
        <f>(Chicago!$E$17*10^3)/Chicago!$B$8</f>
        <v>0</v>
      </c>
      <c r="N185" s="4">
        <f>(Boulder!$E$17*10^3)/Boulder!$B$8</f>
        <v>0</v>
      </c>
      <c r="O185" s="4">
        <f>(Minneapolis!$E$17*10^3)/Minneapolis!$B$8</f>
        <v>0</v>
      </c>
      <c r="P185" s="4">
        <f>(Helena!$E$17*10^3)/Helena!$B$8</f>
        <v>0</v>
      </c>
      <c r="Q185" s="4">
        <f>(Duluth!$E$17*10^3)/Duluth!$B$8</f>
        <v>0</v>
      </c>
      <c r="R185" s="4">
        <f>(Fairbanks!$E$17*10^3)/Fairbanks!$B$8</f>
        <v>0</v>
      </c>
    </row>
    <row r="186" spans="1:18" ht="11.25">
      <c r="A186" s="58"/>
      <c r="B186" s="59" t="s">
        <v>84</v>
      </c>
      <c r="C186" s="4">
        <f>(Miami!$E$18*10^3)/Miami!$B$8</f>
        <v>0</v>
      </c>
      <c r="D186" s="4">
        <f>(Houston!$E$18*10^3)/Houston!$B$8</f>
        <v>0</v>
      </c>
      <c r="E186" s="4">
        <f>(Phoenix!$E$18*10^3)/Phoenix!$B$8</f>
        <v>0</v>
      </c>
      <c r="F186" s="4">
        <f>(Atlanta!$E$18*10^3)/Atlanta!$B$8</f>
        <v>0</v>
      </c>
      <c r="G186" s="4">
        <f>(LosAngeles!$E$18*10^3)/LosAngeles!$B$8</f>
        <v>0</v>
      </c>
      <c r="H186" s="4">
        <f>(LasVegas!$E$18*10^3)/LasVegas!$B$8</f>
        <v>0</v>
      </c>
      <c r="I186" s="4">
        <f>(SanFrancisco!$E$18*10^3)/SanFrancisco!$B$8</f>
        <v>0</v>
      </c>
      <c r="J186" s="4">
        <f>(Baltimore!$E$18*10^3)/Baltimore!$B$8</f>
        <v>0</v>
      </c>
      <c r="K186" s="4">
        <f>(Albuquerque!$E$18*10^3)/Albuquerque!$B$8</f>
        <v>0</v>
      </c>
      <c r="L186" s="4">
        <f>(Seattle!$E$18*10^3)/Seattle!$B$8</f>
        <v>0</v>
      </c>
      <c r="M186" s="4">
        <f>(Chicago!$E$18*10^3)/Chicago!$B$8</f>
        <v>0</v>
      </c>
      <c r="N186" s="4">
        <f>(Boulder!$E$18*10^3)/Boulder!$B$8</f>
        <v>0</v>
      </c>
      <c r="O186" s="4">
        <f>(Minneapolis!$E$18*10^3)/Minneapolis!$B$8</f>
        <v>0</v>
      </c>
      <c r="P186" s="4">
        <f>(Helena!$E$18*10^3)/Helena!$B$8</f>
        <v>0</v>
      </c>
      <c r="Q186" s="4">
        <f>(Duluth!$E$18*10^3)/Duluth!$B$8</f>
        <v>0</v>
      </c>
      <c r="R186" s="4">
        <f>(Fairbanks!$E$18*10^3)/Fairbanks!$B$8</f>
        <v>0</v>
      </c>
    </row>
    <row r="187" spans="1:18" ht="11.25">
      <c r="A187" s="58"/>
      <c r="B187" s="59" t="s">
        <v>85</v>
      </c>
      <c r="C187" s="4">
        <f>(Miami!$E$19*10^3)/Miami!$B$8</f>
        <v>0</v>
      </c>
      <c r="D187" s="4">
        <f>(Houston!$E$19*10^3)/Houston!$B$8</f>
        <v>0</v>
      </c>
      <c r="E187" s="4">
        <f>(Phoenix!$E$19*10^3)/Phoenix!$B$8</f>
        <v>0</v>
      </c>
      <c r="F187" s="4">
        <f>(Atlanta!$E$19*10^3)/Atlanta!$B$8</f>
        <v>0</v>
      </c>
      <c r="G187" s="4">
        <f>(LosAngeles!$E$19*10^3)/LosAngeles!$B$8</f>
        <v>0</v>
      </c>
      <c r="H187" s="4">
        <f>(LasVegas!$E$19*10^3)/LasVegas!$B$8</f>
        <v>0</v>
      </c>
      <c r="I187" s="4">
        <f>(SanFrancisco!$E$19*10^3)/SanFrancisco!$B$8</f>
        <v>0</v>
      </c>
      <c r="J187" s="4">
        <f>(Baltimore!$E$19*10^3)/Baltimore!$B$8</f>
        <v>0</v>
      </c>
      <c r="K187" s="4">
        <f>(Albuquerque!$E$19*10^3)/Albuquerque!$B$8</f>
        <v>0</v>
      </c>
      <c r="L187" s="4">
        <f>(Seattle!$E$19*10^3)/Seattle!$B$8</f>
        <v>0</v>
      </c>
      <c r="M187" s="4">
        <f>(Chicago!$E$19*10^3)/Chicago!$B$8</f>
        <v>0</v>
      </c>
      <c r="N187" s="4">
        <f>(Boulder!$E$19*10^3)/Boulder!$B$8</f>
        <v>0</v>
      </c>
      <c r="O187" s="4">
        <f>(Minneapolis!$E$19*10^3)/Minneapolis!$B$8</f>
        <v>0</v>
      </c>
      <c r="P187" s="4">
        <f>(Helena!$E$19*10^3)/Helena!$B$8</f>
        <v>0</v>
      </c>
      <c r="Q187" s="4">
        <f>(Duluth!$E$19*10^3)/Duluth!$B$8</f>
        <v>0</v>
      </c>
      <c r="R187" s="4">
        <f>(Fairbanks!$E$19*10^3)/Fairbanks!$B$8</f>
        <v>0</v>
      </c>
    </row>
    <row r="188" spans="1:18" ht="11.25">
      <c r="A188" s="58"/>
      <c r="B188" s="59" t="s">
        <v>86</v>
      </c>
      <c r="C188" s="4">
        <f>(Miami!$E$20*10^3)/Miami!$B$8</f>
        <v>0</v>
      </c>
      <c r="D188" s="4">
        <f>(Houston!$E$20*10^3)/Houston!$B$8</f>
        <v>0</v>
      </c>
      <c r="E188" s="4">
        <f>(Phoenix!$E$20*10^3)/Phoenix!$B$8</f>
        <v>0</v>
      </c>
      <c r="F188" s="4">
        <f>(Atlanta!$E$20*10^3)/Atlanta!$B$8</f>
        <v>0</v>
      </c>
      <c r="G188" s="4">
        <f>(LosAngeles!$E$20*10^3)/LosAngeles!$B$8</f>
        <v>0</v>
      </c>
      <c r="H188" s="4">
        <f>(LasVegas!$E$20*10^3)/LasVegas!$B$8</f>
        <v>0</v>
      </c>
      <c r="I188" s="4">
        <f>(SanFrancisco!$E$20*10^3)/SanFrancisco!$B$8</f>
        <v>0</v>
      </c>
      <c r="J188" s="4">
        <f>(Baltimore!$E$20*10^3)/Baltimore!$B$8</f>
        <v>0</v>
      </c>
      <c r="K188" s="4">
        <f>(Albuquerque!$E$20*10^3)/Albuquerque!$B$8</f>
        <v>0</v>
      </c>
      <c r="L188" s="4">
        <f>(Seattle!$E$20*10^3)/Seattle!$B$8</f>
        <v>0</v>
      </c>
      <c r="M188" s="4">
        <f>(Chicago!$E$20*10^3)/Chicago!$B$8</f>
        <v>0</v>
      </c>
      <c r="N188" s="4">
        <f>(Boulder!$E$20*10^3)/Boulder!$B$8</f>
        <v>0</v>
      </c>
      <c r="O188" s="4">
        <f>(Minneapolis!$E$20*10^3)/Minneapolis!$B$8</f>
        <v>0</v>
      </c>
      <c r="P188" s="4">
        <f>(Helena!$E$20*10^3)/Helena!$B$8</f>
        <v>0</v>
      </c>
      <c r="Q188" s="4">
        <f>(Duluth!$E$20*10^3)/Duluth!$B$8</f>
        <v>0</v>
      </c>
      <c r="R188" s="4">
        <f>(Fairbanks!$E$20*10^3)/Fairbanks!$B$8</f>
        <v>0</v>
      </c>
    </row>
    <row r="189" spans="1:18" ht="11.25">
      <c r="A189" s="58"/>
      <c r="B189" s="59" t="s">
        <v>87</v>
      </c>
      <c r="C189" s="4">
        <f>(Miami!$E$21*10^3)/Miami!$B$8</f>
        <v>0</v>
      </c>
      <c r="D189" s="4">
        <f>(Houston!$E$21*10^3)/Houston!$B$8</f>
        <v>0</v>
      </c>
      <c r="E189" s="4">
        <f>(Phoenix!$E$21*10^3)/Phoenix!$B$8</f>
        <v>0</v>
      </c>
      <c r="F189" s="4">
        <f>(Atlanta!$E$21*10^3)/Atlanta!$B$8</f>
        <v>0</v>
      </c>
      <c r="G189" s="4">
        <f>(LosAngeles!$E$21*10^3)/LosAngeles!$B$8</f>
        <v>0</v>
      </c>
      <c r="H189" s="4">
        <f>(LasVegas!$E$21*10^3)/LasVegas!$B$8</f>
        <v>0</v>
      </c>
      <c r="I189" s="4">
        <f>(SanFrancisco!$E$21*10^3)/SanFrancisco!$B$8</f>
        <v>0</v>
      </c>
      <c r="J189" s="4">
        <f>(Baltimore!$E$21*10^3)/Baltimore!$B$8</f>
        <v>0</v>
      </c>
      <c r="K189" s="4">
        <f>(Albuquerque!$E$21*10^3)/Albuquerque!$B$8</f>
        <v>0</v>
      </c>
      <c r="L189" s="4">
        <f>(Seattle!$E$21*10^3)/Seattle!$B$8</f>
        <v>0</v>
      </c>
      <c r="M189" s="4">
        <f>(Chicago!$E$21*10^3)/Chicago!$B$8</f>
        <v>0</v>
      </c>
      <c r="N189" s="4">
        <f>(Boulder!$E$21*10^3)/Boulder!$B$8</f>
        <v>0</v>
      </c>
      <c r="O189" s="4">
        <f>(Minneapolis!$E$21*10^3)/Minneapolis!$B$8</f>
        <v>0</v>
      </c>
      <c r="P189" s="4">
        <f>(Helena!$E$21*10^3)/Helena!$B$8</f>
        <v>0</v>
      </c>
      <c r="Q189" s="4">
        <f>(Duluth!$E$21*10^3)/Duluth!$B$8</f>
        <v>0</v>
      </c>
      <c r="R189" s="4">
        <f>(Fairbanks!$E$21*10^3)/Fairbanks!$B$8</f>
        <v>0</v>
      </c>
    </row>
    <row r="190" spans="1:18" ht="11.25">
      <c r="A190" s="58"/>
      <c r="B190" s="59" t="s">
        <v>88</v>
      </c>
      <c r="C190" s="4">
        <f>(Miami!$E$22*10^3)/Miami!$B$8</f>
        <v>0</v>
      </c>
      <c r="D190" s="4">
        <f>(Houston!$E$22*10^3)/Houston!$B$8</f>
        <v>0</v>
      </c>
      <c r="E190" s="4">
        <f>(Phoenix!$E$22*10^3)/Phoenix!$B$8</f>
        <v>0</v>
      </c>
      <c r="F190" s="4">
        <f>(Atlanta!$E$22*10^3)/Atlanta!$B$8</f>
        <v>0</v>
      </c>
      <c r="G190" s="4">
        <f>(LosAngeles!$E$22*10^3)/LosAngeles!$B$8</f>
        <v>0</v>
      </c>
      <c r="H190" s="4">
        <f>(LasVegas!$E$22*10^3)/LasVegas!$B$8</f>
        <v>0</v>
      </c>
      <c r="I190" s="4">
        <f>(SanFrancisco!$E$22*10^3)/SanFrancisco!$B$8</f>
        <v>0</v>
      </c>
      <c r="J190" s="4">
        <f>(Baltimore!$E$22*10^3)/Baltimore!$B$8</f>
        <v>0</v>
      </c>
      <c r="K190" s="4">
        <f>(Albuquerque!$E$22*10^3)/Albuquerque!$B$8</f>
        <v>0</v>
      </c>
      <c r="L190" s="4">
        <f>(Seattle!$E$22*10^3)/Seattle!$B$8</f>
        <v>0</v>
      </c>
      <c r="M190" s="4">
        <f>(Chicago!$E$22*10^3)/Chicago!$B$8</f>
        <v>0</v>
      </c>
      <c r="N190" s="4">
        <f>(Boulder!$E$22*10^3)/Boulder!$B$8</f>
        <v>0</v>
      </c>
      <c r="O190" s="4">
        <f>(Minneapolis!$E$22*10^3)/Minneapolis!$B$8</f>
        <v>0</v>
      </c>
      <c r="P190" s="4">
        <f>(Helena!$E$22*10^3)/Helena!$B$8</f>
        <v>0</v>
      </c>
      <c r="Q190" s="4">
        <f>(Duluth!$E$22*10^3)/Duluth!$B$8</f>
        <v>0</v>
      </c>
      <c r="R190" s="4">
        <f>(Fairbanks!$E$22*10^3)/Fairbanks!$B$8</f>
        <v>0</v>
      </c>
    </row>
    <row r="191" spans="1:18" ht="11.25">
      <c r="A191" s="58"/>
      <c r="B191" s="59" t="s">
        <v>67</v>
      </c>
      <c r="C191" s="4">
        <f>(Miami!$E$23*10^3)/Miami!$B$8</f>
        <v>0</v>
      </c>
      <c r="D191" s="4">
        <f>(Houston!$E$23*10^3)/Houston!$B$8</f>
        <v>0</v>
      </c>
      <c r="E191" s="4">
        <f>(Phoenix!$E$23*10^3)/Phoenix!$B$8</f>
        <v>0</v>
      </c>
      <c r="F191" s="4">
        <f>(Atlanta!$E$23*10^3)/Atlanta!$B$8</f>
        <v>0</v>
      </c>
      <c r="G191" s="4">
        <f>(LosAngeles!$E$23*10^3)/LosAngeles!$B$8</f>
        <v>0</v>
      </c>
      <c r="H191" s="4">
        <f>(LasVegas!$E$23*10^3)/LasVegas!$B$8</f>
        <v>0</v>
      </c>
      <c r="I191" s="4">
        <f>(SanFrancisco!$E$23*10^3)/SanFrancisco!$B$8</f>
        <v>0</v>
      </c>
      <c r="J191" s="4">
        <f>(Baltimore!$E$23*10^3)/Baltimore!$B$8</f>
        <v>0</v>
      </c>
      <c r="K191" s="4">
        <f>(Albuquerque!$E$23*10^3)/Albuquerque!$B$8</f>
        <v>0</v>
      </c>
      <c r="L191" s="4">
        <f>(Seattle!$E$23*10^3)/Seattle!$B$8</f>
        <v>0</v>
      </c>
      <c r="M191" s="4">
        <f>(Chicago!$E$23*10^3)/Chicago!$B$8</f>
        <v>0</v>
      </c>
      <c r="N191" s="4">
        <f>(Boulder!$E$23*10^3)/Boulder!$B$8</f>
        <v>0</v>
      </c>
      <c r="O191" s="4">
        <f>(Minneapolis!$E$23*10^3)/Minneapolis!$B$8</f>
        <v>0</v>
      </c>
      <c r="P191" s="4">
        <f>(Helena!$E$23*10^3)/Helena!$B$8</f>
        <v>0</v>
      </c>
      <c r="Q191" s="4">
        <f>(Duluth!$E$23*10^3)/Duluth!$B$8</f>
        <v>0</v>
      </c>
      <c r="R191" s="4">
        <f>(Fairbanks!$E$23*10^3)/Fairbanks!$B$8</f>
        <v>0</v>
      </c>
    </row>
    <row r="192" spans="1:18" ht="11.25">
      <c r="A192" s="58"/>
      <c r="B192" s="59" t="s">
        <v>89</v>
      </c>
      <c r="C192" s="4">
        <f>(Miami!$E$24*10^3)/Miami!$B$8</f>
        <v>0</v>
      </c>
      <c r="D192" s="4">
        <f>(Houston!$E$24*10^3)/Houston!$B$8</f>
        <v>0</v>
      </c>
      <c r="E192" s="4">
        <f>(Phoenix!$E$24*10^3)/Phoenix!$B$8</f>
        <v>0</v>
      </c>
      <c r="F192" s="4">
        <f>(Atlanta!$E$24*10^3)/Atlanta!$B$8</f>
        <v>0</v>
      </c>
      <c r="G192" s="4">
        <f>(LosAngeles!$E$24*10^3)/LosAngeles!$B$8</f>
        <v>0</v>
      </c>
      <c r="H192" s="4">
        <f>(LasVegas!$E$24*10^3)/LasVegas!$B$8</f>
        <v>0</v>
      </c>
      <c r="I192" s="4">
        <f>(SanFrancisco!$E$24*10^3)/SanFrancisco!$B$8</f>
        <v>0</v>
      </c>
      <c r="J192" s="4">
        <f>(Baltimore!$E$24*10^3)/Baltimore!$B$8</f>
        <v>0</v>
      </c>
      <c r="K192" s="4">
        <f>(Albuquerque!$E$24*10^3)/Albuquerque!$B$8</f>
        <v>0</v>
      </c>
      <c r="L192" s="4">
        <f>(Seattle!$E$24*10^3)/Seattle!$B$8</f>
        <v>0</v>
      </c>
      <c r="M192" s="4">
        <f>(Chicago!$E$24*10^3)/Chicago!$B$8</f>
        <v>0</v>
      </c>
      <c r="N192" s="4">
        <f>(Boulder!$E$24*10^3)/Boulder!$B$8</f>
        <v>0</v>
      </c>
      <c r="O192" s="4">
        <f>(Minneapolis!$E$24*10^3)/Minneapolis!$B$8</f>
        <v>0</v>
      </c>
      <c r="P192" s="4">
        <f>(Helena!$E$24*10^3)/Helena!$B$8</f>
        <v>0</v>
      </c>
      <c r="Q192" s="4">
        <f>(Duluth!$E$24*10^3)/Duluth!$B$8</f>
        <v>0</v>
      </c>
      <c r="R192" s="4">
        <f>(Fairbanks!$E$24*10^3)/Fairbanks!$B$8</f>
        <v>0</v>
      </c>
    </row>
    <row r="193" spans="1:18" ht="11.25">
      <c r="A193" s="58"/>
      <c r="B193" s="59" t="s">
        <v>90</v>
      </c>
      <c r="C193" s="4">
        <f>(Miami!$E$25*10^3)/Miami!$B$8</f>
        <v>0</v>
      </c>
      <c r="D193" s="4">
        <f>(Houston!$E$25*10^3)/Houston!$B$8</f>
        <v>0</v>
      </c>
      <c r="E193" s="4">
        <f>(Phoenix!$E$25*10^3)/Phoenix!$B$8</f>
        <v>0</v>
      </c>
      <c r="F193" s="4">
        <f>(Atlanta!$E$25*10^3)/Atlanta!$B$8</f>
        <v>0</v>
      </c>
      <c r="G193" s="4">
        <f>(LosAngeles!$E$25*10^3)/LosAngeles!$B$8</f>
        <v>0</v>
      </c>
      <c r="H193" s="4">
        <f>(LasVegas!$E$25*10^3)/LasVegas!$B$8</f>
        <v>0</v>
      </c>
      <c r="I193" s="4">
        <f>(SanFrancisco!$E$25*10^3)/SanFrancisco!$B$8</f>
        <v>0</v>
      </c>
      <c r="J193" s="4">
        <f>(Baltimore!$E$25*10^3)/Baltimore!$B$8</f>
        <v>0</v>
      </c>
      <c r="K193" s="4">
        <f>(Albuquerque!$E$25*10^3)/Albuquerque!$B$8</f>
        <v>0</v>
      </c>
      <c r="L193" s="4">
        <f>(Seattle!$E$25*10^3)/Seattle!$B$8</f>
        <v>0</v>
      </c>
      <c r="M193" s="4">
        <f>(Chicago!$E$25*10^3)/Chicago!$B$8</f>
        <v>0</v>
      </c>
      <c r="N193" s="4">
        <f>(Boulder!$E$25*10^3)/Boulder!$B$8</f>
        <v>0</v>
      </c>
      <c r="O193" s="4">
        <f>(Minneapolis!$E$25*10^3)/Minneapolis!$B$8</f>
        <v>0</v>
      </c>
      <c r="P193" s="4">
        <f>(Helena!$E$25*10^3)/Helena!$B$8</f>
        <v>0</v>
      </c>
      <c r="Q193" s="4">
        <f>(Duluth!$E$25*10^3)/Duluth!$B$8</f>
        <v>0</v>
      </c>
      <c r="R193" s="4">
        <f>(Fairbanks!$E$25*10^3)/Fairbanks!$B$8</f>
        <v>0</v>
      </c>
    </row>
    <row r="194" spans="1:18" ht="11.25">
      <c r="A194" s="58"/>
      <c r="B194" s="59" t="s">
        <v>91</v>
      </c>
      <c r="C194" s="4">
        <f>(Miami!$E$26*10^3)/Miami!$B$8</f>
        <v>0</v>
      </c>
      <c r="D194" s="4">
        <f>(Houston!$E$26*10^3)/Houston!$B$8</f>
        <v>0</v>
      </c>
      <c r="E194" s="4">
        <f>(Phoenix!$E$26*10^3)/Phoenix!$B$8</f>
        <v>0</v>
      </c>
      <c r="F194" s="4">
        <f>(Atlanta!$E$26*10^3)/Atlanta!$B$8</f>
        <v>0</v>
      </c>
      <c r="G194" s="4">
        <f>(LosAngeles!$E$26*10^3)/LosAngeles!$B$8</f>
        <v>0</v>
      </c>
      <c r="H194" s="4">
        <f>(LasVegas!$E$26*10^3)/LasVegas!$B$8</f>
        <v>0</v>
      </c>
      <c r="I194" s="4">
        <f>(SanFrancisco!$E$26*10^3)/SanFrancisco!$B$8</f>
        <v>0</v>
      </c>
      <c r="J194" s="4">
        <f>(Baltimore!$E$26*10^3)/Baltimore!$B$8</f>
        <v>0</v>
      </c>
      <c r="K194" s="4">
        <f>(Albuquerque!$E$26*10^3)/Albuquerque!$B$8</f>
        <v>0</v>
      </c>
      <c r="L194" s="4">
        <f>(Seattle!$E$26*10^3)/Seattle!$B$8</f>
        <v>0</v>
      </c>
      <c r="M194" s="4">
        <f>(Chicago!$E$26*10^3)/Chicago!$B$8</f>
        <v>0</v>
      </c>
      <c r="N194" s="4">
        <f>(Boulder!$E$26*10^3)/Boulder!$B$8</f>
        <v>0</v>
      </c>
      <c r="O194" s="4">
        <f>(Minneapolis!$E$26*10^3)/Minneapolis!$B$8</f>
        <v>0</v>
      </c>
      <c r="P194" s="4">
        <f>(Helena!$E$26*10^3)/Helena!$B$8</f>
        <v>0</v>
      </c>
      <c r="Q194" s="4">
        <f>(Duluth!$E$26*10^3)/Duluth!$B$8</f>
        <v>0</v>
      </c>
      <c r="R194" s="4">
        <f>(Fairbanks!$E$26*10^3)/Fairbanks!$B$8</f>
        <v>0</v>
      </c>
    </row>
    <row r="195" spans="1:18" ht="11.25">
      <c r="A195" s="58"/>
      <c r="B195" s="59" t="s">
        <v>92</v>
      </c>
      <c r="C195" s="4">
        <f>(Miami!$E$28*10^3)/Miami!$B$8</f>
        <v>0</v>
      </c>
      <c r="D195" s="4">
        <f>(Houston!$E$28*10^3)/Houston!$B$8</f>
        <v>0</v>
      </c>
      <c r="E195" s="4">
        <f>(Phoenix!$E$28*10^3)/Phoenix!$B$8</f>
        <v>0</v>
      </c>
      <c r="F195" s="4">
        <f>(Atlanta!$E$28*10^3)/Atlanta!$B$8</f>
        <v>0</v>
      </c>
      <c r="G195" s="4">
        <f>(LosAngeles!$E$28*10^3)/LosAngeles!$B$8</f>
        <v>0</v>
      </c>
      <c r="H195" s="4">
        <f>(LasVegas!$E$28*10^3)/LasVegas!$B$8</f>
        <v>0</v>
      </c>
      <c r="I195" s="4">
        <f>(SanFrancisco!$E$28*10^3)/SanFrancisco!$B$8</f>
        <v>0</v>
      </c>
      <c r="J195" s="4">
        <f>(Baltimore!$E$28*10^3)/Baltimore!$B$8</f>
        <v>0</v>
      </c>
      <c r="K195" s="4">
        <f>(Albuquerque!$E$28*10^3)/Albuquerque!$B$8</f>
        <v>0</v>
      </c>
      <c r="L195" s="4">
        <f>(Seattle!$E$28*10^3)/Seattle!$B$8</f>
        <v>0</v>
      </c>
      <c r="M195" s="4">
        <f>(Chicago!$E$28*10^3)/Chicago!$B$8</f>
        <v>0</v>
      </c>
      <c r="N195" s="4">
        <f>(Boulder!$E$28*10^3)/Boulder!$B$8</f>
        <v>0</v>
      </c>
      <c r="O195" s="4">
        <f>(Minneapolis!$E$28*10^3)/Minneapolis!$B$8</f>
        <v>0</v>
      </c>
      <c r="P195" s="4">
        <f>(Helena!$E$28*10^3)/Helena!$B$8</f>
        <v>0</v>
      </c>
      <c r="Q195" s="4">
        <f>(Duluth!$E$28*10^3)/Duluth!$B$8</f>
        <v>0</v>
      </c>
      <c r="R195" s="4">
        <f>(Fairbanks!$E$28*10^3)/Fairbanks!$B$8</f>
        <v>0</v>
      </c>
    </row>
    <row r="196" spans="1:18" ht="11.25">
      <c r="A196" s="58"/>
      <c r="B196" s="56" t="s">
        <v>239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 ht="11.25">
      <c r="A197" s="58"/>
      <c r="B197" s="59" t="s">
        <v>72</v>
      </c>
      <c r="C197" s="4">
        <f>(Miami!$F$13*10^3)/Miami!$B$8</f>
        <v>0</v>
      </c>
      <c r="D197" s="4">
        <f>(Houston!$F$13*10^3)/Houston!$B$8</f>
        <v>0</v>
      </c>
      <c r="E197" s="4">
        <f>(Phoenix!$F$13*10^3)/Phoenix!$B$8</f>
        <v>0</v>
      </c>
      <c r="F197" s="4">
        <f>(Atlanta!$F$13*10^3)/Atlanta!$B$8</f>
        <v>0</v>
      </c>
      <c r="G197" s="4">
        <f>(LosAngeles!$F$13*10^3)/LosAngeles!$B$8</f>
        <v>0</v>
      </c>
      <c r="H197" s="4">
        <f>(LasVegas!$F$13*10^3)/LasVegas!$B$8</f>
        <v>0</v>
      </c>
      <c r="I197" s="4">
        <f>(SanFrancisco!$F$13*10^3)/SanFrancisco!$B$8</f>
        <v>0</v>
      </c>
      <c r="J197" s="4">
        <f>(Baltimore!$F$13*10^3)/Baltimore!$B$8</f>
        <v>0</v>
      </c>
      <c r="K197" s="4">
        <f>(Albuquerque!$F$13*10^3)/Albuquerque!$B$8</f>
        <v>0</v>
      </c>
      <c r="L197" s="4">
        <f>(Seattle!$F$13*10^3)/Seattle!$B$8</f>
        <v>0</v>
      </c>
      <c r="M197" s="4">
        <f>(Chicago!$F$13*10^3)/Chicago!$B$8</f>
        <v>0</v>
      </c>
      <c r="N197" s="4">
        <f>(Boulder!$F$13*10^3)/Boulder!$B$8</f>
        <v>0</v>
      </c>
      <c r="O197" s="4">
        <f>(Minneapolis!$F$13*10^3)/Minneapolis!$B$8</f>
        <v>0</v>
      </c>
      <c r="P197" s="4">
        <f>(Helena!$F$13*10^3)/Helena!$B$8</f>
        <v>0</v>
      </c>
      <c r="Q197" s="4">
        <f>(Duluth!$F$13*10^3)/Duluth!$B$8</f>
        <v>0</v>
      </c>
      <c r="R197" s="4">
        <f>(Fairbanks!$F$13*10^3)/Fairbanks!$B$8</f>
        <v>0</v>
      </c>
    </row>
    <row r="198" spans="1:18" ht="11.25">
      <c r="A198" s="58"/>
      <c r="B198" s="59" t="s">
        <v>73</v>
      </c>
      <c r="C198" s="4">
        <f>(Miami!$F$14*10^3)/Miami!$B$8</f>
        <v>0</v>
      </c>
      <c r="D198" s="4">
        <f>(Houston!$F$14*10^3)/Houston!$B$8</f>
        <v>0</v>
      </c>
      <c r="E198" s="4">
        <f>(Phoenix!$F$14*10^3)/Phoenix!$B$8</f>
        <v>0</v>
      </c>
      <c r="F198" s="4">
        <f>(Atlanta!$F$14*10^3)/Atlanta!$B$8</f>
        <v>0</v>
      </c>
      <c r="G198" s="4">
        <f>(LosAngeles!$F$14*10^3)/LosAngeles!$B$8</f>
        <v>0</v>
      </c>
      <c r="H198" s="4">
        <f>(LasVegas!$F$14*10^3)/LasVegas!$B$8</f>
        <v>0</v>
      </c>
      <c r="I198" s="4">
        <f>(SanFrancisco!$F$14*10^3)/SanFrancisco!$B$8</f>
        <v>0</v>
      </c>
      <c r="J198" s="4">
        <f>(Baltimore!$F$14*10^3)/Baltimore!$B$8</f>
        <v>0</v>
      </c>
      <c r="K198" s="4">
        <f>(Albuquerque!$F$14*10^3)/Albuquerque!$B$8</f>
        <v>0</v>
      </c>
      <c r="L198" s="4">
        <f>(Seattle!$F$14*10^3)/Seattle!$B$8</f>
        <v>0</v>
      </c>
      <c r="M198" s="4">
        <f>(Chicago!$F$14*10^3)/Chicago!$B$8</f>
        <v>0</v>
      </c>
      <c r="N198" s="4">
        <f>(Boulder!$F$14*10^3)/Boulder!$B$8</f>
        <v>0</v>
      </c>
      <c r="O198" s="4">
        <f>(Minneapolis!$F$14*10^3)/Minneapolis!$B$8</f>
        <v>0</v>
      </c>
      <c r="P198" s="4">
        <f>(Helena!$F$14*10^3)/Helena!$B$8</f>
        <v>0</v>
      </c>
      <c r="Q198" s="4">
        <f>(Duluth!$F$14*10^3)/Duluth!$B$8</f>
        <v>0</v>
      </c>
      <c r="R198" s="4">
        <f>(Fairbanks!$F$14*10^3)/Fairbanks!$B$8</f>
        <v>0</v>
      </c>
    </row>
    <row r="199" spans="1:18" ht="11.25">
      <c r="A199" s="58"/>
      <c r="B199" s="59" t="s">
        <v>81</v>
      </c>
      <c r="C199" s="4">
        <f>(Miami!$F$15*10^3)/Miami!$B$8</f>
        <v>0</v>
      </c>
      <c r="D199" s="4">
        <f>(Houston!$F$15*10^3)/Houston!$B$8</f>
        <v>0</v>
      </c>
      <c r="E199" s="4">
        <f>(Phoenix!$F$15*10^3)/Phoenix!$B$8</f>
        <v>0</v>
      </c>
      <c r="F199" s="4">
        <f>(Atlanta!$F$15*10^3)/Atlanta!$B$8</f>
        <v>0</v>
      </c>
      <c r="G199" s="4">
        <f>(LosAngeles!$F$15*10^3)/LosAngeles!$B$8</f>
        <v>0</v>
      </c>
      <c r="H199" s="4">
        <f>(LasVegas!$F$15*10^3)/LasVegas!$B$8</f>
        <v>0</v>
      </c>
      <c r="I199" s="4">
        <f>(SanFrancisco!$F$15*10^3)/SanFrancisco!$B$8</f>
        <v>0</v>
      </c>
      <c r="J199" s="4">
        <f>(Baltimore!$F$15*10^3)/Baltimore!$B$8</f>
        <v>0</v>
      </c>
      <c r="K199" s="4">
        <f>(Albuquerque!$F$15*10^3)/Albuquerque!$B$8</f>
        <v>0</v>
      </c>
      <c r="L199" s="4">
        <f>(Seattle!$F$15*10^3)/Seattle!$B$8</f>
        <v>0</v>
      </c>
      <c r="M199" s="4">
        <f>(Chicago!$F$15*10^3)/Chicago!$B$8</f>
        <v>0</v>
      </c>
      <c r="N199" s="4">
        <f>(Boulder!$F$15*10^3)/Boulder!$B$8</f>
        <v>0</v>
      </c>
      <c r="O199" s="4">
        <f>(Minneapolis!$F$15*10^3)/Minneapolis!$B$8</f>
        <v>0</v>
      </c>
      <c r="P199" s="4">
        <f>(Helena!$F$15*10^3)/Helena!$B$8</f>
        <v>0</v>
      </c>
      <c r="Q199" s="4">
        <f>(Duluth!$F$15*10^3)/Duluth!$B$8</f>
        <v>0</v>
      </c>
      <c r="R199" s="4">
        <f>(Fairbanks!$F$15*10^3)/Fairbanks!$B$8</f>
        <v>0</v>
      </c>
    </row>
    <row r="200" spans="1:18" ht="11.25">
      <c r="A200" s="58"/>
      <c r="B200" s="59" t="s">
        <v>82</v>
      </c>
      <c r="C200" s="4">
        <f>(Miami!$F$16*10^3)/Miami!$B$8</f>
        <v>0</v>
      </c>
      <c r="D200" s="4">
        <f>(Houston!$F$16*10^3)/Houston!$B$8</f>
        <v>0</v>
      </c>
      <c r="E200" s="4">
        <f>(Phoenix!$F$16*10^3)/Phoenix!$B$8</f>
        <v>0</v>
      </c>
      <c r="F200" s="4">
        <f>(Atlanta!$F$16*10^3)/Atlanta!$B$8</f>
        <v>0</v>
      </c>
      <c r="G200" s="4">
        <f>(LosAngeles!$F$16*10^3)/LosAngeles!$B$8</f>
        <v>0</v>
      </c>
      <c r="H200" s="4">
        <f>(LasVegas!$F$16*10^3)/LasVegas!$B$8</f>
        <v>0</v>
      </c>
      <c r="I200" s="4">
        <f>(SanFrancisco!$F$16*10^3)/SanFrancisco!$B$8</f>
        <v>0</v>
      </c>
      <c r="J200" s="4">
        <f>(Baltimore!$F$16*10^3)/Baltimore!$B$8</f>
        <v>0</v>
      </c>
      <c r="K200" s="4">
        <f>(Albuquerque!$F$16*10^3)/Albuquerque!$B$8</f>
        <v>0</v>
      </c>
      <c r="L200" s="4">
        <f>(Seattle!$F$16*10^3)/Seattle!$B$8</f>
        <v>0</v>
      </c>
      <c r="M200" s="4">
        <f>(Chicago!$F$16*10^3)/Chicago!$B$8</f>
        <v>0</v>
      </c>
      <c r="N200" s="4">
        <f>(Boulder!$F$16*10^3)/Boulder!$B$8</f>
        <v>0</v>
      </c>
      <c r="O200" s="4">
        <f>(Minneapolis!$F$16*10^3)/Minneapolis!$B$8</f>
        <v>0</v>
      </c>
      <c r="P200" s="4">
        <f>(Helena!$F$16*10^3)/Helena!$B$8</f>
        <v>0</v>
      </c>
      <c r="Q200" s="4">
        <f>(Duluth!$F$16*10^3)/Duluth!$B$8</f>
        <v>0</v>
      </c>
      <c r="R200" s="4">
        <f>(Fairbanks!$F$16*10^3)/Fairbanks!$B$8</f>
        <v>0</v>
      </c>
    </row>
    <row r="201" spans="1:18" ht="11.25">
      <c r="A201" s="58"/>
      <c r="B201" s="59" t="s">
        <v>83</v>
      </c>
      <c r="C201" s="4">
        <f>(Miami!$F$17*10^3)/Miami!$B$8</f>
        <v>0</v>
      </c>
      <c r="D201" s="4">
        <f>(Houston!$F$17*10^3)/Houston!$B$8</f>
        <v>0</v>
      </c>
      <c r="E201" s="4">
        <f>(Phoenix!$F$17*10^3)/Phoenix!$B$8</f>
        <v>0</v>
      </c>
      <c r="F201" s="4">
        <f>(Atlanta!$F$17*10^3)/Atlanta!$B$8</f>
        <v>0</v>
      </c>
      <c r="G201" s="4">
        <f>(LosAngeles!$F$17*10^3)/LosAngeles!$B$8</f>
        <v>0</v>
      </c>
      <c r="H201" s="4">
        <f>(LasVegas!$F$17*10^3)/LasVegas!$B$8</f>
        <v>0</v>
      </c>
      <c r="I201" s="4">
        <f>(SanFrancisco!$F$17*10^3)/SanFrancisco!$B$8</f>
        <v>0</v>
      </c>
      <c r="J201" s="4">
        <f>(Baltimore!$F$17*10^3)/Baltimore!$B$8</f>
        <v>0</v>
      </c>
      <c r="K201" s="4">
        <f>(Albuquerque!$F$17*10^3)/Albuquerque!$B$8</f>
        <v>0</v>
      </c>
      <c r="L201" s="4">
        <f>(Seattle!$F$17*10^3)/Seattle!$B$8</f>
        <v>0</v>
      </c>
      <c r="M201" s="4">
        <f>(Chicago!$F$17*10^3)/Chicago!$B$8</f>
        <v>0</v>
      </c>
      <c r="N201" s="4">
        <f>(Boulder!$F$17*10^3)/Boulder!$B$8</f>
        <v>0</v>
      </c>
      <c r="O201" s="4">
        <f>(Minneapolis!$F$17*10^3)/Minneapolis!$B$8</f>
        <v>0</v>
      </c>
      <c r="P201" s="4">
        <f>(Helena!$F$17*10^3)/Helena!$B$8</f>
        <v>0</v>
      </c>
      <c r="Q201" s="4">
        <f>(Duluth!$F$17*10^3)/Duluth!$B$8</f>
        <v>0</v>
      </c>
      <c r="R201" s="4">
        <f>(Fairbanks!$F$17*10^3)/Fairbanks!$B$8</f>
        <v>0</v>
      </c>
    </row>
    <row r="202" spans="1:18" ht="11.25">
      <c r="A202" s="58"/>
      <c r="B202" s="59" t="s">
        <v>84</v>
      </c>
      <c r="C202" s="4">
        <f>(Miami!$F$18*10^3)/Miami!$B$8</f>
        <v>0</v>
      </c>
      <c r="D202" s="4">
        <f>(Houston!$F$18*10^3)/Houston!$B$8</f>
        <v>0</v>
      </c>
      <c r="E202" s="4">
        <f>(Phoenix!$F$18*10^3)/Phoenix!$B$8</f>
        <v>0</v>
      </c>
      <c r="F202" s="4">
        <f>(Atlanta!$F$18*10^3)/Atlanta!$B$8</f>
        <v>0</v>
      </c>
      <c r="G202" s="4">
        <f>(LosAngeles!$F$18*10^3)/LosAngeles!$B$8</f>
        <v>0</v>
      </c>
      <c r="H202" s="4">
        <f>(LasVegas!$F$18*10^3)/LasVegas!$B$8</f>
        <v>0</v>
      </c>
      <c r="I202" s="4">
        <f>(SanFrancisco!$F$18*10^3)/SanFrancisco!$B$8</f>
        <v>0</v>
      </c>
      <c r="J202" s="4">
        <f>(Baltimore!$F$18*10^3)/Baltimore!$B$8</f>
        <v>0</v>
      </c>
      <c r="K202" s="4">
        <f>(Albuquerque!$F$18*10^3)/Albuquerque!$B$8</f>
        <v>0</v>
      </c>
      <c r="L202" s="4">
        <f>(Seattle!$F$18*10^3)/Seattle!$B$8</f>
        <v>0</v>
      </c>
      <c r="M202" s="4">
        <f>(Chicago!$F$18*10^3)/Chicago!$B$8</f>
        <v>0</v>
      </c>
      <c r="N202" s="4">
        <f>(Boulder!$F$18*10^3)/Boulder!$B$8</f>
        <v>0</v>
      </c>
      <c r="O202" s="4">
        <f>(Minneapolis!$F$18*10^3)/Minneapolis!$B$8</f>
        <v>0</v>
      </c>
      <c r="P202" s="4">
        <f>(Helena!$F$18*10^3)/Helena!$B$8</f>
        <v>0</v>
      </c>
      <c r="Q202" s="4">
        <f>(Duluth!$F$18*10^3)/Duluth!$B$8</f>
        <v>0</v>
      </c>
      <c r="R202" s="4">
        <f>(Fairbanks!$F$18*10^3)/Fairbanks!$B$8</f>
        <v>0</v>
      </c>
    </row>
    <row r="203" spans="1:18" ht="11.25">
      <c r="A203" s="58"/>
      <c r="B203" s="59" t="s">
        <v>85</v>
      </c>
      <c r="C203" s="4">
        <f>(Miami!$F$19*10^3)/Miami!$B$8</f>
        <v>0</v>
      </c>
      <c r="D203" s="4">
        <f>(Houston!$F$19*10^3)/Houston!$B$8</f>
        <v>0</v>
      </c>
      <c r="E203" s="4">
        <f>(Phoenix!$F$19*10^3)/Phoenix!$B$8</f>
        <v>0</v>
      </c>
      <c r="F203" s="4">
        <f>(Atlanta!$F$19*10^3)/Atlanta!$B$8</f>
        <v>0</v>
      </c>
      <c r="G203" s="4">
        <f>(LosAngeles!$F$19*10^3)/LosAngeles!$B$8</f>
        <v>0</v>
      </c>
      <c r="H203" s="4">
        <f>(LasVegas!$F$19*10^3)/LasVegas!$B$8</f>
        <v>0</v>
      </c>
      <c r="I203" s="4">
        <f>(SanFrancisco!$F$19*10^3)/SanFrancisco!$B$8</f>
        <v>0</v>
      </c>
      <c r="J203" s="4">
        <f>(Baltimore!$F$19*10^3)/Baltimore!$B$8</f>
        <v>0</v>
      </c>
      <c r="K203" s="4">
        <f>(Albuquerque!$F$19*10^3)/Albuquerque!$B$8</f>
        <v>0</v>
      </c>
      <c r="L203" s="4">
        <f>(Seattle!$F$19*10^3)/Seattle!$B$8</f>
        <v>0</v>
      </c>
      <c r="M203" s="4">
        <f>(Chicago!$F$19*10^3)/Chicago!$B$8</f>
        <v>0</v>
      </c>
      <c r="N203" s="4">
        <f>(Boulder!$F$19*10^3)/Boulder!$B$8</f>
        <v>0</v>
      </c>
      <c r="O203" s="4">
        <f>(Minneapolis!$F$19*10^3)/Minneapolis!$B$8</f>
        <v>0</v>
      </c>
      <c r="P203" s="4">
        <f>(Helena!$F$19*10^3)/Helena!$B$8</f>
        <v>0</v>
      </c>
      <c r="Q203" s="4">
        <f>(Duluth!$F$19*10^3)/Duluth!$B$8</f>
        <v>0</v>
      </c>
      <c r="R203" s="4">
        <f>(Fairbanks!$F$19*10^3)/Fairbanks!$B$8</f>
        <v>0</v>
      </c>
    </row>
    <row r="204" spans="1:18" ht="11.25">
      <c r="A204" s="58"/>
      <c r="B204" s="59" t="s">
        <v>86</v>
      </c>
      <c r="C204" s="4">
        <f>(Miami!$F$20*10^3)/Miami!$B$8</f>
        <v>0</v>
      </c>
      <c r="D204" s="4">
        <f>(Houston!$F$20*10^3)/Houston!$B$8</f>
        <v>0</v>
      </c>
      <c r="E204" s="4">
        <f>(Phoenix!$F$20*10^3)/Phoenix!$B$8</f>
        <v>0</v>
      </c>
      <c r="F204" s="4">
        <f>(Atlanta!$F$20*10^3)/Atlanta!$B$8</f>
        <v>0</v>
      </c>
      <c r="G204" s="4">
        <f>(LosAngeles!$F$20*10^3)/LosAngeles!$B$8</f>
        <v>0</v>
      </c>
      <c r="H204" s="4">
        <f>(LasVegas!$F$20*10^3)/LasVegas!$B$8</f>
        <v>0</v>
      </c>
      <c r="I204" s="4">
        <f>(SanFrancisco!$F$20*10^3)/SanFrancisco!$B$8</f>
        <v>0</v>
      </c>
      <c r="J204" s="4">
        <f>(Baltimore!$F$20*10^3)/Baltimore!$B$8</f>
        <v>0</v>
      </c>
      <c r="K204" s="4">
        <f>(Albuquerque!$F$20*10^3)/Albuquerque!$B$8</f>
        <v>0</v>
      </c>
      <c r="L204" s="4">
        <f>(Seattle!$F$20*10^3)/Seattle!$B$8</f>
        <v>0</v>
      </c>
      <c r="M204" s="4">
        <f>(Chicago!$F$20*10^3)/Chicago!$B$8</f>
        <v>0</v>
      </c>
      <c r="N204" s="4">
        <f>(Boulder!$F$20*10^3)/Boulder!$B$8</f>
        <v>0</v>
      </c>
      <c r="O204" s="4">
        <f>(Minneapolis!$F$20*10^3)/Minneapolis!$B$8</f>
        <v>0</v>
      </c>
      <c r="P204" s="4">
        <f>(Helena!$F$20*10^3)/Helena!$B$8</f>
        <v>0</v>
      </c>
      <c r="Q204" s="4">
        <f>(Duluth!$F$20*10^3)/Duluth!$B$8</f>
        <v>0</v>
      </c>
      <c r="R204" s="4">
        <f>(Fairbanks!$F$20*10^3)/Fairbanks!$B$8</f>
        <v>0</v>
      </c>
    </row>
    <row r="205" spans="1:18" ht="11.25">
      <c r="A205" s="58"/>
      <c r="B205" s="59" t="s">
        <v>87</v>
      </c>
      <c r="C205" s="4">
        <f>(Miami!$F$21*10^3)/Miami!$B$8</f>
        <v>0</v>
      </c>
      <c r="D205" s="4">
        <f>(Houston!$F$21*10^3)/Houston!$B$8</f>
        <v>0</v>
      </c>
      <c r="E205" s="4">
        <f>(Phoenix!$F$21*10^3)/Phoenix!$B$8</f>
        <v>0</v>
      </c>
      <c r="F205" s="4">
        <f>(Atlanta!$F$21*10^3)/Atlanta!$B$8</f>
        <v>0</v>
      </c>
      <c r="G205" s="4">
        <f>(LosAngeles!$F$21*10^3)/LosAngeles!$B$8</f>
        <v>0</v>
      </c>
      <c r="H205" s="4">
        <f>(LasVegas!$F$21*10^3)/LasVegas!$B$8</f>
        <v>0</v>
      </c>
      <c r="I205" s="4">
        <f>(SanFrancisco!$F$21*10^3)/SanFrancisco!$B$8</f>
        <v>0</v>
      </c>
      <c r="J205" s="4">
        <f>(Baltimore!$F$21*10^3)/Baltimore!$B$8</f>
        <v>0</v>
      </c>
      <c r="K205" s="4">
        <f>(Albuquerque!$F$21*10^3)/Albuquerque!$B$8</f>
        <v>0</v>
      </c>
      <c r="L205" s="4">
        <f>(Seattle!$F$21*10^3)/Seattle!$B$8</f>
        <v>0</v>
      </c>
      <c r="M205" s="4">
        <f>(Chicago!$F$21*10^3)/Chicago!$B$8</f>
        <v>0</v>
      </c>
      <c r="N205" s="4">
        <f>(Boulder!$F$21*10^3)/Boulder!$B$8</f>
        <v>0</v>
      </c>
      <c r="O205" s="4">
        <f>(Minneapolis!$F$21*10^3)/Minneapolis!$B$8</f>
        <v>0</v>
      </c>
      <c r="P205" s="4">
        <f>(Helena!$F$21*10^3)/Helena!$B$8</f>
        <v>0</v>
      </c>
      <c r="Q205" s="4">
        <f>(Duluth!$F$21*10^3)/Duluth!$B$8</f>
        <v>0</v>
      </c>
      <c r="R205" s="4">
        <f>(Fairbanks!$F$21*10^3)/Fairbanks!$B$8</f>
        <v>0</v>
      </c>
    </row>
    <row r="206" spans="1:18" ht="11.25">
      <c r="A206" s="58"/>
      <c r="B206" s="59" t="s">
        <v>88</v>
      </c>
      <c r="C206" s="4">
        <f>(Miami!$F$22*10^3)/Miami!$B$8</f>
        <v>0</v>
      </c>
      <c r="D206" s="4">
        <f>(Houston!$F$22*10^3)/Houston!$B$8</f>
        <v>0</v>
      </c>
      <c r="E206" s="4">
        <f>(Phoenix!$F$22*10^3)/Phoenix!$B$8</f>
        <v>0</v>
      </c>
      <c r="F206" s="4">
        <f>(Atlanta!$F$22*10^3)/Atlanta!$B$8</f>
        <v>0</v>
      </c>
      <c r="G206" s="4">
        <f>(LosAngeles!$F$22*10^3)/LosAngeles!$B$8</f>
        <v>0</v>
      </c>
      <c r="H206" s="4">
        <f>(LasVegas!$F$22*10^3)/LasVegas!$B$8</f>
        <v>0</v>
      </c>
      <c r="I206" s="4">
        <f>(SanFrancisco!$F$22*10^3)/SanFrancisco!$B$8</f>
        <v>0</v>
      </c>
      <c r="J206" s="4">
        <f>(Baltimore!$F$22*10^3)/Baltimore!$B$8</f>
        <v>0</v>
      </c>
      <c r="K206" s="4">
        <f>(Albuquerque!$F$22*10^3)/Albuquerque!$B$8</f>
        <v>0</v>
      </c>
      <c r="L206" s="4">
        <f>(Seattle!$F$22*10^3)/Seattle!$B$8</f>
        <v>0</v>
      </c>
      <c r="M206" s="4">
        <f>(Chicago!$F$22*10^3)/Chicago!$B$8</f>
        <v>0</v>
      </c>
      <c r="N206" s="4">
        <f>(Boulder!$F$22*10^3)/Boulder!$B$8</f>
        <v>0</v>
      </c>
      <c r="O206" s="4">
        <f>(Minneapolis!$F$22*10^3)/Minneapolis!$B$8</f>
        <v>0</v>
      </c>
      <c r="P206" s="4">
        <f>(Helena!$F$22*10^3)/Helena!$B$8</f>
        <v>0</v>
      </c>
      <c r="Q206" s="4">
        <f>(Duluth!$F$22*10^3)/Duluth!$B$8</f>
        <v>0</v>
      </c>
      <c r="R206" s="4">
        <f>(Fairbanks!$F$22*10^3)/Fairbanks!$B$8</f>
        <v>0</v>
      </c>
    </row>
    <row r="207" spans="1:18" ht="11.25">
      <c r="A207" s="58"/>
      <c r="B207" s="59" t="s">
        <v>67</v>
      </c>
      <c r="C207" s="4">
        <f>(Miami!$F$23*10^3)/Miami!$B$8</f>
        <v>0</v>
      </c>
      <c r="D207" s="4">
        <f>(Houston!$F$23*10^3)/Houston!$B$8</f>
        <v>0</v>
      </c>
      <c r="E207" s="4">
        <f>(Phoenix!$F$23*10^3)/Phoenix!$B$8</f>
        <v>0</v>
      </c>
      <c r="F207" s="4">
        <f>(Atlanta!$F$23*10^3)/Atlanta!$B$8</f>
        <v>0</v>
      </c>
      <c r="G207" s="4">
        <f>(LosAngeles!$F$23*10^3)/LosAngeles!$B$8</f>
        <v>0</v>
      </c>
      <c r="H207" s="4">
        <f>(LasVegas!$F$23*10^3)/LasVegas!$B$8</f>
        <v>0</v>
      </c>
      <c r="I207" s="4">
        <f>(SanFrancisco!$F$23*10^3)/SanFrancisco!$B$8</f>
        <v>0</v>
      </c>
      <c r="J207" s="4">
        <f>(Baltimore!$F$23*10^3)/Baltimore!$B$8</f>
        <v>0</v>
      </c>
      <c r="K207" s="4">
        <f>(Albuquerque!$F$23*10^3)/Albuquerque!$B$8</f>
        <v>0</v>
      </c>
      <c r="L207" s="4">
        <f>(Seattle!$F$23*10^3)/Seattle!$B$8</f>
        <v>0</v>
      </c>
      <c r="M207" s="4">
        <f>(Chicago!$F$23*10^3)/Chicago!$B$8</f>
        <v>0</v>
      </c>
      <c r="N207" s="4">
        <f>(Boulder!$F$23*10^3)/Boulder!$B$8</f>
        <v>0</v>
      </c>
      <c r="O207" s="4">
        <f>(Minneapolis!$F$23*10^3)/Minneapolis!$B$8</f>
        <v>0</v>
      </c>
      <c r="P207" s="4">
        <f>(Helena!$F$23*10^3)/Helena!$B$8</f>
        <v>0</v>
      </c>
      <c r="Q207" s="4">
        <f>(Duluth!$F$23*10^3)/Duluth!$B$8</f>
        <v>0</v>
      </c>
      <c r="R207" s="4">
        <f>(Fairbanks!$F$23*10^3)/Fairbanks!$B$8</f>
        <v>0</v>
      </c>
    </row>
    <row r="208" spans="1:18" ht="11.25">
      <c r="A208" s="58"/>
      <c r="B208" s="59" t="s">
        <v>89</v>
      </c>
      <c r="C208" s="4">
        <f>(Miami!$F$24*10^3)/Miami!$B$8</f>
        <v>0</v>
      </c>
      <c r="D208" s="4">
        <f>(Houston!$F$24*10^3)/Houston!$B$8</f>
        <v>0</v>
      </c>
      <c r="E208" s="4">
        <f>(Phoenix!$F$24*10^3)/Phoenix!$B$8</f>
        <v>0</v>
      </c>
      <c r="F208" s="4">
        <f>(Atlanta!$F$24*10^3)/Atlanta!$B$8</f>
        <v>0</v>
      </c>
      <c r="G208" s="4">
        <f>(LosAngeles!$F$24*10^3)/LosAngeles!$B$8</f>
        <v>0</v>
      </c>
      <c r="H208" s="4">
        <f>(LasVegas!$F$24*10^3)/LasVegas!$B$8</f>
        <v>0</v>
      </c>
      <c r="I208" s="4">
        <f>(SanFrancisco!$F$24*10^3)/SanFrancisco!$B$8</f>
        <v>0</v>
      </c>
      <c r="J208" s="4">
        <f>(Baltimore!$F$24*10^3)/Baltimore!$B$8</f>
        <v>0</v>
      </c>
      <c r="K208" s="4">
        <f>(Albuquerque!$F$24*10^3)/Albuquerque!$B$8</f>
        <v>0</v>
      </c>
      <c r="L208" s="4">
        <f>(Seattle!$F$24*10^3)/Seattle!$B$8</f>
        <v>0</v>
      </c>
      <c r="M208" s="4">
        <f>(Chicago!$F$24*10^3)/Chicago!$B$8</f>
        <v>0</v>
      </c>
      <c r="N208" s="4">
        <f>(Boulder!$F$24*10^3)/Boulder!$B$8</f>
        <v>0</v>
      </c>
      <c r="O208" s="4">
        <f>(Minneapolis!$F$24*10^3)/Minneapolis!$B$8</f>
        <v>0</v>
      </c>
      <c r="P208" s="4">
        <f>(Helena!$F$24*10^3)/Helena!$B$8</f>
        <v>0</v>
      </c>
      <c r="Q208" s="4">
        <f>(Duluth!$F$24*10^3)/Duluth!$B$8</f>
        <v>0</v>
      </c>
      <c r="R208" s="4">
        <f>(Fairbanks!$F$24*10^3)/Fairbanks!$B$8</f>
        <v>0</v>
      </c>
    </row>
    <row r="209" spans="1:18" ht="11.25">
      <c r="A209" s="58"/>
      <c r="B209" s="59" t="s">
        <v>90</v>
      </c>
      <c r="C209" s="4">
        <f>(Miami!$F$25*10^3)/Miami!$B$8</f>
        <v>0</v>
      </c>
      <c r="D209" s="4">
        <f>(Houston!$F$25*10^3)/Houston!$B$8</f>
        <v>0</v>
      </c>
      <c r="E209" s="4">
        <f>(Phoenix!$F$25*10^3)/Phoenix!$B$8</f>
        <v>0</v>
      </c>
      <c r="F209" s="4">
        <f>(Atlanta!$F$25*10^3)/Atlanta!$B$8</f>
        <v>0</v>
      </c>
      <c r="G209" s="4">
        <f>(LosAngeles!$F$25*10^3)/LosAngeles!$B$8</f>
        <v>0</v>
      </c>
      <c r="H209" s="4">
        <f>(LasVegas!$F$25*10^3)/LasVegas!$B$8</f>
        <v>0</v>
      </c>
      <c r="I209" s="4">
        <f>(SanFrancisco!$F$25*10^3)/SanFrancisco!$B$8</f>
        <v>0</v>
      </c>
      <c r="J209" s="4">
        <f>(Baltimore!$F$25*10^3)/Baltimore!$B$8</f>
        <v>0</v>
      </c>
      <c r="K209" s="4">
        <f>(Albuquerque!$F$25*10^3)/Albuquerque!$B$8</f>
        <v>0</v>
      </c>
      <c r="L209" s="4">
        <f>(Seattle!$F$25*10^3)/Seattle!$B$8</f>
        <v>0</v>
      </c>
      <c r="M209" s="4">
        <f>(Chicago!$F$25*10^3)/Chicago!$B$8</f>
        <v>0</v>
      </c>
      <c r="N209" s="4">
        <f>(Boulder!$F$25*10^3)/Boulder!$B$8</f>
        <v>0</v>
      </c>
      <c r="O209" s="4">
        <f>(Minneapolis!$F$25*10^3)/Minneapolis!$B$8</f>
        <v>0</v>
      </c>
      <c r="P209" s="4">
        <f>(Helena!$F$25*10^3)/Helena!$B$8</f>
        <v>0</v>
      </c>
      <c r="Q209" s="4">
        <f>(Duluth!$F$25*10^3)/Duluth!$B$8</f>
        <v>0</v>
      </c>
      <c r="R209" s="4">
        <f>(Fairbanks!$F$25*10^3)/Fairbanks!$B$8</f>
        <v>0</v>
      </c>
    </row>
    <row r="210" spans="1:18" ht="11.25">
      <c r="A210" s="58"/>
      <c r="B210" s="59" t="s">
        <v>91</v>
      </c>
      <c r="C210" s="4">
        <f>(Miami!$F$26*10^3)/Miami!$B$8</f>
        <v>0</v>
      </c>
      <c r="D210" s="4">
        <f>(Houston!$F$26*10^3)/Houston!$B$8</f>
        <v>0</v>
      </c>
      <c r="E210" s="4">
        <f>(Phoenix!$F$26*10^3)/Phoenix!$B$8</f>
        <v>0</v>
      </c>
      <c r="F210" s="4">
        <f>(Atlanta!$F$26*10^3)/Atlanta!$B$8</f>
        <v>0</v>
      </c>
      <c r="G210" s="4">
        <f>(LosAngeles!$F$26*10^3)/LosAngeles!$B$8</f>
        <v>0</v>
      </c>
      <c r="H210" s="4">
        <f>(LasVegas!$F$26*10^3)/LasVegas!$B$8</f>
        <v>0</v>
      </c>
      <c r="I210" s="4">
        <f>(SanFrancisco!$F$26*10^3)/SanFrancisco!$B$8</f>
        <v>0</v>
      </c>
      <c r="J210" s="4">
        <f>(Baltimore!$F$26*10^3)/Baltimore!$B$8</f>
        <v>0</v>
      </c>
      <c r="K210" s="4">
        <f>(Albuquerque!$F$26*10^3)/Albuquerque!$B$8</f>
        <v>0</v>
      </c>
      <c r="L210" s="4">
        <f>(Seattle!$F$26*10^3)/Seattle!$B$8</f>
        <v>0</v>
      </c>
      <c r="M210" s="4">
        <f>(Chicago!$F$26*10^3)/Chicago!$B$8</f>
        <v>0</v>
      </c>
      <c r="N210" s="4">
        <f>(Boulder!$F$26*10^3)/Boulder!$B$8</f>
        <v>0</v>
      </c>
      <c r="O210" s="4">
        <f>(Minneapolis!$F$26*10^3)/Minneapolis!$B$8</f>
        <v>0</v>
      </c>
      <c r="P210" s="4">
        <f>(Helena!$F$26*10^3)/Helena!$B$8</f>
        <v>0</v>
      </c>
      <c r="Q210" s="4">
        <f>(Duluth!$F$26*10^3)/Duluth!$B$8</f>
        <v>0</v>
      </c>
      <c r="R210" s="4">
        <f>(Fairbanks!$F$26*10^3)/Fairbanks!$B$8</f>
        <v>0</v>
      </c>
    </row>
    <row r="211" spans="1:18" ht="11.25">
      <c r="A211" s="58"/>
      <c r="B211" s="59" t="s">
        <v>92</v>
      </c>
      <c r="C211" s="4">
        <f>(Miami!$F$28*10^3)/Miami!$B$8</f>
        <v>0</v>
      </c>
      <c r="D211" s="4">
        <f>(Houston!$F$28*10^3)/Houston!$B$8</f>
        <v>0</v>
      </c>
      <c r="E211" s="4">
        <f>(Phoenix!$F$28*10^3)/Phoenix!$B$8</f>
        <v>0</v>
      </c>
      <c r="F211" s="4">
        <f>(Atlanta!$F$28*10^3)/Atlanta!$B$8</f>
        <v>0</v>
      </c>
      <c r="G211" s="4">
        <f>(LosAngeles!$F$28*10^3)/LosAngeles!$B$8</f>
        <v>0</v>
      </c>
      <c r="H211" s="4">
        <f>(LasVegas!$F$28*10^3)/LasVegas!$B$8</f>
        <v>0</v>
      </c>
      <c r="I211" s="4">
        <f>(SanFrancisco!$F$28*10^3)/SanFrancisco!$B$8</f>
        <v>0</v>
      </c>
      <c r="J211" s="4">
        <f>(Baltimore!$F$28*10^3)/Baltimore!$B$8</f>
        <v>0</v>
      </c>
      <c r="K211" s="4">
        <f>(Albuquerque!$F$28*10^3)/Albuquerque!$B$8</f>
        <v>0</v>
      </c>
      <c r="L211" s="4">
        <f>(Seattle!$F$28*10^3)/Seattle!$B$8</f>
        <v>0</v>
      </c>
      <c r="M211" s="4">
        <f>(Chicago!$F$28*10^3)/Chicago!$B$8</f>
        <v>0</v>
      </c>
      <c r="N211" s="4">
        <f>(Boulder!$F$28*10^3)/Boulder!$B$8</f>
        <v>0</v>
      </c>
      <c r="O211" s="4">
        <f>(Minneapolis!$F$28*10^3)/Minneapolis!$B$8</f>
        <v>0</v>
      </c>
      <c r="P211" s="4">
        <f>(Helena!$F$28*10^3)/Helena!$B$8</f>
        <v>0</v>
      </c>
      <c r="Q211" s="4">
        <f>(Duluth!$F$28*10^3)/Duluth!$B$8</f>
        <v>0</v>
      </c>
      <c r="R211" s="4">
        <f>(Fairbanks!$F$28*10^3)/Fairbanks!$B$8</f>
        <v>0</v>
      </c>
    </row>
    <row r="212" spans="1:18" ht="11.25">
      <c r="A212" s="58"/>
      <c r="B212" s="56" t="s">
        <v>240</v>
      </c>
      <c r="C212" s="4">
        <f>(Miami!$B$2*10^3)/Miami!$B$8</f>
        <v>1790.3530194054233</v>
      </c>
      <c r="D212" s="4">
        <f>(Houston!$B$2*10^3)/Houston!$B$8</f>
        <v>1901.2028827087704</v>
      </c>
      <c r="E212" s="4">
        <f>(Phoenix!$B$2*10^3)/Phoenix!$B$8</f>
        <v>1803.7667522166864</v>
      </c>
      <c r="F212" s="4">
        <f>(Atlanta!$B$2*10^3)/Atlanta!$B$8</f>
        <v>1933.206403574444</v>
      </c>
      <c r="G212" s="4">
        <f>(LosAngeles!$B$2*10^3)/LosAngeles!$B$8</f>
        <v>1733.8852226493079</v>
      </c>
      <c r="H212" s="4">
        <f>(LasVegas!$B$2*10^3)/LasVegas!$B$8</f>
        <v>1797.1890480028894</v>
      </c>
      <c r="I212" s="4">
        <f>(SanFrancisco!$B$2*10^3)/SanFrancisco!$B$8</f>
        <v>1888.9635690862253</v>
      </c>
      <c r="J212" s="4">
        <f>(Baltimore!$B$2*10^3)/Baltimore!$B$8</f>
        <v>2085.1800736224495</v>
      </c>
      <c r="K212" s="4">
        <f>(Albuquerque!$B$2*10^3)/Albuquerque!$B$8</f>
        <v>1910.8517768173001</v>
      </c>
      <c r="L212" s="4">
        <f>(Seattle!$B$2*10^3)/Seattle!$B$8</f>
        <v>2050.2775791178224</v>
      </c>
      <c r="M212" s="4">
        <f>(Chicago!$B$2*10^3)/Chicago!$B$8</f>
        <v>2210.5152375507978</v>
      </c>
      <c r="N212" s="4">
        <f>(Boulder!$B$2*10^3)/Boulder!$B$8</f>
        <v>2038.1865628266428</v>
      </c>
      <c r="O212" s="4">
        <f>(Minneapolis!$B$2*10^3)/Minneapolis!$B$8</f>
        <v>2361.8550561018374</v>
      </c>
      <c r="P212" s="4">
        <f>(Helena!$B$2*10^3)/Helena!$B$8</f>
        <v>2238.3377304289379</v>
      </c>
      <c r="Q212" s="4">
        <f>(Duluth!$B$2*10^3)/Duluth!$B$8</f>
        <v>2528.3499051614649</v>
      </c>
      <c r="R212" s="4">
        <f>(Fairbanks!$B$2*10^3)/Fairbanks!$B$8</f>
        <v>3025.4903977477943</v>
      </c>
    </row>
    <row r="213" spans="1:18" ht="11.25">
      <c r="A213" s="56" t="s">
        <v>318</v>
      </c>
      <c r="B213" s="57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1:18" ht="11.25">
      <c r="A214" s="58"/>
      <c r="B214" s="56" t="s">
        <v>317</v>
      </c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</row>
    <row r="215" spans="1:18" ht="11.25">
      <c r="A215" s="58"/>
      <c r="B215" s="59" t="s">
        <v>315</v>
      </c>
      <c r="C215" s="71">
        <f>10^(-3)*Miami!$C126</f>
        <v>357.54839299999998</v>
      </c>
      <c r="D215" s="71">
        <f>10^(-3)*Houston!$C126</f>
        <v>351.95918699999999</v>
      </c>
      <c r="E215" s="71">
        <f>10^(-3)*Phoenix!$C126</f>
        <v>305.461207</v>
      </c>
      <c r="F215" s="71">
        <f>10^(-3)*Atlanta!$C126</f>
        <v>330.239305</v>
      </c>
      <c r="G215" s="71">
        <f>10^(-3)*LosAngeles!$C126</f>
        <v>305.16678000000002</v>
      </c>
      <c r="H215" s="71">
        <f>10^(-3)*LasVegas!$C126</f>
        <v>296.15873300000004</v>
      </c>
      <c r="I215" s="71">
        <f>10^(-3)*SanFrancisco!$C126</f>
        <v>307.98854999999998</v>
      </c>
      <c r="J215" s="71">
        <f>10^(-3)*Baltimore!$C126</f>
        <v>309.46089799999999</v>
      </c>
      <c r="K215" s="71">
        <f>10^(-3)*Albuquerque!$C126</f>
        <v>292.41195500000003</v>
      </c>
      <c r="L215" s="71">
        <f>10^(-3)*Seattle!$C126</f>
        <v>302.41659200000004</v>
      </c>
      <c r="M215" s="71">
        <f>10^(-3)*Chicago!$C126</f>
        <v>294.45655300000004</v>
      </c>
      <c r="N215" s="71">
        <f>10^(-3)*Boulder!$C126</f>
        <v>298.03877299999999</v>
      </c>
      <c r="O215" s="71">
        <f>10^(-3)*Minneapolis!$C126</f>
        <v>292.56100199999997</v>
      </c>
      <c r="P215" s="71">
        <f>10^(-3)*Helena!$C126</f>
        <v>298.548404</v>
      </c>
      <c r="Q215" s="71">
        <f>10^(-3)*Duluth!$C126</f>
        <v>290.109782</v>
      </c>
      <c r="R215" s="71">
        <f>10^(-3)*Fairbanks!$C126</f>
        <v>301.02034399999997</v>
      </c>
    </row>
    <row r="216" spans="1:18" ht="11.25">
      <c r="A216" s="58"/>
      <c r="B216" s="59" t="s">
        <v>314</v>
      </c>
      <c r="C216" s="71">
        <f>10^(-3)*Miami!$C127</f>
        <v>363.53163599999999</v>
      </c>
      <c r="D216" s="71">
        <f>10^(-3)*Houston!$C127</f>
        <v>340.77162099999998</v>
      </c>
      <c r="E216" s="71">
        <f>10^(-3)*Phoenix!$C127</f>
        <v>312.41414700000001</v>
      </c>
      <c r="F216" s="71">
        <f>10^(-3)*Atlanta!$C127</f>
        <v>318.06440700000002</v>
      </c>
      <c r="G216" s="71">
        <f>10^(-3)*LosAngeles!$C127</f>
        <v>312.68330900000001</v>
      </c>
      <c r="H216" s="71">
        <f>10^(-3)*LasVegas!$C127</f>
        <v>308.216252</v>
      </c>
      <c r="I216" s="71">
        <f>10^(-3)*SanFrancisco!$C127</f>
        <v>314.024406</v>
      </c>
      <c r="J216" s="71">
        <f>10^(-3)*Baltimore!$C127</f>
        <v>299.19395200000002</v>
      </c>
      <c r="K216" s="71">
        <f>10^(-3)*Albuquerque!$C127</f>
        <v>294.05323900000002</v>
      </c>
      <c r="L216" s="71">
        <f>10^(-3)*Seattle!$C127</f>
        <v>293.73277100000001</v>
      </c>
      <c r="M216" s="71">
        <f>10^(-3)*Chicago!$C127</f>
        <v>296.08629999999999</v>
      </c>
      <c r="N216" s="71">
        <f>10^(-3)*Boulder!$C127</f>
        <v>294.24132000000003</v>
      </c>
      <c r="O216" s="71">
        <f>10^(-3)*Minneapolis!$C127</f>
        <v>292.23589800000002</v>
      </c>
      <c r="P216" s="71">
        <f>10^(-3)*Helena!$C127</f>
        <v>306.04511200000002</v>
      </c>
      <c r="Q216" s="71">
        <f>10^(-3)*Duluth!$C127</f>
        <v>294.95972700000004</v>
      </c>
      <c r="R216" s="71">
        <f>10^(-3)*Fairbanks!$C127</f>
        <v>299.04926799999998</v>
      </c>
    </row>
    <row r="217" spans="1:18" ht="11.25">
      <c r="A217" s="58"/>
      <c r="B217" s="64" t="s">
        <v>313</v>
      </c>
      <c r="C217" s="71">
        <f>10^(-3)*Miami!$C128</f>
        <v>372.77662500000002</v>
      </c>
      <c r="D217" s="71">
        <f>10^(-3)*Houston!$C128</f>
        <v>351.69009700000004</v>
      </c>
      <c r="E217" s="71">
        <f>10^(-3)*Phoenix!$C128</f>
        <v>341.07514700000002</v>
      </c>
      <c r="F217" s="71">
        <f>10^(-3)*Atlanta!$C128</f>
        <v>331.06535600000001</v>
      </c>
      <c r="G217" s="71">
        <f>10^(-3)*LosAngeles!$C128</f>
        <v>310.357913</v>
      </c>
      <c r="H217" s="71">
        <f>10^(-3)*LasVegas!$C128</f>
        <v>302.70400799999999</v>
      </c>
      <c r="I217" s="71">
        <f>10^(-3)*SanFrancisco!$C128</f>
        <v>301.21446399999996</v>
      </c>
      <c r="J217" s="71">
        <f>10^(-3)*Baltimore!$C128</f>
        <v>337.58554200000003</v>
      </c>
      <c r="K217" s="71">
        <f>10^(-3)*Albuquerque!$C128</f>
        <v>298.55949099999998</v>
      </c>
      <c r="L217" s="71">
        <f>10^(-3)*Seattle!$C128</f>
        <v>302.95781099999999</v>
      </c>
      <c r="M217" s="71">
        <f>10^(-3)*Chicago!$C128</f>
        <v>320.61721199999999</v>
      </c>
      <c r="N217" s="71">
        <f>10^(-3)*Boulder!$C128</f>
        <v>306.04922700000003</v>
      </c>
      <c r="O217" s="71">
        <f>10^(-3)*Minneapolis!$C128</f>
        <v>304.426467</v>
      </c>
      <c r="P217" s="71">
        <f>10^(-3)*Helena!$C128</f>
        <v>306.56282699999997</v>
      </c>
      <c r="Q217" s="71">
        <f>10^(-3)*Duluth!$C128</f>
        <v>296.26295899999997</v>
      </c>
      <c r="R217" s="71">
        <f>10^(-3)*Fairbanks!$C128</f>
        <v>302.20924000000002</v>
      </c>
    </row>
    <row r="218" spans="1:18" ht="11.25">
      <c r="A218" s="58"/>
      <c r="B218" s="64" t="s">
        <v>312</v>
      </c>
      <c r="C218" s="71">
        <f>10^(-3)*Miami!$C129</f>
        <v>383.93565500000005</v>
      </c>
      <c r="D218" s="71">
        <f>10^(-3)*Houston!$C129</f>
        <v>374.00282500000003</v>
      </c>
      <c r="E218" s="71">
        <f>10^(-3)*Phoenix!$C129</f>
        <v>346.09507299999996</v>
      </c>
      <c r="F218" s="71">
        <f>10^(-3)*Atlanta!$C129</f>
        <v>349.96951899999999</v>
      </c>
      <c r="G218" s="71">
        <f>10^(-3)*LosAngeles!$C129</f>
        <v>313.445627</v>
      </c>
      <c r="H218" s="71">
        <f>10^(-3)*LasVegas!$C129</f>
        <v>339.39621899999997</v>
      </c>
      <c r="I218" s="71">
        <f>10^(-3)*SanFrancisco!$C129</f>
        <v>310.85606900000005</v>
      </c>
      <c r="J218" s="71">
        <f>10^(-3)*Baltimore!$C129</f>
        <v>335.038611</v>
      </c>
      <c r="K218" s="71">
        <f>10^(-3)*Albuquerque!$C129</f>
        <v>315.35460800000004</v>
      </c>
      <c r="L218" s="71">
        <f>10^(-3)*Seattle!$C129</f>
        <v>308.09533899999997</v>
      </c>
      <c r="M218" s="71">
        <f>10^(-3)*Chicago!$C129</f>
        <v>322.98576600000001</v>
      </c>
      <c r="N218" s="71">
        <f>10^(-3)*Boulder!$C129</f>
        <v>315.75156699999997</v>
      </c>
      <c r="O218" s="71">
        <f>10^(-3)*Minneapolis!$C129</f>
        <v>326.69530699999996</v>
      </c>
      <c r="P218" s="71">
        <f>10^(-3)*Helena!$C129</f>
        <v>306.37816200000003</v>
      </c>
      <c r="Q218" s="71">
        <f>10^(-3)*Duluth!$C129</f>
        <v>303.15848900000003</v>
      </c>
      <c r="R218" s="71">
        <f>10^(-3)*Fairbanks!$C129</f>
        <v>301.603858</v>
      </c>
    </row>
    <row r="219" spans="1:18" ht="11.25">
      <c r="A219" s="58"/>
      <c r="B219" s="64" t="s">
        <v>295</v>
      </c>
      <c r="C219" s="71">
        <f>10^(-3)*Miami!$C130</f>
        <v>394.68239699999998</v>
      </c>
      <c r="D219" s="71">
        <f>10^(-3)*Houston!$C130</f>
        <v>416.08211299999999</v>
      </c>
      <c r="E219" s="71">
        <f>10^(-3)*Phoenix!$C130</f>
        <v>383.68451700000003</v>
      </c>
      <c r="F219" s="71">
        <f>10^(-3)*Atlanta!$C130</f>
        <v>382.48751299999998</v>
      </c>
      <c r="G219" s="71">
        <f>10^(-3)*LosAngeles!$C130</f>
        <v>332.93174200000004</v>
      </c>
      <c r="H219" s="71">
        <f>10^(-3)*LasVegas!$C130</f>
        <v>351.77472799999998</v>
      </c>
      <c r="I219" s="71">
        <f>10^(-3)*SanFrancisco!$C130</f>
        <v>320.23134600000003</v>
      </c>
      <c r="J219" s="71">
        <f>10^(-3)*Baltimore!$C130</f>
        <v>360.83428900000001</v>
      </c>
      <c r="K219" s="71">
        <f>10^(-3)*Albuquerque!$C130</f>
        <v>334.573961</v>
      </c>
      <c r="L219" s="71">
        <f>10^(-3)*Seattle!$C130</f>
        <v>329.72111100000001</v>
      </c>
      <c r="M219" s="71">
        <f>10^(-3)*Chicago!$C130</f>
        <v>361.59663799999998</v>
      </c>
      <c r="N219" s="71">
        <f>10^(-3)*Boulder!$C130</f>
        <v>334.35815300000002</v>
      </c>
      <c r="O219" s="71">
        <f>10^(-3)*Minneapolis!$C130</f>
        <v>378.11032599999999</v>
      </c>
      <c r="P219" s="71">
        <f>10^(-3)*Helena!$C130</f>
        <v>324.52149800000001</v>
      </c>
      <c r="Q219" s="71">
        <f>10^(-3)*Duluth!$C130</f>
        <v>316.64333000000005</v>
      </c>
      <c r="R219" s="71">
        <f>10^(-3)*Fairbanks!$C130</f>
        <v>321.18912</v>
      </c>
    </row>
    <row r="220" spans="1:18" ht="11.25">
      <c r="A220" s="58"/>
      <c r="B220" s="64" t="s">
        <v>311</v>
      </c>
      <c r="C220" s="71">
        <f>10^(-3)*Miami!$C131</f>
        <v>416.54361700000004</v>
      </c>
      <c r="D220" s="71">
        <f>10^(-3)*Houston!$C131</f>
        <v>419.70543600000002</v>
      </c>
      <c r="E220" s="71">
        <f>10^(-3)*Phoenix!$C131</f>
        <v>437.20052600000002</v>
      </c>
      <c r="F220" s="71">
        <f>10^(-3)*Atlanta!$C131</f>
        <v>396.46042599999998</v>
      </c>
      <c r="G220" s="71">
        <f>10^(-3)*LosAngeles!$C131</f>
        <v>332.005942</v>
      </c>
      <c r="H220" s="71">
        <f>10^(-3)*LasVegas!$C131</f>
        <v>387.63384100000002</v>
      </c>
      <c r="I220" s="71">
        <f>10^(-3)*SanFrancisco!$C131</f>
        <v>325.72757300000001</v>
      </c>
      <c r="J220" s="71">
        <f>10^(-3)*Baltimore!$C131</f>
        <v>417.95531099999999</v>
      </c>
      <c r="K220" s="71">
        <f>10^(-3)*Albuquerque!$C131</f>
        <v>352.90246999999999</v>
      </c>
      <c r="L220" s="71">
        <f>10^(-3)*Seattle!$C131</f>
        <v>328.64647400000001</v>
      </c>
      <c r="M220" s="71">
        <f>10^(-3)*Chicago!$C131</f>
        <v>388.84499300000004</v>
      </c>
      <c r="N220" s="71">
        <f>10^(-3)*Boulder!$C131</f>
        <v>348.10240299999998</v>
      </c>
      <c r="O220" s="71">
        <f>10^(-3)*Minneapolis!$C131</f>
        <v>405.95260100000002</v>
      </c>
      <c r="P220" s="71">
        <f>10^(-3)*Helena!$C131</f>
        <v>356.22013799999996</v>
      </c>
      <c r="Q220" s="71">
        <f>10^(-3)*Duluth!$C131</f>
        <v>362.77054200000003</v>
      </c>
      <c r="R220" s="71">
        <f>10^(-3)*Fairbanks!$C131</f>
        <v>346.26124200000004</v>
      </c>
    </row>
    <row r="221" spans="1:18" ht="11.25">
      <c r="A221" s="58"/>
      <c r="B221" s="64" t="s">
        <v>310</v>
      </c>
      <c r="C221" s="71">
        <f>10^(-3)*Miami!$C132</f>
        <v>407.00635100000005</v>
      </c>
      <c r="D221" s="71">
        <f>10^(-3)*Houston!$C132</f>
        <v>429.43390600000004</v>
      </c>
      <c r="E221" s="71">
        <f>10^(-3)*Phoenix!$C132</f>
        <v>445.34464600000001</v>
      </c>
      <c r="F221" s="71">
        <f>10^(-3)*Atlanta!$C132</f>
        <v>421.02738400000004</v>
      </c>
      <c r="G221" s="71">
        <f>10^(-3)*LosAngeles!$C132</f>
        <v>342.81590600000004</v>
      </c>
      <c r="H221" s="71">
        <f>10^(-3)*LasVegas!$C132</f>
        <v>394.76816300000002</v>
      </c>
      <c r="I221" s="71">
        <f>10^(-3)*SanFrancisco!$C132</f>
        <v>339.45574400000004</v>
      </c>
      <c r="J221" s="71">
        <f>10^(-3)*Baltimore!$C132</f>
        <v>425.97701899999998</v>
      </c>
      <c r="K221" s="71">
        <f>10^(-3)*Albuquerque!$C132</f>
        <v>366.06432599999999</v>
      </c>
      <c r="L221" s="71">
        <f>10^(-3)*Seattle!$C132</f>
        <v>345.87575099999998</v>
      </c>
      <c r="M221" s="71">
        <f>10^(-3)*Chicago!$C132</f>
        <v>416.80871500000001</v>
      </c>
      <c r="N221" s="71">
        <f>10^(-3)*Boulder!$C132</f>
        <v>362.60619000000003</v>
      </c>
      <c r="O221" s="71">
        <f>10^(-3)*Minneapolis!$C132</f>
        <v>405.74573800000002</v>
      </c>
      <c r="P221" s="71">
        <f>10^(-3)*Helena!$C132</f>
        <v>361.94984100000005</v>
      </c>
      <c r="Q221" s="71">
        <f>10^(-3)*Duluth!$C132</f>
        <v>388.36349999999999</v>
      </c>
      <c r="R221" s="71">
        <f>10^(-3)*Fairbanks!$C132</f>
        <v>345.87337800000006</v>
      </c>
    </row>
    <row r="222" spans="1:18" ht="11.25">
      <c r="A222" s="58"/>
      <c r="B222" s="64" t="s">
        <v>309</v>
      </c>
      <c r="C222" s="71">
        <f>10^(-3)*Miami!$C133</f>
        <v>408.97780900000004</v>
      </c>
      <c r="D222" s="71">
        <f>10^(-3)*Houston!$C133</f>
        <v>427.78257400000001</v>
      </c>
      <c r="E222" s="71">
        <f>10^(-3)*Phoenix!$C133</f>
        <v>438.36908199999999</v>
      </c>
      <c r="F222" s="71">
        <f>10^(-3)*Atlanta!$C133</f>
        <v>400.480841</v>
      </c>
      <c r="G222" s="71">
        <f>10^(-3)*LosAngeles!$C133</f>
        <v>350.10689100000002</v>
      </c>
      <c r="H222" s="71">
        <f>10^(-3)*LasVegas!$C133</f>
        <v>407.75749500000001</v>
      </c>
      <c r="I222" s="71">
        <f>10^(-3)*SanFrancisco!$C133</f>
        <v>335.02687900000001</v>
      </c>
      <c r="J222" s="71">
        <f>10^(-3)*Baltimore!$C133</f>
        <v>420.248332</v>
      </c>
      <c r="K222" s="71">
        <f>10^(-3)*Albuquerque!$C133</f>
        <v>376.48209900000001</v>
      </c>
      <c r="L222" s="71">
        <f>10^(-3)*Seattle!$C133</f>
        <v>342.83472399999999</v>
      </c>
      <c r="M222" s="71">
        <f>10^(-3)*Chicago!$C133</f>
        <v>410.76429899999999</v>
      </c>
      <c r="N222" s="71">
        <f>10^(-3)*Boulder!$C133</f>
        <v>363.041201</v>
      </c>
      <c r="O222" s="71">
        <f>10^(-3)*Minneapolis!$C133</f>
        <v>405.269565</v>
      </c>
      <c r="P222" s="71">
        <f>10^(-3)*Helena!$C133</f>
        <v>358.066192</v>
      </c>
      <c r="Q222" s="71">
        <f>10^(-3)*Duluth!$C133</f>
        <v>366.41893500000003</v>
      </c>
      <c r="R222" s="71">
        <f>10^(-3)*Fairbanks!$C133</f>
        <v>343.59523700000005</v>
      </c>
    </row>
    <row r="223" spans="1:18" ht="11.25">
      <c r="A223" s="58"/>
      <c r="B223" s="64" t="s">
        <v>308</v>
      </c>
      <c r="C223" s="71">
        <f>10^(-3)*Miami!$C134</f>
        <v>395.76523200000003</v>
      </c>
      <c r="D223" s="71">
        <f>10^(-3)*Houston!$C134</f>
        <v>414.21231900000004</v>
      </c>
      <c r="E223" s="71">
        <f>10^(-3)*Phoenix!$C134</f>
        <v>419.52484399999997</v>
      </c>
      <c r="F223" s="71">
        <f>10^(-3)*Atlanta!$C134</f>
        <v>378.80353000000002</v>
      </c>
      <c r="G223" s="71">
        <f>10^(-3)*LosAngeles!$C134</f>
        <v>346.35243199999996</v>
      </c>
      <c r="H223" s="71">
        <f>10^(-3)*LasVegas!$C134</f>
        <v>373.92190899999997</v>
      </c>
      <c r="I223" s="71">
        <f>10^(-3)*SanFrancisco!$C134</f>
        <v>342.29483000000005</v>
      </c>
      <c r="J223" s="71">
        <f>10^(-3)*Baltimore!$C134</f>
        <v>369.66742800000003</v>
      </c>
      <c r="K223" s="71">
        <f>10^(-3)*Albuquerque!$C134</f>
        <v>340.933042</v>
      </c>
      <c r="L223" s="71">
        <f>10^(-3)*Seattle!$C134</f>
        <v>345.13169900000003</v>
      </c>
      <c r="M223" s="71">
        <f>10^(-3)*Chicago!$C134</f>
        <v>364.92379</v>
      </c>
      <c r="N223" s="71">
        <f>10^(-3)*Boulder!$C134</f>
        <v>340.86693500000001</v>
      </c>
      <c r="O223" s="71">
        <f>10^(-3)*Minneapolis!$C134</f>
        <v>357.02135300000003</v>
      </c>
      <c r="P223" s="71">
        <f>10^(-3)*Helena!$C134</f>
        <v>343.60285600000003</v>
      </c>
      <c r="Q223" s="71">
        <f>10^(-3)*Duluth!$C134</f>
        <v>343.71313299999997</v>
      </c>
      <c r="R223" s="71">
        <f>10^(-3)*Fairbanks!$C134</f>
        <v>316.68003499999998</v>
      </c>
    </row>
    <row r="224" spans="1:18" ht="11.25">
      <c r="A224" s="58"/>
      <c r="B224" s="64" t="s">
        <v>307</v>
      </c>
      <c r="C224" s="71">
        <f>10^(-3)*Miami!$C135</f>
        <v>395.19082000000003</v>
      </c>
      <c r="D224" s="71">
        <f>10^(-3)*Houston!$C135</f>
        <v>380.55979100000002</v>
      </c>
      <c r="E224" s="71">
        <f>10^(-3)*Phoenix!$C135</f>
        <v>368.60677700000002</v>
      </c>
      <c r="F224" s="71">
        <f>10^(-3)*Atlanta!$C135</f>
        <v>349.58701400000001</v>
      </c>
      <c r="G224" s="71">
        <f>10^(-3)*LosAngeles!$C135</f>
        <v>332.57984299999998</v>
      </c>
      <c r="H224" s="71">
        <f>10^(-3)*LasVegas!$C135</f>
        <v>344.195043</v>
      </c>
      <c r="I224" s="71">
        <f>10^(-3)*SanFrancisco!$C135</f>
        <v>320.902109</v>
      </c>
      <c r="J224" s="71">
        <f>10^(-3)*Baltimore!$C135</f>
        <v>349.18830400000002</v>
      </c>
      <c r="K224" s="71">
        <f>10^(-3)*Albuquerque!$C135</f>
        <v>327.04970200000002</v>
      </c>
      <c r="L224" s="71">
        <f>10^(-3)*Seattle!$C135</f>
        <v>313.74170400000003</v>
      </c>
      <c r="M224" s="71">
        <f>10^(-3)*Chicago!$C135</f>
        <v>344.22534200000001</v>
      </c>
      <c r="N224" s="71">
        <f>10^(-3)*Boulder!$C135</f>
        <v>316.525848</v>
      </c>
      <c r="O224" s="71">
        <f>10^(-3)*Minneapolis!$C135</f>
        <v>321.03265500000003</v>
      </c>
      <c r="P224" s="71">
        <f>10^(-3)*Helena!$C135</f>
        <v>318.510311</v>
      </c>
      <c r="Q224" s="71">
        <f>10^(-3)*Duluth!$C135</f>
        <v>312.87330099999997</v>
      </c>
      <c r="R224" s="71">
        <f>10^(-3)*Fairbanks!$C135</f>
        <v>308.253917</v>
      </c>
    </row>
    <row r="225" spans="1:18" ht="11.25">
      <c r="A225" s="58"/>
      <c r="B225" s="64" t="s">
        <v>306</v>
      </c>
      <c r="C225" s="71">
        <f>10^(-3)*Miami!$C136</f>
        <v>371.46498300000002</v>
      </c>
      <c r="D225" s="71">
        <f>10^(-3)*Houston!$C136</f>
        <v>364.84287900000004</v>
      </c>
      <c r="E225" s="71">
        <f>10^(-3)*Phoenix!$C136</f>
        <v>327.69277600000004</v>
      </c>
      <c r="F225" s="71">
        <f>10^(-3)*Atlanta!$C136</f>
        <v>328.11429599999997</v>
      </c>
      <c r="G225" s="71">
        <f>10^(-3)*LosAngeles!$C136</f>
        <v>321.05871000000002</v>
      </c>
      <c r="H225" s="71">
        <f>10^(-3)*LasVegas!$C136</f>
        <v>304.84438</v>
      </c>
      <c r="I225" s="71">
        <f>10^(-3)*SanFrancisco!$C136</f>
        <v>315.765488</v>
      </c>
      <c r="J225" s="71">
        <f>10^(-3)*Baltimore!$C136</f>
        <v>339.15883100000002</v>
      </c>
      <c r="K225" s="71">
        <f>10^(-3)*Albuquerque!$C136</f>
        <v>299.88883000000004</v>
      </c>
      <c r="L225" s="71">
        <f>10^(-3)*Seattle!$C136</f>
        <v>316.16805900000003</v>
      </c>
      <c r="M225" s="71">
        <f>10^(-3)*Chicago!$C136</f>
        <v>344.48589199999998</v>
      </c>
      <c r="N225" s="71">
        <f>10^(-3)*Boulder!$C136</f>
        <v>297.08822900000001</v>
      </c>
      <c r="O225" s="71">
        <f>10^(-3)*Minneapolis!$C136</f>
        <v>308.694278</v>
      </c>
      <c r="P225" s="71">
        <f>10^(-3)*Helena!$C136</f>
        <v>299.72783000000004</v>
      </c>
      <c r="Q225" s="71">
        <f>10^(-3)*Duluth!$C136</f>
        <v>313.17966699999999</v>
      </c>
      <c r="R225" s="71">
        <f>10^(-3)*Fairbanks!$C136</f>
        <v>299.34884199999999</v>
      </c>
    </row>
    <row r="226" spans="1:18" ht="11.25">
      <c r="A226" s="58"/>
      <c r="B226" s="64" t="s">
        <v>305</v>
      </c>
      <c r="C226" s="71">
        <f>10^(-3)*Miami!$C137</f>
        <v>360.74854200000004</v>
      </c>
      <c r="D226" s="71">
        <f>10^(-3)*Houston!$C137</f>
        <v>350.78438</v>
      </c>
      <c r="E226" s="71">
        <f>10^(-3)*Phoenix!$C137</f>
        <v>322.14883500000002</v>
      </c>
      <c r="F226" s="71">
        <f>10^(-3)*Atlanta!$C137</f>
        <v>327.29459900000001</v>
      </c>
      <c r="G226" s="71">
        <f>10^(-3)*LosAngeles!$C137</f>
        <v>312.45592099999999</v>
      </c>
      <c r="H226" s="71">
        <f>10^(-3)*LasVegas!$C137</f>
        <v>295.03913900000003</v>
      </c>
      <c r="I226" s="71">
        <f>10^(-3)*SanFrancisco!$C137</f>
        <v>307.78663699999998</v>
      </c>
      <c r="J226" s="71">
        <f>10^(-3)*Baltimore!$C137</f>
        <v>309.48629700000004</v>
      </c>
      <c r="K226" s="71">
        <f>10^(-3)*Albuquerque!$C137</f>
        <v>291.34172899999999</v>
      </c>
      <c r="L226" s="71">
        <f>10^(-3)*Seattle!$C137</f>
        <v>296.69120899999996</v>
      </c>
      <c r="M226" s="71">
        <f>10^(-3)*Chicago!$C137</f>
        <v>302.27552800000001</v>
      </c>
      <c r="N226" s="71">
        <f>10^(-3)*Boulder!$C137</f>
        <v>292.39165399999996</v>
      </c>
      <c r="O226" s="71">
        <f>10^(-3)*Minneapolis!$C137</f>
        <v>296.06084299999998</v>
      </c>
      <c r="P226" s="71">
        <f>10^(-3)*Helena!$C137</f>
        <v>296.77915200000001</v>
      </c>
      <c r="Q226" s="71">
        <f>10^(-3)*Duluth!$C137</f>
        <v>293.84898700000002</v>
      </c>
      <c r="R226" s="71">
        <f>10^(-3)*Fairbanks!$C137</f>
        <v>303.43475000000001</v>
      </c>
    </row>
    <row r="227" spans="1:18" ht="11.25">
      <c r="A227" s="58"/>
      <c r="B227" s="64" t="s">
        <v>316</v>
      </c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</row>
    <row r="228" spans="1:18" ht="11.25">
      <c r="A228" s="58"/>
      <c r="B228" s="59" t="s">
        <v>315</v>
      </c>
      <c r="C228" s="71" t="str">
        <f>Miami!$D126</f>
        <v>23-JAN-18:15</v>
      </c>
      <c r="D228" s="71" t="str">
        <f>Houston!$D126</f>
        <v>20-JAN-18:15</v>
      </c>
      <c r="E228" s="71" t="str">
        <f>Phoenix!$D126</f>
        <v>05-JAN-18:15</v>
      </c>
      <c r="F228" s="71" t="str">
        <f>Atlanta!$D126</f>
        <v>24-JAN-18:15</v>
      </c>
      <c r="G228" s="71" t="str">
        <f>LosAngeles!$D126</f>
        <v>10-JAN-18:15</v>
      </c>
      <c r="H228" s="71" t="str">
        <f>LasVegas!$D126</f>
        <v>23-JAN-18:15</v>
      </c>
      <c r="I228" s="71" t="str">
        <f>SanFrancisco!$D126</f>
        <v>05-JAN-18:15</v>
      </c>
      <c r="J228" s="71" t="str">
        <f>Baltimore!$D126</f>
        <v>09-JAN-11:15</v>
      </c>
      <c r="K228" s="71" t="str">
        <f>Albuquerque!$D126</f>
        <v>02-JAN-11:15</v>
      </c>
      <c r="L228" s="71" t="str">
        <f>Seattle!$D126</f>
        <v>14-JAN-11:15</v>
      </c>
      <c r="M228" s="71" t="str">
        <f>Chicago!$D126</f>
        <v>17-JAN-18:15</v>
      </c>
      <c r="N228" s="71" t="str">
        <f>Boulder!$D126</f>
        <v>23-JAN-11:15</v>
      </c>
      <c r="O228" s="71" t="str">
        <f>Minneapolis!$D126</f>
        <v>30-JAN-11:15</v>
      </c>
      <c r="P228" s="71" t="str">
        <f>Helena!$D126</f>
        <v>23-JAN-11:15</v>
      </c>
      <c r="Q228" s="71" t="str">
        <f>Duluth!$D126</f>
        <v>13-JAN-11:15</v>
      </c>
      <c r="R228" s="71" t="str">
        <f>Fairbanks!$D126</f>
        <v>21-JAN-11:15</v>
      </c>
    </row>
    <row r="229" spans="1:18" ht="11.25">
      <c r="A229" s="58"/>
      <c r="B229" s="59" t="s">
        <v>314</v>
      </c>
      <c r="C229" s="71" t="str">
        <f>Miami!$D127</f>
        <v>23-FEB-11:00</v>
      </c>
      <c r="D229" s="71" t="str">
        <f>Houston!$D127</f>
        <v>15-FEB-18:15</v>
      </c>
      <c r="E229" s="71" t="str">
        <f>Phoenix!$D127</f>
        <v>14-FEB-18:15</v>
      </c>
      <c r="F229" s="71" t="str">
        <f>Atlanta!$D127</f>
        <v>21-FEB-18:15</v>
      </c>
      <c r="G229" s="71" t="str">
        <f>LosAngeles!$D127</f>
        <v>13-FEB-11:45</v>
      </c>
      <c r="H229" s="71" t="str">
        <f>LasVegas!$D127</f>
        <v>10-FEB-18:15</v>
      </c>
      <c r="I229" s="71" t="str">
        <f>SanFrancisco!$D127</f>
        <v>15-FEB-18:15</v>
      </c>
      <c r="J229" s="71" t="str">
        <f>Baltimore!$D127</f>
        <v>13-FEB-11:15</v>
      </c>
      <c r="K229" s="71" t="str">
        <f>Albuquerque!$D127</f>
        <v>14-FEB-18:15</v>
      </c>
      <c r="L229" s="71" t="str">
        <f>Seattle!$D127</f>
        <v>21-FEB-11:15</v>
      </c>
      <c r="M229" s="71" t="str">
        <f>Chicago!$D127</f>
        <v>28-FEB-11:15</v>
      </c>
      <c r="N229" s="71" t="str">
        <f>Boulder!$D127</f>
        <v>11-FEB-11:15</v>
      </c>
      <c r="O229" s="71" t="str">
        <f>Minneapolis!$D127</f>
        <v>21-FEB-11:15</v>
      </c>
      <c r="P229" s="71" t="str">
        <f>Helena!$D127</f>
        <v>02-FEB-18:15</v>
      </c>
      <c r="Q229" s="71" t="str">
        <f>Duluth!$D127</f>
        <v>21-FEB-11:15</v>
      </c>
      <c r="R229" s="71" t="str">
        <f>Fairbanks!$D127</f>
        <v>27-FEB-11:15</v>
      </c>
    </row>
    <row r="230" spans="1:18" ht="11.25">
      <c r="A230" s="58"/>
      <c r="B230" s="64" t="s">
        <v>313</v>
      </c>
      <c r="C230" s="71" t="str">
        <f>Miami!$D128</f>
        <v>13-MAR-17:15</v>
      </c>
      <c r="D230" s="71" t="str">
        <f>Houston!$D128</f>
        <v>28-MAR-17:15</v>
      </c>
      <c r="E230" s="71" t="str">
        <f>Phoenix!$D128</f>
        <v>17-MAR-17:15</v>
      </c>
      <c r="F230" s="71" t="str">
        <f>Atlanta!$D128</f>
        <v>29-MAR-17:15</v>
      </c>
      <c r="G230" s="71" t="str">
        <f>LosAngeles!$D128</f>
        <v>04-MAR-11:45</v>
      </c>
      <c r="H230" s="71" t="str">
        <f>LasVegas!$D128</f>
        <v>31-MAR-17:15</v>
      </c>
      <c r="I230" s="71" t="str">
        <f>SanFrancisco!$D128</f>
        <v>27-MAR-17:15</v>
      </c>
      <c r="J230" s="71" t="str">
        <f>Baltimore!$D128</f>
        <v>09-MAR-18:15</v>
      </c>
      <c r="K230" s="71" t="str">
        <f>Albuquerque!$D128</f>
        <v>08-MAR-18:15</v>
      </c>
      <c r="L230" s="71" t="str">
        <f>Seattle!$D128</f>
        <v>30-MAR-10:15</v>
      </c>
      <c r="M230" s="71" t="str">
        <f>Chicago!$D128</f>
        <v>14-MAR-17:15</v>
      </c>
      <c r="N230" s="71" t="str">
        <f>Boulder!$D128</f>
        <v>30-MAR-17:15</v>
      </c>
      <c r="O230" s="71" t="str">
        <f>Minneapolis!$D128</f>
        <v>23-MAR-17:15</v>
      </c>
      <c r="P230" s="71" t="str">
        <f>Helena!$D128</f>
        <v>30-MAR-17:15</v>
      </c>
      <c r="Q230" s="71" t="str">
        <f>Duluth!$D128</f>
        <v>30-MAR-10:15</v>
      </c>
      <c r="R230" s="71" t="str">
        <f>Fairbanks!$D128</f>
        <v>09-MAR-11:15</v>
      </c>
    </row>
    <row r="231" spans="1:18" ht="11.25">
      <c r="A231" s="58"/>
      <c r="B231" s="64" t="s">
        <v>312</v>
      </c>
      <c r="C231" s="71" t="str">
        <f>Miami!$D129</f>
        <v>03-APR-17:15</v>
      </c>
      <c r="D231" s="71" t="str">
        <f>Houston!$D129</f>
        <v>29-APR-10:00</v>
      </c>
      <c r="E231" s="71" t="str">
        <f>Phoenix!$D129</f>
        <v>17-APR-17:15</v>
      </c>
      <c r="F231" s="71" t="str">
        <f>Atlanta!$D129</f>
        <v>14-APR-17:15</v>
      </c>
      <c r="G231" s="71" t="str">
        <f>LosAngeles!$D129</f>
        <v>10-APR-10:45</v>
      </c>
      <c r="H231" s="71" t="str">
        <f>LasVegas!$D129</f>
        <v>21-APR-17:15</v>
      </c>
      <c r="I231" s="71" t="str">
        <f>SanFrancisco!$D129</f>
        <v>29-APR-10:45</v>
      </c>
      <c r="J231" s="71" t="str">
        <f>Baltimore!$D129</f>
        <v>04-APR-17:15</v>
      </c>
      <c r="K231" s="71" t="str">
        <f>Albuquerque!$D129</f>
        <v>21-APR-17:15</v>
      </c>
      <c r="L231" s="71" t="str">
        <f>Seattle!$D129</f>
        <v>29-APR-10:15</v>
      </c>
      <c r="M231" s="71" t="str">
        <f>Chicago!$D129</f>
        <v>10-APR-10:15</v>
      </c>
      <c r="N231" s="71" t="str">
        <f>Boulder!$D129</f>
        <v>26-APR-10:45</v>
      </c>
      <c r="O231" s="71" t="str">
        <f>Minneapolis!$D129</f>
        <v>01-APR-17:15</v>
      </c>
      <c r="P231" s="71" t="str">
        <f>Helena!$D129</f>
        <v>24-APR-10:15</v>
      </c>
      <c r="Q231" s="71" t="str">
        <f>Duluth!$D129</f>
        <v>14-APR-10:15</v>
      </c>
      <c r="R231" s="71" t="str">
        <f>Fairbanks!$D129</f>
        <v>14-APR-10:15</v>
      </c>
    </row>
    <row r="232" spans="1:18" ht="11.25">
      <c r="A232" s="58"/>
      <c r="B232" s="64" t="s">
        <v>295</v>
      </c>
      <c r="C232" s="71" t="str">
        <f>Miami!$D130</f>
        <v>15-MAY-17:15</v>
      </c>
      <c r="D232" s="71" t="str">
        <f>Houston!$D130</f>
        <v>26-MAY-17:15</v>
      </c>
      <c r="E232" s="71" t="str">
        <f>Phoenix!$D130</f>
        <v>30-MAY-17:15</v>
      </c>
      <c r="F232" s="71" t="str">
        <f>Atlanta!$D130</f>
        <v>31-MAY-17:15</v>
      </c>
      <c r="G232" s="71" t="str">
        <f>LosAngeles!$D130</f>
        <v>30-MAY-10:45</v>
      </c>
      <c r="H232" s="71" t="str">
        <f>LasVegas!$D130</f>
        <v>31-MAY-17:15</v>
      </c>
      <c r="I232" s="71" t="str">
        <f>SanFrancisco!$D130</f>
        <v>25-MAY-17:15</v>
      </c>
      <c r="J232" s="71" t="str">
        <f>Baltimore!$D130</f>
        <v>15-MAY-17:15</v>
      </c>
      <c r="K232" s="71" t="str">
        <f>Albuquerque!$D130</f>
        <v>30-MAY-10:45</v>
      </c>
      <c r="L232" s="71" t="str">
        <f>Seattle!$D130</f>
        <v>05-MAY-17:15</v>
      </c>
      <c r="M232" s="71" t="str">
        <f>Chicago!$D130</f>
        <v>30-MAY-17:15</v>
      </c>
      <c r="N232" s="71" t="str">
        <f>Boulder!$D130</f>
        <v>24-MAY-10:45</v>
      </c>
      <c r="O232" s="71" t="str">
        <f>Minneapolis!$D130</f>
        <v>27-MAY-17:15</v>
      </c>
      <c r="P232" s="71" t="str">
        <f>Helena!$D130</f>
        <v>25-MAY-17:15</v>
      </c>
      <c r="Q232" s="71" t="str">
        <f>Duluth!$D130</f>
        <v>27-MAY-10:45</v>
      </c>
      <c r="R232" s="71" t="str">
        <f>Fairbanks!$D130</f>
        <v>31-MAY-10:15</v>
      </c>
    </row>
    <row r="233" spans="1:18" ht="11.25">
      <c r="A233" s="58"/>
      <c r="B233" s="64" t="s">
        <v>311</v>
      </c>
      <c r="C233" s="71" t="str">
        <f>Miami!$D131</f>
        <v>27-JUN-17:15</v>
      </c>
      <c r="D233" s="71" t="str">
        <f>Houston!$D131</f>
        <v>13-JUN-17:15</v>
      </c>
      <c r="E233" s="71" t="str">
        <f>Phoenix!$D131</f>
        <v>28-JUN-17:15</v>
      </c>
      <c r="F233" s="71" t="str">
        <f>Atlanta!$D131</f>
        <v>19-JUN-17:15</v>
      </c>
      <c r="G233" s="71" t="str">
        <f>LosAngeles!$D131</f>
        <v>28-JUN-17:15</v>
      </c>
      <c r="H233" s="71" t="str">
        <f>LasVegas!$D131</f>
        <v>27-JUN-17:15</v>
      </c>
      <c r="I233" s="71" t="str">
        <f>SanFrancisco!$D131</f>
        <v>16-JUN-10:45</v>
      </c>
      <c r="J233" s="71" t="str">
        <f>Baltimore!$D131</f>
        <v>30-JUN-17:15</v>
      </c>
      <c r="K233" s="71" t="str">
        <f>Albuquerque!$D131</f>
        <v>29-JUN-17:15</v>
      </c>
      <c r="L233" s="71" t="str">
        <f>Seattle!$D131</f>
        <v>28-JUN-10:45</v>
      </c>
      <c r="M233" s="71" t="str">
        <f>Chicago!$D131</f>
        <v>20-JUN-17:15</v>
      </c>
      <c r="N233" s="71" t="str">
        <f>Boulder!$D131</f>
        <v>28-JUN-10:45</v>
      </c>
      <c r="O233" s="71" t="str">
        <f>Minneapolis!$D131</f>
        <v>29-JUN-17:15</v>
      </c>
      <c r="P233" s="71" t="str">
        <f>Helena!$D131</f>
        <v>30-JUN-10:45</v>
      </c>
      <c r="Q233" s="71" t="str">
        <f>Duluth!$D131</f>
        <v>14-JUN-17:15</v>
      </c>
      <c r="R233" s="71" t="str">
        <f>Fairbanks!$D131</f>
        <v>21-JUN-17:15</v>
      </c>
    </row>
    <row r="234" spans="1:18" ht="11.25">
      <c r="A234" s="58"/>
      <c r="B234" s="64" t="s">
        <v>310</v>
      </c>
      <c r="C234" s="71" t="str">
        <f>Miami!$D132</f>
        <v>13-JUL-17:15</v>
      </c>
      <c r="D234" s="71" t="str">
        <f>Houston!$D132</f>
        <v>05-JUL-17:15</v>
      </c>
      <c r="E234" s="71" t="str">
        <f>Phoenix!$D132</f>
        <v>11-JUL-17:15</v>
      </c>
      <c r="F234" s="71" t="str">
        <f>Atlanta!$D132</f>
        <v>03-JUL-17:15</v>
      </c>
      <c r="G234" s="71" t="str">
        <f>LosAngeles!$D132</f>
        <v>29-JUL-10:45</v>
      </c>
      <c r="H234" s="71" t="str">
        <f>LasVegas!$D132</f>
        <v>11-JUL-10:45</v>
      </c>
      <c r="I234" s="71" t="str">
        <f>SanFrancisco!$D132</f>
        <v>03-JUL-10:45</v>
      </c>
      <c r="J234" s="71" t="str">
        <f>Baltimore!$D132</f>
        <v>25-JUL-10:00</v>
      </c>
      <c r="K234" s="71" t="str">
        <f>Albuquerque!$D132</f>
        <v>18-JUL-17:15</v>
      </c>
      <c r="L234" s="71" t="str">
        <f>Seattle!$D132</f>
        <v>31-JUL-17:15</v>
      </c>
      <c r="M234" s="71" t="str">
        <f>Chicago!$D132</f>
        <v>14-JUL-10:00</v>
      </c>
      <c r="N234" s="71" t="str">
        <f>Boulder!$D132</f>
        <v>19-JUL-10:45</v>
      </c>
      <c r="O234" s="71" t="str">
        <f>Minneapolis!$D132</f>
        <v>13-JUL-17:15</v>
      </c>
      <c r="P234" s="71" t="str">
        <f>Helena!$D132</f>
        <v>21-JUL-17:15</v>
      </c>
      <c r="Q234" s="71" t="str">
        <f>Duluth!$D132</f>
        <v>06-JUL-17:15</v>
      </c>
      <c r="R234" s="71" t="str">
        <f>Fairbanks!$D132</f>
        <v>11-JUL-17:15</v>
      </c>
    </row>
    <row r="235" spans="1:18" ht="11.25">
      <c r="A235" s="58"/>
      <c r="B235" s="64" t="s">
        <v>309</v>
      </c>
      <c r="C235" s="71" t="str">
        <f>Miami!$D133</f>
        <v>21-AUG-17:15</v>
      </c>
      <c r="D235" s="71" t="str">
        <f>Houston!$D133</f>
        <v>31-AUG-17:15</v>
      </c>
      <c r="E235" s="71" t="str">
        <f>Phoenix!$D133</f>
        <v>01-AUG-17:15</v>
      </c>
      <c r="F235" s="71" t="str">
        <f>Atlanta!$D133</f>
        <v>14-AUG-17:15</v>
      </c>
      <c r="G235" s="71" t="str">
        <f>LosAngeles!$D133</f>
        <v>08-AUG-17:15</v>
      </c>
      <c r="H235" s="71" t="str">
        <f>LasVegas!$D133</f>
        <v>05-AUG-10:45</v>
      </c>
      <c r="I235" s="71" t="str">
        <f>SanFrancisco!$D133</f>
        <v>15-AUG-10:45</v>
      </c>
      <c r="J235" s="71" t="str">
        <f>Baltimore!$D133</f>
        <v>17-AUG-17:15</v>
      </c>
      <c r="K235" s="71" t="str">
        <f>Albuquerque!$D133</f>
        <v>01-AUG-17:15</v>
      </c>
      <c r="L235" s="71" t="str">
        <f>Seattle!$D133</f>
        <v>18-AUG-17:15</v>
      </c>
      <c r="M235" s="71" t="str">
        <f>Chicago!$D133</f>
        <v>04-AUG-17:15</v>
      </c>
      <c r="N235" s="71" t="str">
        <f>Boulder!$D133</f>
        <v>30-AUG-10:45</v>
      </c>
      <c r="O235" s="71" t="str">
        <f>Minneapolis!$D133</f>
        <v>25-AUG-17:15</v>
      </c>
      <c r="P235" s="71" t="str">
        <f>Helena!$D133</f>
        <v>11-AUG-17:15</v>
      </c>
      <c r="Q235" s="71" t="str">
        <f>Duluth!$D133</f>
        <v>11-AUG-17:15</v>
      </c>
      <c r="R235" s="71" t="str">
        <f>Fairbanks!$D133</f>
        <v>15-AUG-17:15</v>
      </c>
    </row>
    <row r="236" spans="1:18" ht="11.25">
      <c r="A236" s="58"/>
      <c r="B236" s="64" t="s">
        <v>308</v>
      </c>
      <c r="C236" s="71" t="str">
        <f>Miami!$D134</f>
        <v>13-SEP-17:15</v>
      </c>
      <c r="D236" s="71" t="str">
        <f>Houston!$D134</f>
        <v>16-SEP-10:00</v>
      </c>
      <c r="E236" s="71" t="str">
        <f>Phoenix!$D134</f>
        <v>08-SEP-17:15</v>
      </c>
      <c r="F236" s="71" t="str">
        <f>Atlanta!$D134</f>
        <v>06-SEP-17:15</v>
      </c>
      <c r="G236" s="71" t="str">
        <f>LosAngeles!$D134</f>
        <v>09-SEP-10:45</v>
      </c>
      <c r="H236" s="71" t="str">
        <f>LasVegas!$D134</f>
        <v>01-SEP-17:15</v>
      </c>
      <c r="I236" s="71" t="str">
        <f>SanFrancisco!$D134</f>
        <v>29-SEP-10:45</v>
      </c>
      <c r="J236" s="71" t="str">
        <f>Baltimore!$D134</f>
        <v>08-SEP-17:15</v>
      </c>
      <c r="K236" s="71" t="str">
        <f>Albuquerque!$D134</f>
        <v>01-SEP-17:15</v>
      </c>
      <c r="L236" s="71" t="str">
        <f>Seattle!$D134</f>
        <v>02-SEP-10:45</v>
      </c>
      <c r="M236" s="71" t="str">
        <f>Chicago!$D134</f>
        <v>06-SEP-10:45</v>
      </c>
      <c r="N236" s="71" t="str">
        <f>Boulder!$D134</f>
        <v>09-SEP-10:45</v>
      </c>
      <c r="O236" s="71" t="str">
        <f>Minneapolis!$D134</f>
        <v>14-SEP-17:15</v>
      </c>
      <c r="P236" s="71" t="str">
        <f>Helena!$D134</f>
        <v>12-SEP-17:15</v>
      </c>
      <c r="Q236" s="71" t="str">
        <f>Duluth!$D134</f>
        <v>08-SEP-17:15</v>
      </c>
      <c r="R236" s="71" t="str">
        <f>Fairbanks!$D134</f>
        <v>01-SEP-17:15</v>
      </c>
    </row>
    <row r="237" spans="1:18" ht="11.25">
      <c r="A237" s="58"/>
      <c r="B237" s="64" t="s">
        <v>307</v>
      </c>
      <c r="C237" s="71" t="str">
        <f>Miami!$D135</f>
        <v>06-OCT-17:15</v>
      </c>
      <c r="D237" s="71" t="str">
        <f>Houston!$D135</f>
        <v>06-OCT-17:15</v>
      </c>
      <c r="E237" s="71" t="str">
        <f>Phoenix!$D135</f>
        <v>13-OCT-17:15</v>
      </c>
      <c r="F237" s="71" t="str">
        <f>Atlanta!$D135</f>
        <v>20-OCT-17:15</v>
      </c>
      <c r="G237" s="71" t="str">
        <f>LosAngeles!$D135</f>
        <v>05-OCT-10:45</v>
      </c>
      <c r="H237" s="71" t="str">
        <f>LasVegas!$D135</f>
        <v>06-OCT-10:45</v>
      </c>
      <c r="I237" s="71" t="str">
        <f>SanFrancisco!$D135</f>
        <v>16-OCT-17:15</v>
      </c>
      <c r="J237" s="71" t="str">
        <f>Baltimore!$D135</f>
        <v>20-OCT-17:15</v>
      </c>
      <c r="K237" s="71" t="str">
        <f>Albuquerque!$D135</f>
        <v>11-OCT-17:15</v>
      </c>
      <c r="L237" s="71" t="str">
        <f>Seattle!$D135</f>
        <v>18-OCT-17:15</v>
      </c>
      <c r="M237" s="71" t="str">
        <f>Chicago!$D135</f>
        <v>31-OCT-17:15</v>
      </c>
      <c r="N237" s="71" t="str">
        <f>Boulder!$D135</f>
        <v>05-OCT-10:45</v>
      </c>
      <c r="O237" s="71" t="str">
        <f>Minneapolis!$D135</f>
        <v>14-OCT-10:15</v>
      </c>
      <c r="P237" s="71" t="str">
        <f>Helena!$D135</f>
        <v>06-OCT-17:15</v>
      </c>
      <c r="Q237" s="71" t="str">
        <f>Duluth!$D135</f>
        <v>07-OCT-10:15</v>
      </c>
      <c r="R237" s="71" t="str">
        <f>Fairbanks!$D135</f>
        <v>02-OCT-10:15</v>
      </c>
    </row>
    <row r="238" spans="1:18" ht="11.25">
      <c r="A238" s="58"/>
      <c r="B238" s="64" t="s">
        <v>306</v>
      </c>
      <c r="C238" s="71" t="str">
        <f>Miami!$D136</f>
        <v>01-NOV-17:15</v>
      </c>
      <c r="D238" s="71" t="str">
        <f>Houston!$D136</f>
        <v>27-NOV-18:15</v>
      </c>
      <c r="E238" s="71" t="str">
        <f>Phoenix!$D136</f>
        <v>13-NOV-18:15</v>
      </c>
      <c r="F238" s="71" t="str">
        <f>Atlanta!$D136</f>
        <v>28-NOV-18:15</v>
      </c>
      <c r="G238" s="71" t="str">
        <f>LosAngeles!$D136</f>
        <v>20-NOV-11:45</v>
      </c>
      <c r="H238" s="71" t="str">
        <f>LasVegas!$D136</f>
        <v>21-NOV-18:15</v>
      </c>
      <c r="I238" s="71" t="str">
        <f>SanFrancisco!$D136</f>
        <v>16-NOV-18:15</v>
      </c>
      <c r="J238" s="71" t="str">
        <f>Baltimore!$D136</f>
        <v>03-NOV-17:15</v>
      </c>
      <c r="K238" s="71" t="str">
        <f>Albuquerque!$D136</f>
        <v>10-NOV-11:15</v>
      </c>
      <c r="L238" s="71" t="str">
        <f>Seattle!$D136</f>
        <v>03-NOV-17:15</v>
      </c>
      <c r="M238" s="71" t="str">
        <f>Chicago!$D136</f>
        <v>02-NOV-17:15</v>
      </c>
      <c r="N238" s="71" t="str">
        <f>Boulder!$D136</f>
        <v>16-NOV-11:15</v>
      </c>
      <c r="O238" s="71" t="str">
        <f>Minneapolis!$D136</f>
        <v>02-NOV-17:15</v>
      </c>
      <c r="P238" s="71" t="str">
        <f>Helena!$D136</f>
        <v>01-NOV-10:15</v>
      </c>
      <c r="Q238" s="71" t="str">
        <f>Duluth!$D136</f>
        <v>09-NOV-11:15</v>
      </c>
      <c r="R238" s="71" t="str">
        <f>Fairbanks!$D136</f>
        <v>14-NOV-11:15</v>
      </c>
    </row>
    <row r="239" spans="1:18" ht="11.25">
      <c r="A239" s="58"/>
      <c r="B239" s="64" t="s">
        <v>305</v>
      </c>
      <c r="C239" s="71" t="str">
        <f>Miami!$D137</f>
        <v>15-DEC-18:15</v>
      </c>
      <c r="D239" s="71" t="str">
        <f>Houston!$D137</f>
        <v>02-DEC-11:00</v>
      </c>
      <c r="E239" s="71" t="str">
        <f>Phoenix!$D137</f>
        <v>13-DEC-18:15</v>
      </c>
      <c r="F239" s="71" t="str">
        <f>Atlanta!$D137</f>
        <v>04-DEC-18:15</v>
      </c>
      <c r="G239" s="71" t="str">
        <f>LosAngeles!$D137</f>
        <v>04-DEC-18:15</v>
      </c>
      <c r="H239" s="71" t="str">
        <f>LasVegas!$D137</f>
        <v>05-DEC-11:45</v>
      </c>
      <c r="I239" s="71" t="str">
        <f>SanFrancisco!$D137</f>
        <v>14-DEC-18:15</v>
      </c>
      <c r="J239" s="71" t="str">
        <f>Baltimore!$D137</f>
        <v>23-DEC-11:15</v>
      </c>
      <c r="K239" s="71" t="str">
        <f>Albuquerque!$D137</f>
        <v>22-DEC-11:15</v>
      </c>
      <c r="L239" s="71" t="str">
        <f>Seattle!$D137</f>
        <v>05-DEC-11:15</v>
      </c>
      <c r="M239" s="71" t="str">
        <f>Chicago!$D137</f>
        <v>12-DEC-18:15</v>
      </c>
      <c r="N239" s="71" t="str">
        <f>Boulder!$D137</f>
        <v>30-DEC-11:15</v>
      </c>
      <c r="O239" s="71" t="str">
        <f>Minneapolis!$D137</f>
        <v>02-DEC-11:15</v>
      </c>
      <c r="P239" s="71" t="str">
        <f>Helena!$D137</f>
        <v>29-DEC-11:15</v>
      </c>
      <c r="Q239" s="71" t="str">
        <f>Duluth!$D137</f>
        <v>02-DEC-11:15</v>
      </c>
      <c r="R239" s="71" t="str">
        <f>Fairbanks!$D137</f>
        <v>18-DEC-11:15</v>
      </c>
    </row>
    <row r="240" spans="1:18" s="79" customFormat="1" ht="11.25">
      <c r="A240" s="91" t="s">
        <v>670</v>
      </c>
      <c r="B240" s="8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</row>
    <row r="241" spans="1:18" s="79" customFormat="1" ht="11.25">
      <c r="A241" s="93"/>
      <c r="B241" s="94" t="s">
        <v>671</v>
      </c>
      <c r="C241" s="74">
        <f>Miami!$B$4</f>
        <v>24127.919999999998</v>
      </c>
      <c r="D241" s="74">
        <f>Houston!$B$4</f>
        <v>25981.41</v>
      </c>
      <c r="E241" s="74">
        <f>Phoenix!$B$4</f>
        <v>21487.31</v>
      </c>
      <c r="F241" s="74">
        <f>Atlanta!$B$4</f>
        <v>22883.119999999999</v>
      </c>
      <c r="G241" s="74">
        <f>LosAngeles!$B$4</f>
        <v>19726.72</v>
      </c>
      <c r="H241" s="74">
        <f>LasVegas!$B$4</f>
        <v>22655.78</v>
      </c>
      <c r="I241" s="74">
        <f>SanFrancisco!$B$4</f>
        <v>19786.3</v>
      </c>
      <c r="J241" s="74">
        <f>Baltimore!$B$4</f>
        <v>24246.41</v>
      </c>
      <c r="K241" s="74">
        <f>Albuquerque!$B$4</f>
        <v>21243.599999999999</v>
      </c>
      <c r="L241" s="74">
        <f>Seattle!$B$4</f>
        <v>12926.82</v>
      </c>
      <c r="M241" s="74">
        <f>Chicago!$B$4</f>
        <v>24290.98</v>
      </c>
      <c r="N241" s="74">
        <f>Boulder!$B$4</f>
        <v>21630.54</v>
      </c>
      <c r="O241" s="74">
        <f>Minneapolis!$B$4</f>
        <v>24302.85</v>
      </c>
      <c r="P241" s="74">
        <f>Helena!$B$4</f>
        <v>23401.15</v>
      </c>
      <c r="Q241" s="74">
        <f>Duluth!$B$4</f>
        <v>24457.85</v>
      </c>
      <c r="R241" s="74">
        <f>Fairbanks!$B$4</f>
        <v>27624.07</v>
      </c>
    </row>
    <row r="242" spans="1:18" s="79" customFormat="1" ht="11.25">
      <c r="A242" s="93"/>
      <c r="B242" s="95" t="s">
        <v>672</v>
      </c>
      <c r="C242" s="74">
        <f>Miami!$C$4</f>
        <v>5771.13</v>
      </c>
      <c r="D242" s="74">
        <f>Houston!$C$4</f>
        <v>6214.47</v>
      </c>
      <c r="E242" s="74">
        <f>Phoenix!$C$4</f>
        <v>5139.53</v>
      </c>
      <c r="F242" s="74">
        <f>Atlanta!$C$4</f>
        <v>5473.39</v>
      </c>
      <c r="G242" s="74">
        <f>LosAngeles!$C$4</f>
        <v>4718.41</v>
      </c>
      <c r="H242" s="74">
        <f>LasVegas!$C$4</f>
        <v>5419.01</v>
      </c>
      <c r="I242" s="74">
        <f>SanFrancisco!$C$4</f>
        <v>4732.67</v>
      </c>
      <c r="J242" s="74">
        <f>Baltimore!$C$4</f>
        <v>5799.47</v>
      </c>
      <c r="K242" s="74">
        <f>Albuquerque!$C$4</f>
        <v>5081.24</v>
      </c>
      <c r="L242" s="74">
        <f>Seattle!$C$4</f>
        <v>3091.95</v>
      </c>
      <c r="M242" s="74">
        <f>Chicago!$C$4</f>
        <v>5810.14</v>
      </c>
      <c r="N242" s="74">
        <f>Boulder!$C$4</f>
        <v>5173.79</v>
      </c>
      <c r="O242" s="74">
        <f>Minneapolis!$C$4</f>
        <v>5812.98</v>
      </c>
      <c r="P242" s="74">
        <f>Helena!$C$4</f>
        <v>5597.3</v>
      </c>
      <c r="Q242" s="74">
        <f>Duluth!$C$4</f>
        <v>5850.05</v>
      </c>
      <c r="R242" s="74">
        <f>Fairbanks!$C$4</f>
        <v>6607.37</v>
      </c>
    </row>
    <row r="243" spans="1:18" ht="11.25">
      <c r="A243" s="68" t="s">
        <v>304</v>
      </c>
      <c r="B243" s="69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1:18" ht="11.25">
      <c r="A244" s="68"/>
      <c r="B244" s="67" t="s">
        <v>73</v>
      </c>
      <c r="C244" s="62">
        <f>Miami!$G$14</f>
        <v>0</v>
      </c>
      <c r="D244" s="62">
        <f>Houston!$G$14</f>
        <v>0</v>
      </c>
      <c r="E244" s="62">
        <f>Phoenix!$G$14</f>
        <v>0</v>
      </c>
      <c r="F244" s="62">
        <f>Atlanta!$G$14</f>
        <v>0</v>
      </c>
      <c r="G244" s="62">
        <f>LosAngeles!$G$14</f>
        <v>0</v>
      </c>
      <c r="H244" s="62">
        <f>LasVegas!$G$14</f>
        <v>0</v>
      </c>
      <c r="I244" s="62">
        <f>SanFrancisco!$G$14</f>
        <v>0</v>
      </c>
      <c r="J244" s="62">
        <f>Baltimore!$G$14</f>
        <v>0</v>
      </c>
      <c r="K244" s="62">
        <f>Albuquerque!$G$14</f>
        <v>0</v>
      </c>
      <c r="L244" s="62">
        <f>Seattle!$G$14</f>
        <v>0</v>
      </c>
      <c r="M244" s="62">
        <f>Chicago!$G$14</f>
        <v>0</v>
      </c>
      <c r="N244" s="62">
        <f>Boulder!$G$14</f>
        <v>0</v>
      </c>
      <c r="O244" s="62">
        <f>Minneapolis!$G$14</f>
        <v>0</v>
      </c>
      <c r="P244" s="62">
        <f>Helena!$G$14</f>
        <v>0</v>
      </c>
      <c r="Q244" s="62">
        <f>Duluth!$G$14</f>
        <v>0</v>
      </c>
      <c r="R244" s="62">
        <f>Fairbanks!$G$14</f>
        <v>0</v>
      </c>
    </row>
    <row r="245" spans="1:18" ht="11.25">
      <c r="A245" s="68"/>
      <c r="B245" s="67" t="s">
        <v>87</v>
      </c>
      <c r="C245" s="62">
        <f>Miami!$G$21</f>
        <v>0</v>
      </c>
      <c r="D245" s="62">
        <f>Houston!$G$21</f>
        <v>0</v>
      </c>
      <c r="E245" s="62">
        <f>Phoenix!$G$21</f>
        <v>0</v>
      </c>
      <c r="F245" s="62">
        <f>Atlanta!$G$21</f>
        <v>0</v>
      </c>
      <c r="G245" s="62">
        <f>LosAngeles!$G$21</f>
        <v>0</v>
      </c>
      <c r="H245" s="62">
        <f>LasVegas!$G$21</f>
        <v>0</v>
      </c>
      <c r="I245" s="62">
        <f>SanFrancisco!$G$21</f>
        <v>0</v>
      </c>
      <c r="J245" s="62">
        <f>Baltimore!$G$21</f>
        <v>0</v>
      </c>
      <c r="K245" s="62">
        <f>Albuquerque!$G$21</f>
        <v>0</v>
      </c>
      <c r="L245" s="62">
        <f>Seattle!$G$21</f>
        <v>0</v>
      </c>
      <c r="M245" s="62">
        <f>Chicago!$G$21</f>
        <v>0</v>
      </c>
      <c r="N245" s="62">
        <f>Boulder!$G$21</f>
        <v>0</v>
      </c>
      <c r="O245" s="62">
        <f>Minneapolis!$G$21</f>
        <v>0</v>
      </c>
      <c r="P245" s="62">
        <f>Helena!$G$21</f>
        <v>0</v>
      </c>
      <c r="Q245" s="62">
        <f>Duluth!$G$21</f>
        <v>0</v>
      </c>
      <c r="R245" s="62">
        <f>Fairbanks!$G$21</f>
        <v>0</v>
      </c>
    </row>
    <row r="246" spans="1:18" ht="11.25">
      <c r="A246" s="68"/>
      <c r="B246" s="67" t="s">
        <v>89</v>
      </c>
      <c r="C246" s="62">
        <f>Miami!$G$24</f>
        <v>87.12</v>
      </c>
      <c r="D246" s="62">
        <f>Houston!$G$24</f>
        <v>87.12</v>
      </c>
      <c r="E246" s="62">
        <f>Phoenix!$G$24</f>
        <v>87.12</v>
      </c>
      <c r="F246" s="62">
        <f>Atlanta!$G$24</f>
        <v>87.12</v>
      </c>
      <c r="G246" s="62">
        <f>LosAngeles!$G$24</f>
        <v>87.12</v>
      </c>
      <c r="H246" s="62">
        <f>LasVegas!$G$24</f>
        <v>87.12</v>
      </c>
      <c r="I246" s="62">
        <f>SanFrancisco!$G$24</f>
        <v>87.12</v>
      </c>
      <c r="J246" s="62">
        <f>Baltimore!$G$24</f>
        <v>87.12</v>
      </c>
      <c r="K246" s="62">
        <f>Albuquerque!$G$24</f>
        <v>87.12</v>
      </c>
      <c r="L246" s="62">
        <f>Seattle!$G$24</f>
        <v>87.12</v>
      </c>
      <c r="M246" s="62">
        <f>Chicago!$G$24</f>
        <v>87.12</v>
      </c>
      <c r="N246" s="62">
        <f>Boulder!$G$24</f>
        <v>87.12</v>
      </c>
      <c r="O246" s="62">
        <f>Minneapolis!$G$24</f>
        <v>87.12</v>
      </c>
      <c r="P246" s="62">
        <f>Helena!$G$24</f>
        <v>87.12</v>
      </c>
      <c r="Q246" s="62">
        <f>Duluth!$G$24</f>
        <v>87.12</v>
      </c>
      <c r="R246" s="62">
        <f>Fairbanks!$G$24</f>
        <v>87.12</v>
      </c>
    </row>
    <row r="247" spans="1:18" ht="11.25">
      <c r="A247" s="68"/>
      <c r="B247" s="69" t="s">
        <v>303</v>
      </c>
      <c r="C247" s="62">
        <f>Miami!$G$28</f>
        <v>87.12</v>
      </c>
      <c r="D247" s="62">
        <f>Houston!$G$28</f>
        <v>87.12</v>
      </c>
      <c r="E247" s="62">
        <f>Phoenix!$G$28</f>
        <v>87.12</v>
      </c>
      <c r="F247" s="62">
        <f>Atlanta!$G$28</f>
        <v>87.12</v>
      </c>
      <c r="G247" s="62">
        <f>LosAngeles!$G$28</f>
        <v>87.12</v>
      </c>
      <c r="H247" s="62">
        <f>LasVegas!$G$28</f>
        <v>87.12</v>
      </c>
      <c r="I247" s="62">
        <f>SanFrancisco!$G$28</f>
        <v>87.12</v>
      </c>
      <c r="J247" s="62">
        <f>Baltimore!$G$28</f>
        <v>87.12</v>
      </c>
      <c r="K247" s="62">
        <f>Albuquerque!$G$28</f>
        <v>87.12</v>
      </c>
      <c r="L247" s="62">
        <f>Seattle!$G$28</f>
        <v>87.12</v>
      </c>
      <c r="M247" s="62">
        <f>Chicago!$G$28</f>
        <v>87.12</v>
      </c>
      <c r="N247" s="62">
        <f>Boulder!$G$28</f>
        <v>87.12</v>
      </c>
      <c r="O247" s="62">
        <f>Minneapolis!$G$28</f>
        <v>87.12</v>
      </c>
      <c r="P247" s="62">
        <f>Helena!$G$28</f>
        <v>87.12</v>
      </c>
      <c r="Q247" s="62">
        <f>Duluth!$G$28</f>
        <v>87.12</v>
      </c>
      <c r="R247" s="62">
        <f>Fairbanks!$G$28</f>
        <v>87.12</v>
      </c>
    </row>
    <row r="248" spans="1:18" ht="11.25">
      <c r="A248" s="68" t="s">
        <v>302</v>
      </c>
      <c r="B248" s="67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</row>
    <row r="249" spans="1:18" ht="11.25">
      <c r="A249" s="58"/>
      <c r="B249" s="64" t="s">
        <v>301</v>
      </c>
      <c r="C249" s="63">
        <f>Miami!$H$121</f>
        <v>551920.8615</v>
      </c>
      <c r="D249" s="63">
        <f>Houston!$H$121</f>
        <v>651640.69429999997</v>
      </c>
      <c r="E249" s="63">
        <f>Phoenix!$H$121</f>
        <v>557180.90879999998</v>
      </c>
      <c r="F249" s="63">
        <f>Atlanta!$H$121</f>
        <v>563583.60609999998</v>
      </c>
      <c r="G249" s="63">
        <f>LosAngeles!$H$121</f>
        <v>215806.6489</v>
      </c>
      <c r="H249" s="63">
        <f>LasVegas!$H$121</f>
        <v>575441.93709999998</v>
      </c>
      <c r="I249" s="63">
        <f>SanFrancisco!$H$121</f>
        <v>222826.84020000001</v>
      </c>
      <c r="J249" s="63">
        <f>Baltimore!$H$121</f>
        <v>494702.82040000003</v>
      </c>
      <c r="K249" s="63">
        <f>Albuquerque!$H$121</f>
        <v>680840.84889999998</v>
      </c>
      <c r="L249" s="63">
        <f>Seattle!$H$121</f>
        <v>166637.8346</v>
      </c>
      <c r="M249" s="63">
        <f>Chicago!$H$121</f>
        <v>919215.49569999997</v>
      </c>
      <c r="N249" s="63">
        <f>Boulder!$H$121</f>
        <v>682105.9754</v>
      </c>
      <c r="O249" s="63">
        <f>Minneapolis!$H$121</f>
        <v>622282.96019999997</v>
      </c>
      <c r="P249" s="63">
        <f>Helena!$H$121</f>
        <v>630335.85419999994</v>
      </c>
      <c r="Q249" s="63">
        <f>Duluth!$H$121</f>
        <v>614952.86380000005</v>
      </c>
      <c r="R249" s="63">
        <f>Fairbanks!$H$121</f>
        <v>562968.46860000002</v>
      </c>
    </row>
    <row r="250" spans="1:18" ht="11.25">
      <c r="A250" s="58"/>
      <c r="B250" s="59" t="s">
        <v>300</v>
      </c>
      <c r="C250" s="63">
        <f>Miami!$B$121</f>
        <v>1281260</v>
      </c>
      <c r="D250" s="63">
        <f>Houston!$B$121</f>
        <v>1642940</v>
      </c>
      <c r="E250" s="63">
        <f>Phoenix!$B$121</f>
        <v>1321390</v>
      </c>
      <c r="F250" s="63">
        <f>Atlanta!$B$121</f>
        <v>1300280</v>
      </c>
      <c r="G250" s="63">
        <f>LosAngeles!$B$121</f>
        <v>581517.24780000001</v>
      </c>
      <c r="H250" s="63">
        <f>LasVegas!$B$121</f>
        <v>1378890</v>
      </c>
      <c r="I250" s="63">
        <f>SanFrancisco!$B$121</f>
        <v>604105.20880000002</v>
      </c>
      <c r="J250" s="63">
        <f>Baltimore!$B$121</f>
        <v>1141910</v>
      </c>
      <c r="K250" s="63">
        <f>Albuquerque!$B$121</f>
        <v>1610260</v>
      </c>
      <c r="L250" s="63">
        <f>Seattle!$B$121</f>
        <v>424422.7366</v>
      </c>
      <c r="M250" s="63">
        <f>Chicago!$B$121</f>
        <v>2157140</v>
      </c>
      <c r="N250" s="63">
        <f>Boulder!$B$121</f>
        <v>1619460</v>
      </c>
      <c r="O250" s="63">
        <f>Minneapolis!$B$121</f>
        <v>1477860</v>
      </c>
      <c r="P250" s="63">
        <f>Helena!$B$121</f>
        <v>1504970</v>
      </c>
      <c r="Q250" s="63">
        <f>Duluth!$B$121</f>
        <v>1471010</v>
      </c>
      <c r="R250" s="63">
        <f>Fairbanks!$B$121</f>
        <v>1459290</v>
      </c>
    </row>
    <row r="251" spans="1:18" ht="11.25">
      <c r="A251" s="58"/>
      <c r="B251" s="64" t="s">
        <v>299</v>
      </c>
      <c r="C251" s="63">
        <f>Miami!$C$121</f>
        <v>2245.6037000000001</v>
      </c>
      <c r="D251" s="63">
        <f>Houston!$C$121</f>
        <v>2135.4169999999999</v>
      </c>
      <c r="E251" s="63">
        <f>Phoenix!$C$121</f>
        <v>2186.8152</v>
      </c>
      <c r="F251" s="63">
        <f>Atlanta!$C$121</f>
        <v>2409.8247000000001</v>
      </c>
      <c r="G251" s="63">
        <f>LosAngeles!$C$121</f>
        <v>501.31849999999997</v>
      </c>
      <c r="H251" s="63">
        <f>LasVegas!$C$121</f>
        <v>2196.4985999999999</v>
      </c>
      <c r="I251" s="63">
        <f>SanFrancisco!$C$121</f>
        <v>523.28710000000001</v>
      </c>
      <c r="J251" s="63">
        <f>Baltimore!$C$121</f>
        <v>2124.5309999999999</v>
      </c>
      <c r="K251" s="63">
        <f>Albuquerque!$C$121</f>
        <v>2720.9679999999998</v>
      </c>
      <c r="L251" s="63">
        <f>Seattle!$C$121</f>
        <v>569.61109999999996</v>
      </c>
      <c r="M251" s="63">
        <f>Chicago!$C$121</f>
        <v>3763.5502999999999</v>
      </c>
      <c r="N251" s="63">
        <f>Boulder!$C$121</f>
        <v>2709.7665999999999</v>
      </c>
      <c r="O251" s="63">
        <f>Minneapolis!$C$121</f>
        <v>2500.5347000000002</v>
      </c>
      <c r="P251" s="63">
        <f>Helena!$C$121</f>
        <v>2498.4823000000001</v>
      </c>
      <c r="Q251" s="63">
        <f>Duluth!$C$121</f>
        <v>2442.4456</v>
      </c>
      <c r="R251" s="63">
        <f>Fairbanks!$C$121</f>
        <v>1700.9811999999999</v>
      </c>
    </row>
    <row r="252" spans="1:18" ht="11.25">
      <c r="A252" s="58"/>
      <c r="B252" s="64" t="s">
        <v>298</v>
      </c>
      <c r="C252" s="63">
        <f>Miami!$D$121</f>
        <v>8525.7234000000008</v>
      </c>
      <c r="D252" s="63">
        <f>Houston!$D$121</f>
        <v>9025.7538000000004</v>
      </c>
      <c r="E252" s="63">
        <f>Phoenix!$D$121</f>
        <v>7148.0051000000003</v>
      </c>
      <c r="F252" s="63">
        <f>Atlanta!$D$121</f>
        <v>6032.9835000000003</v>
      </c>
      <c r="G252" s="63">
        <f>LosAngeles!$D$121</f>
        <v>4766.5487000000003</v>
      </c>
      <c r="H252" s="63">
        <f>LasVegas!$D$121</f>
        <v>8886.1275999999998</v>
      </c>
      <c r="I252" s="63">
        <f>SanFrancisco!$D$121</f>
        <v>4505.1423999999997</v>
      </c>
      <c r="J252" s="63">
        <f>Baltimore!$D$121</f>
        <v>6012.3621999999996</v>
      </c>
      <c r="K252" s="63">
        <f>Albuquerque!$D$121</f>
        <v>6822.9414999999999</v>
      </c>
      <c r="L252" s="63">
        <f>Seattle!$D$121</f>
        <v>1178.8499999999999</v>
      </c>
      <c r="M252" s="63">
        <f>Chicago!$D$121</f>
        <v>10832.469499999999</v>
      </c>
      <c r="N252" s="63">
        <f>Boulder!$D$121</f>
        <v>6717.1754000000001</v>
      </c>
      <c r="O252" s="63">
        <f>Minneapolis!$D$121</f>
        <v>3780.9306999999999</v>
      </c>
      <c r="P252" s="63">
        <f>Helena!$D$121</f>
        <v>4102.2164000000002</v>
      </c>
      <c r="Q252" s="63">
        <f>Duluth!$D$121</f>
        <v>3612.0099</v>
      </c>
      <c r="R252" s="63">
        <f>Fairbanks!$D$121</f>
        <v>7876.6370999999999</v>
      </c>
    </row>
    <row r="253" spans="1:18" ht="11.25">
      <c r="A253" s="58"/>
      <c r="B253" s="64" t="s">
        <v>297</v>
      </c>
      <c r="C253" s="63">
        <f>Miami!$E$121</f>
        <v>0</v>
      </c>
      <c r="D253" s="63">
        <f>Houston!$E$121</f>
        <v>0</v>
      </c>
      <c r="E253" s="63">
        <f>Phoenix!$E$121</f>
        <v>0</v>
      </c>
      <c r="F253" s="63">
        <f>Atlanta!$E$121</f>
        <v>0</v>
      </c>
      <c r="G253" s="63">
        <f>LosAngeles!$E$121</f>
        <v>0</v>
      </c>
      <c r="H253" s="63">
        <f>LasVegas!$E$121</f>
        <v>0</v>
      </c>
      <c r="I253" s="63">
        <f>SanFrancisco!$E$121</f>
        <v>0</v>
      </c>
      <c r="J253" s="63">
        <f>Baltimore!$E$121</f>
        <v>0</v>
      </c>
      <c r="K253" s="63">
        <f>Albuquerque!$E$121</f>
        <v>0</v>
      </c>
      <c r="L253" s="63">
        <f>Seattle!$E$121</f>
        <v>0</v>
      </c>
      <c r="M253" s="63">
        <f>Chicago!$E$121</f>
        <v>0</v>
      </c>
      <c r="N253" s="63">
        <f>Boulder!$E$121</f>
        <v>0</v>
      </c>
      <c r="O253" s="63">
        <f>Minneapolis!$E$121</f>
        <v>0</v>
      </c>
      <c r="P253" s="63">
        <f>Helena!$E$121</f>
        <v>0</v>
      </c>
      <c r="Q253" s="63">
        <f>Duluth!$E$121</f>
        <v>0</v>
      </c>
      <c r="R253" s="63">
        <f>Fairbanks!$E$121</f>
        <v>0</v>
      </c>
    </row>
    <row r="254" spans="1:18" ht="11.25">
      <c r="A254" s="58"/>
      <c r="B254" s="64" t="s">
        <v>296</v>
      </c>
      <c r="C254" s="65">
        <f>Miami!$F$121</f>
        <v>3.8899999999999997E-2</v>
      </c>
      <c r="D254" s="65">
        <f>Houston!$F$121</f>
        <v>2.5499999999999998E-2</v>
      </c>
      <c r="E254" s="65">
        <f>Phoenix!$F$121</f>
        <v>1.95E-2</v>
      </c>
      <c r="F254" s="65">
        <f>Atlanta!$F$121</f>
        <v>2.2200000000000001E-2</v>
      </c>
      <c r="G254" s="65">
        <f>LosAngeles!$F$121</f>
        <v>2.3E-3</v>
      </c>
      <c r="H254" s="65">
        <f>LasVegas!$F$121</f>
        <v>1.6799999999999999E-2</v>
      </c>
      <c r="I254" s="65">
        <f>SanFrancisco!$F$121</f>
        <v>2.3E-3</v>
      </c>
      <c r="J254" s="65">
        <f>Baltimore!$F$121</f>
        <v>2.4500000000000001E-2</v>
      </c>
      <c r="K254" s="65">
        <f>Albuquerque!$F$121</f>
        <v>2.6800000000000001E-2</v>
      </c>
      <c r="L254" s="65">
        <f>Seattle!$F$121</f>
        <v>4.8999999999999998E-3</v>
      </c>
      <c r="M254" s="65">
        <f>Chicago!$F$121</f>
        <v>3.3000000000000002E-2</v>
      </c>
      <c r="N254" s="65">
        <f>Boulder!$F$121</f>
        <v>2.6499999999999999E-2</v>
      </c>
      <c r="O254" s="65">
        <f>Minneapolis!$F$121</f>
        <v>2.8000000000000001E-2</v>
      </c>
      <c r="P254" s="65">
        <f>Helena!$F$121</f>
        <v>2.8799999999999999E-2</v>
      </c>
      <c r="Q254" s="65">
        <f>Duluth!$F$121</f>
        <v>2.69E-2</v>
      </c>
      <c r="R254" s="65">
        <f>Fairbanks!$F$121</f>
        <v>2.7400000000000001E-2</v>
      </c>
    </row>
    <row r="255" spans="1:18" ht="11.25">
      <c r="A255" s="58"/>
      <c r="B255" s="82" t="s">
        <v>343</v>
      </c>
      <c r="C255" s="63">
        <f>10^(-3)*Miami!$G$121</f>
        <v>1055.1600000000001</v>
      </c>
      <c r="D255" s="63">
        <f>10^(-3)*Houston!$G$121</f>
        <v>3078.71</v>
      </c>
      <c r="E255" s="63">
        <f>10^(-3)*Phoenix!$G$121</f>
        <v>52799.700000000004</v>
      </c>
      <c r="F255" s="63">
        <f>10^(-3)*Atlanta!$G$121</f>
        <v>10730.6</v>
      </c>
      <c r="G255" s="63">
        <f>10^(-3)*LosAngeles!$G$121</f>
        <v>28758.400000000001</v>
      </c>
      <c r="H255" s="63">
        <f>10^(-3)*LasVegas!$G$121</f>
        <v>44315.3</v>
      </c>
      <c r="I255" s="63">
        <f>10^(-3)*SanFrancisco!$G$121</f>
        <v>27179.600000000002</v>
      </c>
      <c r="J255" s="63">
        <f>10^(-3)*Baltimore!$G$121</f>
        <v>373.89397850000006</v>
      </c>
      <c r="K255" s="63">
        <f>10^(-3)*Albuquerque!$G$121</f>
        <v>7094.1500000000005</v>
      </c>
      <c r="L255" s="63">
        <f>10^(-3)*Seattle!$G$121</f>
        <v>15571.6</v>
      </c>
      <c r="M255" s="63">
        <f>10^(-3)*Chicago!$G$121</f>
        <v>2493.54</v>
      </c>
      <c r="N255" s="63">
        <f>10^(-3)*Boulder!$G$121</f>
        <v>6984</v>
      </c>
      <c r="O255" s="63">
        <f>10^(-3)*Minneapolis!$G$121</f>
        <v>2484.65</v>
      </c>
      <c r="P255" s="63">
        <f>10^(-3)*Helena!$G$121</f>
        <v>97293.900000000009</v>
      </c>
      <c r="Q255" s="63">
        <f>10^(-3)*Duluth!$G$121</f>
        <v>2373.4500000000003</v>
      </c>
      <c r="R255" s="63">
        <f>10^(-3)*Fairbanks!$G$121</f>
        <v>1580.52</v>
      </c>
    </row>
    <row r="256" spans="1:18" ht="11.25">
      <c r="B256" s="54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2:18" ht="11.25">
      <c r="B257" s="54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2:18" ht="11.25">
      <c r="B258" s="54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2:18" ht="11.25">
      <c r="B259" s="54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2:18" ht="11.25">
      <c r="B260" s="54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2:18" ht="11.25">
      <c r="B261" s="54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2:18" ht="11.25">
      <c r="B262" s="54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2:18" ht="11.25">
      <c r="B263" s="54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2:18" ht="11.25">
      <c r="B264" s="54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2:18" ht="11.25">
      <c r="B265" s="54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2:18" ht="11.25">
      <c r="B266" s="54"/>
      <c r="C266" s="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2:18" ht="11.25">
      <c r="B267" s="54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2:18" ht="11.25">
      <c r="B268" s="54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2:18" ht="11.25">
      <c r="B269" s="54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2:18" ht="11.25">
      <c r="B270" s="54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2:18" ht="11.25">
      <c r="B271" s="54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2:18" ht="11.25">
      <c r="B272" s="54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2:18" ht="11.25">
      <c r="B273" s="54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2:18" ht="11.25">
      <c r="B274" s="54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2:18" ht="11.25">
      <c r="B275" s="54"/>
      <c r="C275" s="6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2:18" ht="11.25">
      <c r="B276" s="54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2:18" ht="11.25">
      <c r="B277" s="54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9" spans="2:18" ht="11.25">
      <c r="B279" s="55"/>
    </row>
    <row r="280" spans="2:18" ht="11.25">
      <c r="B280" s="54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2:18" ht="11.25">
      <c r="B281" s="54"/>
      <c r="C281" s="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2:18" ht="11.25">
      <c r="B282" s="54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2:18" ht="11.25">
      <c r="B283" s="54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2:18" ht="11.25">
      <c r="B284" s="54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2:18" ht="11.25">
      <c r="B285" s="54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2:18" ht="11.25">
      <c r="B286" s="54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2:18" ht="11.25">
      <c r="B287" s="54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2:18" ht="11.25">
      <c r="B288" s="54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2:18" ht="11.25">
      <c r="B289" s="54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2:18" ht="11.25">
      <c r="B290" s="54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2:18" ht="11.25">
      <c r="B291" s="54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2:18" ht="11.25">
      <c r="B292" s="54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2:18" ht="11.25">
      <c r="B293" s="54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2:18" ht="11.25">
      <c r="B294" s="54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2:18" ht="11.25">
      <c r="B295" s="54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2:18" ht="11.25">
      <c r="B296" s="54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2:18" ht="11.25">
      <c r="B297" s="54"/>
      <c r="C297" s="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2:18" ht="11.25">
      <c r="B298" s="54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2:18" ht="11.25">
      <c r="B299" s="54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2:18" ht="11.25">
      <c r="B300" s="54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2:18" ht="11.25">
      <c r="B301" s="54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2:18" ht="11.25">
      <c r="B302" s="54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2:18" ht="11.25">
      <c r="B303" s="54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2:18" ht="11.25">
      <c r="B304" s="54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 ht="11.25">
      <c r="B305" s="54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2:18" ht="11.25">
      <c r="B306" s="54"/>
      <c r="C306" s="6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2:18" ht="11.25">
      <c r="B307" s="54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2:18" ht="11.25">
      <c r="B308" s="54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10" spans="2:18" ht="11.25">
      <c r="B310" s="55"/>
    </row>
    <row r="311" spans="2:18" ht="11.25">
      <c r="B311" s="54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2:18" ht="11.25">
      <c r="B312" s="54"/>
      <c r="C312" s="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2:18" ht="11.25">
      <c r="B313" s="54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2:18" ht="11.25">
      <c r="B314" s="54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2:18" ht="11.25">
      <c r="B315" s="54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2:18" ht="11.25">
      <c r="B316" s="54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2:18" ht="11.25">
      <c r="B317" s="54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2:18" ht="11.25">
      <c r="B318" s="54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2:18" ht="11.25">
      <c r="B319" s="54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2:18" ht="11.25">
      <c r="B320" s="54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2:18" ht="11.25">
      <c r="B321" s="54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2:18" ht="11.25">
      <c r="B322" s="54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2:18" ht="11.25">
      <c r="B323" s="54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ht="11.25">
      <c r="B324" s="54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2:18" ht="11.25">
      <c r="B325" s="54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2:18" ht="11.25">
      <c r="B326" s="54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2:18" ht="11.25">
      <c r="B327" s="54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2:18" ht="11.25">
      <c r="B328" s="54"/>
      <c r="C328" s="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2:18" ht="11.25">
      <c r="B329" s="54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2:18" ht="11.25">
      <c r="B330" s="54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2:18" ht="11.25">
      <c r="B331" s="54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2:18" ht="11.25">
      <c r="B332" s="54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2:18" ht="11.25">
      <c r="B333" s="54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2:18" ht="11.25">
      <c r="B334" s="54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2:18" ht="11.25">
      <c r="B335" s="54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2:18" ht="11.25">
      <c r="B336" s="54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2:18" ht="11.25">
      <c r="B337" s="54"/>
      <c r="C337" s="6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2:18" ht="11.25">
      <c r="B338" s="54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2:18" ht="11.25">
      <c r="B339" s="54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1" spans="2:18" ht="11.25">
      <c r="B341" s="55"/>
    </row>
    <row r="342" spans="2:18" ht="11.25">
      <c r="B342" s="54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2:18" ht="11.25">
      <c r="B343" s="54"/>
      <c r="C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2:18" ht="11.25">
      <c r="B344" s="54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2:18" ht="11.25">
      <c r="B345" s="54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2:18" ht="11.25">
      <c r="B346" s="54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2:18" ht="11.25">
      <c r="B347" s="54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2:18" ht="11.25">
      <c r="B348" s="54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2:18" ht="11.25">
      <c r="B349" s="54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2:18" ht="11.25">
      <c r="B350" s="54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2:18" ht="11.25">
      <c r="B351" s="54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2:18" ht="11.25">
      <c r="B352" s="54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2:18" ht="11.25">
      <c r="B353" s="54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2:18" ht="11.25">
      <c r="B354" s="54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2:18" ht="11.25">
      <c r="B355" s="54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2:18" ht="11.25">
      <c r="B356" s="54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2:18" ht="11.25">
      <c r="B357" s="54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2:18" ht="11.25">
      <c r="B358" s="54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2:18" ht="11.25">
      <c r="B359" s="54"/>
      <c r="C359" s="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2:18" ht="11.25">
      <c r="B360" s="54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2:18" ht="11.25">
      <c r="B361" s="54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2:18" ht="11.25">
      <c r="B362" s="54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ht="11.25">
      <c r="B363" s="54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2:18" ht="11.25">
      <c r="B364" s="54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2:18" ht="11.25">
      <c r="B365" s="54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2:18" ht="11.25">
      <c r="B366" s="54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2:18" ht="11.25">
      <c r="B367" s="54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2:18" ht="11.25">
      <c r="B368" s="54"/>
      <c r="C368" s="6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2:18" ht="11.25">
      <c r="B369" s="54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2:18" ht="11.25">
      <c r="B370" s="54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2" spans="2:18" ht="11.25">
      <c r="B372" s="55"/>
    </row>
    <row r="373" spans="2:18" ht="11.25">
      <c r="B373" s="54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2:18" ht="11.25">
      <c r="B374" s="54"/>
      <c r="C374" s="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2:18" ht="11.25">
      <c r="B375" s="54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2:18" ht="11.25">
      <c r="B376" s="54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2:18" ht="11.25">
      <c r="B377" s="54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2:18" ht="11.25">
      <c r="B378" s="54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2:18" ht="11.25">
      <c r="B379" s="54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2:18" ht="11.25">
      <c r="B380" s="54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2:18" ht="11.25">
      <c r="B381" s="54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2:18" ht="11.25">
      <c r="B382" s="54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2:18" ht="11.25">
      <c r="B383" s="54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2:18" ht="11.25">
      <c r="B384" s="54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2:18" ht="11.25">
      <c r="B385" s="54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2:18" ht="11.25">
      <c r="B386" s="54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2:18" ht="11.25">
      <c r="B387" s="54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2:18" ht="11.25">
      <c r="B388" s="54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2:18" ht="11.25">
      <c r="B389" s="54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2:18" ht="11.25">
      <c r="B390" s="54"/>
      <c r="C390" s="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2:18" ht="11.25">
      <c r="B391" s="54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2:18" ht="11.25">
      <c r="B392" s="54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2:18" ht="11.25">
      <c r="B393" s="54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2:18" ht="11.25">
      <c r="B394" s="54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2:18" ht="11.25">
      <c r="B395" s="54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2:18" ht="11.25">
      <c r="B396" s="54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2:18" ht="11.25">
      <c r="B397" s="54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2:18" ht="11.25">
      <c r="B398" s="54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2:18" ht="11.25">
      <c r="B399" s="54"/>
      <c r="C399" s="6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2:18" ht="11.25">
      <c r="B400" s="54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2:18" ht="11.25">
      <c r="B401" s="54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3" spans="2:18" ht="11.25">
      <c r="B403" s="55"/>
    </row>
    <row r="404" spans="2:18" ht="11.25">
      <c r="B404" s="54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2:18" ht="11.25">
      <c r="B405" s="54"/>
      <c r="C405" s="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2:18" ht="11.25">
      <c r="B406" s="54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2:18" ht="11.25">
      <c r="B407" s="54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2:18" ht="11.25">
      <c r="B408" s="54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2:18" ht="11.25">
      <c r="B409" s="54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2:18" ht="11.25">
      <c r="B410" s="54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2:18" ht="11.25">
      <c r="B411" s="54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2:18" ht="11.25">
      <c r="B412" s="54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2:18" ht="11.25">
      <c r="B413" s="54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2:18" ht="11.25">
      <c r="B414" s="54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2:18" ht="11.25">
      <c r="B415" s="54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2:18" ht="11.25">
      <c r="B416" s="54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2:18" ht="11.25">
      <c r="B417" s="54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2:18" ht="11.25">
      <c r="B418" s="54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2:18" ht="11.25">
      <c r="B419" s="54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2:18" ht="11.25">
      <c r="B420" s="54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2:18" ht="11.25">
      <c r="B421" s="54"/>
      <c r="C421" s="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2:18" ht="11.25">
      <c r="B422" s="54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2:18" ht="11.25">
      <c r="B423" s="54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2:18" ht="11.25">
      <c r="B424" s="54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2:18" ht="11.25">
      <c r="B425" s="54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2:18" ht="11.25">
      <c r="B426" s="54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2:18" ht="11.25">
      <c r="B427" s="54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2:18" ht="11.25">
      <c r="B428" s="54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2:18" ht="11.25">
      <c r="B429" s="54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2:18" ht="11.25">
      <c r="B430" s="54"/>
      <c r="C430" s="6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2:18" ht="11.25">
      <c r="B431" s="54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2:18" ht="11.25">
      <c r="B432" s="54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4" spans="2:18" ht="11.25">
      <c r="B434" s="55"/>
    </row>
    <row r="435" spans="2:18" ht="11.25">
      <c r="B435" s="54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2:18" ht="11.25">
      <c r="B436" s="54"/>
      <c r="C436" s="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2:18" ht="11.25">
      <c r="B437" s="54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2:18" ht="11.25">
      <c r="B438" s="54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2:18" ht="11.25">
      <c r="B439" s="54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2:18" ht="11.25">
      <c r="B440" s="54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2:18" ht="11.25">
      <c r="B441" s="54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2:18" ht="11.25">
      <c r="B442" s="54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2:18" ht="11.25">
      <c r="B443" s="54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2:18" ht="11.25">
      <c r="B444" s="54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2:18" ht="11.25">
      <c r="B445" s="54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2:18" ht="11.25">
      <c r="B446" s="54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2:18" ht="11.25">
      <c r="B447" s="54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2:18" ht="11.25">
      <c r="B448" s="54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2:18" ht="11.25">
      <c r="B449" s="54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2:18" ht="11.25">
      <c r="B450" s="54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2:18" ht="11.25">
      <c r="B451" s="54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2:18" ht="11.25">
      <c r="B452" s="54"/>
      <c r="C452" s="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2:18" ht="11.25">
      <c r="B453" s="54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2:18" ht="11.25">
      <c r="B454" s="54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2:18" ht="11.25">
      <c r="B455" s="54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2:18" ht="11.25">
      <c r="B456" s="54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2:18" ht="11.25">
      <c r="B457" s="54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2:18" ht="11.25">
      <c r="B458" s="54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2:18" ht="11.25">
      <c r="B459" s="54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2:18" ht="11.25">
      <c r="B460" s="54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2:18" ht="11.25">
      <c r="B461" s="54"/>
      <c r="C461" s="6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2:18" ht="11.25">
      <c r="B462" s="54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2:18" ht="11.25">
      <c r="B463" s="54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5" spans="2:18" ht="11.25">
      <c r="B465" s="55"/>
    </row>
    <row r="466" spans="2:18" ht="11.25">
      <c r="B466" s="54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2:18" ht="11.25">
      <c r="B467" s="54"/>
      <c r="C467" s="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2:18" ht="11.25">
      <c r="B468" s="54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2:18" ht="11.25">
      <c r="B469" s="54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2:18" ht="11.25">
      <c r="B470" s="54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2:18" ht="11.25">
      <c r="B471" s="54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2:18" ht="11.25">
      <c r="B472" s="54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2:18" ht="11.25">
      <c r="B473" s="54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2:18" ht="11.25">
      <c r="B474" s="54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2:18" ht="11.25">
      <c r="B475" s="54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2:18" ht="11.25">
      <c r="B476" s="54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2:18" ht="11.25">
      <c r="B477" s="54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2:18" ht="11.25">
      <c r="B478" s="54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2:18" ht="11.25">
      <c r="B479" s="54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2:18" ht="11.25">
      <c r="B480" s="54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2:18" ht="11.25">
      <c r="B481" s="54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2:18" ht="11.25">
      <c r="B482" s="54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2:18" ht="11.25">
      <c r="B483" s="54"/>
      <c r="C483" s="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2:18" ht="11.25">
      <c r="B484" s="54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2:18" ht="11.25">
      <c r="B485" s="54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2:18" ht="11.25">
      <c r="B486" s="54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2:18" ht="11.25">
      <c r="B487" s="54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2:18" ht="11.25">
      <c r="B488" s="54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2:18" ht="11.25">
      <c r="B489" s="54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2:18" ht="11.25">
      <c r="B490" s="54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2:18" ht="11.25">
      <c r="B491" s="54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2:18" ht="11.25">
      <c r="B492" s="54"/>
      <c r="C492" s="6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2:18" ht="11.25">
      <c r="B493" s="54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2:18" ht="11.25">
      <c r="B494" s="54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6" spans="2:18" ht="11.25">
      <c r="B496" s="55"/>
    </row>
    <row r="497" spans="2:18" ht="11.25">
      <c r="B497" s="54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2:18" ht="11.25">
      <c r="B498" s="54"/>
      <c r="C498" s="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2:18" ht="11.25">
      <c r="B499" s="54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2:18" ht="11.25">
      <c r="B500" s="54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2:18" ht="11.25">
      <c r="B501" s="54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2:18" ht="11.25">
      <c r="B502" s="54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2:18" ht="11.25">
      <c r="B503" s="54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2:18" ht="11.25">
      <c r="B504" s="54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2:18" ht="11.25">
      <c r="B505" s="54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2:18" ht="11.25">
      <c r="B506" s="54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2:18" ht="11.25">
      <c r="B507" s="54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2:18" ht="11.25">
      <c r="B508" s="54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2:18" ht="11.25">
      <c r="B509" s="54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2:18" ht="11.25">
      <c r="B510" s="54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2:18" ht="11.25">
      <c r="B511" s="54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2:18" ht="11.25">
      <c r="B512" s="54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2:18" ht="11.25">
      <c r="B513" s="54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2:18" ht="11.25">
      <c r="B514" s="54"/>
      <c r="C514" s="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2:18" ht="11.25">
      <c r="B515" s="54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2:18" ht="11.25">
      <c r="B516" s="54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2:18" ht="11.25">
      <c r="B517" s="54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2:18" ht="11.25">
      <c r="B518" s="54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2:18" ht="11.25">
      <c r="B519" s="54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2:18" ht="11.25">
      <c r="B520" s="54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2:18" ht="11.25">
      <c r="B521" s="54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2:18" ht="11.25">
      <c r="B522" s="54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2:18" ht="11.25">
      <c r="B523" s="54"/>
      <c r="C523" s="6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2:18" ht="11.25">
      <c r="B524" s="54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2:18" ht="11.25">
      <c r="B525" s="54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7" spans="2:18" ht="11.25">
      <c r="B527" s="55"/>
    </row>
    <row r="528" spans="2:18" ht="11.25">
      <c r="B528" s="54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2:18" ht="11.25">
      <c r="B529" s="54"/>
      <c r="C529" s="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2:18" ht="11.25">
      <c r="B530" s="54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2:18" ht="11.25">
      <c r="B531" s="54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2:18" ht="11.25">
      <c r="B532" s="54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2:18" ht="11.25">
      <c r="B533" s="54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2:18" ht="11.25">
      <c r="B534" s="54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2:18" ht="11.25">
      <c r="B535" s="54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2:18" ht="11.25">
      <c r="B536" s="54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2:18" ht="11.25">
      <c r="B537" s="54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2:18" ht="11.25">
      <c r="B538" s="54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2:18" ht="11.25">
      <c r="B539" s="54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2:18" ht="11.25">
      <c r="B540" s="54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2:18" ht="11.25">
      <c r="B541" s="54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2:18" ht="11.25">
      <c r="B542" s="54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2:18" ht="11.25">
      <c r="B543" s="54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2:18" ht="11.25">
      <c r="B544" s="54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2:18" ht="11.25">
      <c r="B545" s="54"/>
      <c r="C545" s="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2:18" ht="11.25">
      <c r="B546" s="54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2:18" ht="11.25">
      <c r="B547" s="54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2:18" ht="11.25">
      <c r="B548" s="54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2:18" ht="11.25">
      <c r="B549" s="54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2:18" ht="11.25">
      <c r="B550" s="54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2:18" ht="11.25">
      <c r="B551" s="54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2:18" ht="11.25">
      <c r="B552" s="54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2:18" ht="11.25">
      <c r="B553" s="54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2:18" ht="11.25">
      <c r="B554" s="54"/>
      <c r="C554" s="6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2:18" ht="11.25">
      <c r="B555" s="54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2:18" ht="11.25">
      <c r="B556" s="54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8" spans="2:18" ht="11.25">
      <c r="B558" s="55"/>
    </row>
    <row r="559" spans="2:18" ht="11.25">
      <c r="B559" s="54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2:18" ht="11.25">
      <c r="B560" s="54"/>
      <c r="C560" s="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2:18" ht="11.25">
      <c r="B561" s="54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2:18" ht="11.25">
      <c r="B562" s="54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2:18" ht="11.25">
      <c r="B563" s="54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2:18" ht="11.25">
      <c r="B564" s="54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2:18" ht="11.25">
      <c r="B565" s="54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2:18" ht="11.25">
      <c r="B566" s="54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2:18" ht="11.25">
      <c r="B567" s="54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2:18" ht="11.25">
      <c r="B568" s="54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2:18" ht="11.25">
      <c r="B569" s="54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2:18" ht="11.25">
      <c r="B570" s="54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2:18" ht="11.25">
      <c r="B571" s="54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2:18" ht="11.25">
      <c r="B572" s="54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2:18" ht="11.25">
      <c r="B573" s="54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2:18" ht="11.25">
      <c r="B574" s="54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2:18" ht="11.25">
      <c r="B575" s="54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2:18" ht="11.25">
      <c r="B576" s="54"/>
      <c r="C576" s="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2:18" ht="11.25">
      <c r="B577" s="54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2:18" ht="11.25">
      <c r="B578" s="54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2:18" ht="11.25">
      <c r="B579" s="54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2:18" ht="11.25">
      <c r="B580" s="54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2:18" ht="11.25">
      <c r="B581" s="54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2:18" ht="11.25">
      <c r="B582" s="54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2:18" ht="11.25">
      <c r="B583" s="54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2:18" ht="11.25">
      <c r="B584" s="54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2:18" ht="11.25">
      <c r="B585" s="54"/>
      <c r="C585" s="6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2:18" ht="11.25">
      <c r="B586" s="54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2:18" ht="11.25">
      <c r="B587" s="54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9" spans="2:18" ht="11.25">
      <c r="B589" s="55"/>
    </row>
    <row r="590" spans="2:18" ht="11.25">
      <c r="B590" s="54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2:18" ht="11.25">
      <c r="B591" s="54"/>
      <c r="C591" s="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2:18" ht="11.25">
      <c r="B592" s="54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2:18" ht="11.25">
      <c r="B593" s="54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2:18" ht="11.25">
      <c r="B594" s="54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2:18" ht="11.25">
      <c r="B595" s="54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2:18" ht="11.25">
      <c r="B596" s="54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2:18" ht="11.25">
      <c r="B597" s="54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2:18" ht="11.25">
      <c r="B598" s="54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2:18" ht="11.25">
      <c r="B599" s="54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2:18" ht="11.25">
      <c r="B600" s="54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2:18" ht="11.25">
      <c r="B601" s="54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2:18" ht="11.25">
      <c r="B602" s="54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2:18" ht="11.25">
      <c r="B603" s="54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2:18" ht="11.25">
      <c r="B604" s="54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2:18" ht="11.25">
      <c r="B605" s="54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2:18" ht="11.25">
      <c r="B606" s="54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2:18" ht="11.25">
      <c r="B607" s="54"/>
      <c r="C607" s="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2:18" ht="11.25">
      <c r="B608" s="54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2:18" ht="11.25">
      <c r="B609" s="54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2:18" ht="11.25">
      <c r="B610" s="54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2:18" ht="11.25">
      <c r="B611" s="54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2:18" ht="11.25">
      <c r="B612" s="54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2:18" ht="11.25">
      <c r="B613" s="54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2:18" ht="11.25">
      <c r="B614" s="54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2:18" ht="11.25">
      <c r="B615" s="54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2:18" ht="11.25">
      <c r="B616" s="54"/>
      <c r="C616" s="6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2:18" ht="11.25">
      <c r="B617" s="54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2:18" ht="11.25">
      <c r="B618" s="54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20" spans="2:18" ht="11.25">
      <c r="B620" s="55"/>
    </row>
    <row r="621" spans="2:18" ht="11.25">
      <c r="B621" s="54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2:18" ht="11.25">
      <c r="B622" s="54"/>
      <c r="C622" s="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2:18" ht="11.25">
      <c r="B623" s="54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2:18" ht="11.25">
      <c r="B624" s="54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2:18" ht="11.25">
      <c r="B625" s="54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2:18" ht="11.25">
      <c r="B626" s="54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2:18" ht="11.25">
      <c r="B627" s="54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2:18" ht="11.25">
      <c r="B628" s="54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2:18" ht="11.25">
      <c r="B629" s="54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2:18" ht="11.25">
      <c r="B630" s="54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2:18" ht="11.25">
      <c r="B631" s="54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2:18" ht="11.25">
      <c r="B632" s="54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2:18" ht="11.25">
      <c r="B633" s="54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2:18" ht="11.25">
      <c r="B634" s="54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2:18" ht="11.25">
      <c r="B635" s="54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2:18" ht="11.25">
      <c r="B636" s="54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2:18" ht="11.25">
      <c r="B637" s="54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2:18" ht="11.25">
      <c r="B638" s="54"/>
      <c r="C638" s="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2:18" ht="11.25">
      <c r="B639" s="54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2:18" ht="11.25">
      <c r="B640" s="54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2:18" ht="11.25">
      <c r="B641" s="54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2:18" ht="11.25">
      <c r="B642" s="54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2:18" ht="11.25">
      <c r="B643" s="54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2:18" ht="11.25">
      <c r="B644" s="54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2:18" ht="11.25">
      <c r="B645" s="54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2:18" ht="11.25">
      <c r="B646" s="54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2:18" ht="11.25">
      <c r="B647" s="54"/>
      <c r="C647" s="6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2:18" ht="11.25">
      <c r="B648" s="54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2:18" ht="11.25">
      <c r="B649" s="54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1" spans="2:18" ht="11.25">
      <c r="B651" s="55"/>
    </row>
    <row r="652" spans="2:18" ht="11.25">
      <c r="B652" s="54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2:18" ht="11.25">
      <c r="B653" s="54"/>
      <c r="C653" s="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2:18" ht="11.25">
      <c r="B654" s="54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2:18" ht="11.25">
      <c r="B655" s="54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2:18" ht="11.25">
      <c r="B656" s="54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2:18" ht="11.25">
      <c r="B657" s="54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2:18" ht="11.25">
      <c r="B658" s="54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2:18" ht="11.25">
      <c r="B659" s="54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2:18" ht="11.25">
      <c r="B660" s="54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2:18" ht="11.25">
      <c r="B661" s="54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2:18" ht="11.25">
      <c r="B662" s="54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2:18" ht="11.25">
      <c r="B663" s="54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2:18" ht="11.25">
      <c r="B664" s="54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2:18" ht="11.25">
      <c r="B665" s="54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2:18" ht="11.25">
      <c r="B666" s="54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2:18" ht="11.25">
      <c r="B667" s="54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2:18" ht="11.25">
      <c r="B668" s="54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2:18" ht="11.25">
      <c r="B669" s="54"/>
      <c r="C669" s="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2:18" ht="11.25">
      <c r="B670" s="54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2:18" ht="11.25">
      <c r="B671" s="54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2:18" ht="11.25">
      <c r="B672" s="54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2:18" ht="11.25">
      <c r="B673" s="54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2:18" ht="11.25">
      <c r="B674" s="54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2:18" ht="11.25">
      <c r="B675" s="54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2:18" ht="11.25">
      <c r="B676" s="54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2:18" ht="11.25">
      <c r="B677" s="54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2:18" ht="11.25">
      <c r="B678" s="54"/>
      <c r="C678" s="6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2:18" ht="11.25">
      <c r="B679" s="54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2:18" ht="11.25">
      <c r="B680" s="54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51"/>
  <sheetViews>
    <sheetView workbookViewId="0"/>
  </sheetViews>
  <sheetFormatPr defaultRowHeight="10.5"/>
  <cols>
    <col min="1" max="1" width="38.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86" t="s">
        <v>344</v>
      </c>
      <c r="C1" s="86" t="s">
        <v>345</v>
      </c>
      <c r="D1" s="86" t="s">
        <v>346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347</v>
      </c>
      <c r="B2" s="86">
        <v>7485.09</v>
      </c>
      <c r="C2" s="86">
        <v>1790.35</v>
      </c>
      <c r="D2" s="86">
        <v>1790.35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348</v>
      </c>
      <c r="B3" s="86">
        <v>7485.09</v>
      </c>
      <c r="C3" s="86">
        <v>1790.35</v>
      </c>
      <c r="D3" s="86">
        <v>1790.35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349</v>
      </c>
      <c r="B4" s="86">
        <v>24127.919999999998</v>
      </c>
      <c r="C4" s="86">
        <v>5771.13</v>
      </c>
      <c r="D4" s="86">
        <v>5771.13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350</v>
      </c>
      <c r="B5" s="86">
        <v>24127.919999999998</v>
      </c>
      <c r="C5" s="86">
        <v>5771.13</v>
      </c>
      <c r="D5" s="86">
        <v>5771.13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86" t="s">
        <v>351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352</v>
      </c>
      <c r="B8" s="86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353</v>
      </c>
      <c r="B9" s="86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354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86" t="s">
        <v>355</v>
      </c>
      <c r="C12" s="86" t="s">
        <v>356</v>
      </c>
      <c r="D12" s="86" t="s">
        <v>357</v>
      </c>
      <c r="E12" s="86" t="s">
        <v>358</v>
      </c>
      <c r="F12" s="86" t="s">
        <v>359</v>
      </c>
      <c r="G12" s="86" t="s">
        <v>360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72</v>
      </c>
      <c r="B13" s="86">
        <v>0</v>
      </c>
      <c r="C13" s="86">
        <v>99.67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73</v>
      </c>
      <c r="B14" s="86">
        <v>518.11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81</v>
      </c>
      <c r="B15" s="86">
        <v>933.76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82</v>
      </c>
      <c r="B16" s="86">
        <v>63.04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83</v>
      </c>
      <c r="B17" s="86">
        <v>785.69</v>
      </c>
      <c r="C17" s="86">
        <v>199.13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84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85</v>
      </c>
      <c r="B19" s="86">
        <v>391.67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86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87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88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67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89</v>
      </c>
      <c r="B24" s="86">
        <v>0</v>
      </c>
      <c r="C24" s="86">
        <v>15.86</v>
      </c>
      <c r="D24" s="86">
        <v>0</v>
      </c>
      <c r="E24" s="86">
        <v>0</v>
      </c>
      <c r="F24" s="86">
        <v>0</v>
      </c>
      <c r="G24" s="86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90</v>
      </c>
      <c r="B25" s="86">
        <v>4478.16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91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92</v>
      </c>
      <c r="B28" s="86">
        <v>7170.43</v>
      </c>
      <c r="C28" s="86">
        <v>314.66000000000003</v>
      </c>
      <c r="D28" s="86">
        <v>0</v>
      </c>
      <c r="E28" s="86">
        <v>0</v>
      </c>
      <c r="F28" s="86">
        <v>0</v>
      </c>
      <c r="G28" s="86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86" t="s">
        <v>351</v>
      </c>
      <c r="C30" s="86" t="s">
        <v>3</v>
      </c>
      <c r="D30" s="86" t="s">
        <v>361</v>
      </c>
      <c r="E30" s="86" t="s">
        <v>362</v>
      </c>
      <c r="F30" s="86" t="s">
        <v>363</v>
      </c>
      <c r="G30" s="86" t="s">
        <v>364</v>
      </c>
      <c r="H30" s="86" t="s">
        <v>365</v>
      </c>
      <c r="I30" s="86" t="s">
        <v>366</v>
      </c>
      <c r="J30" s="86" t="s">
        <v>367</v>
      </c>
      <c r="K30"/>
      <c r="L30"/>
      <c r="M30"/>
      <c r="N30"/>
      <c r="O30"/>
      <c r="P30"/>
      <c r="Q30"/>
      <c r="R30"/>
      <c r="S30"/>
    </row>
    <row r="31" spans="1:19">
      <c r="A31" s="86" t="s">
        <v>373</v>
      </c>
      <c r="B31" s="86">
        <v>209.04</v>
      </c>
      <c r="C31" s="86" t="s">
        <v>4</v>
      </c>
      <c r="D31" s="86">
        <v>1274.6500000000001</v>
      </c>
      <c r="E31" s="86">
        <v>1</v>
      </c>
      <c r="F31" s="86">
        <v>189.08</v>
      </c>
      <c r="G31" s="86">
        <v>0</v>
      </c>
      <c r="H31" s="86">
        <v>18.29</v>
      </c>
      <c r="I31" s="86">
        <v>11.61</v>
      </c>
      <c r="J31" s="86">
        <v>80.6828</v>
      </c>
      <c r="K31"/>
      <c r="L31"/>
      <c r="M31"/>
      <c r="N31"/>
      <c r="O31"/>
      <c r="P31"/>
      <c r="Q31"/>
      <c r="R31"/>
      <c r="S31"/>
    </row>
    <row r="32" spans="1:19">
      <c r="A32" s="86" t="s">
        <v>370</v>
      </c>
      <c r="B32" s="86">
        <v>224.72</v>
      </c>
      <c r="C32" s="86" t="s">
        <v>4</v>
      </c>
      <c r="D32" s="86">
        <v>1370.24</v>
      </c>
      <c r="E32" s="86">
        <v>1</v>
      </c>
      <c r="F32" s="86">
        <v>138.38999999999999</v>
      </c>
      <c r="G32" s="86">
        <v>0</v>
      </c>
      <c r="H32" s="86">
        <v>18.29</v>
      </c>
      <c r="I32" s="86">
        <v>11.61</v>
      </c>
      <c r="J32" s="86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86" t="s">
        <v>369</v>
      </c>
      <c r="B33" s="86">
        <v>621.89</v>
      </c>
      <c r="C33" s="86" t="s">
        <v>4</v>
      </c>
      <c r="D33" s="86">
        <v>3792.03</v>
      </c>
      <c r="E33" s="86">
        <v>1</v>
      </c>
      <c r="F33" s="86">
        <v>477.11</v>
      </c>
      <c r="G33" s="86">
        <v>0</v>
      </c>
      <c r="H33" s="86">
        <v>8.61</v>
      </c>
      <c r="I33" s="86">
        <v>27.87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88.84</v>
      </c>
      <c r="C34" s="86" t="s">
        <v>4</v>
      </c>
      <c r="D34" s="86">
        <v>541.72</v>
      </c>
      <c r="E34" s="86">
        <v>1</v>
      </c>
      <c r="F34" s="86">
        <v>115.05</v>
      </c>
      <c r="G34" s="86">
        <v>0</v>
      </c>
      <c r="H34" s="86">
        <v>11.84</v>
      </c>
      <c r="I34" s="86">
        <v>18.579999999999998</v>
      </c>
      <c r="J34" s="86">
        <v>8.07</v>
      </c>
      <c r="K34"/>
      <c r="L34"/>
      <c r="M34"/>
      <c r="N34"/>
      <c r="O34"/>
      <c r="P34"/>
      <c r="Q34"/>
      <c r="R34"/>
      <c r="S34"/>
    </row>
    <row r="35" spans="1:19">
      <c r="A35" s="86" t="s">
        <v>372</v>
      </c>
      <c r="B35" s="86">
        <v>711.36</v>
      </c>
      <c r="C35" s="86" t="s">
        <v>4</v>
      </c>
      <c r="D35" s="86">
        <v>4337.6099999999997</v>
      </c>
      <c r="E35" s="86">
        <v>1</v>
      </c>
      <c r="F35" s="86">
        <v>366.09</v>
      </c>
      <c r="G35" s="86">
        <v>0</v>
      </c>
      <c r="H35" s="86">
        <v>18.29</v>
      </c>
      <c r="I35" s="86">
        <v>11.61</v>
      </c>
      <c r="J35" s="86">
        <v>5.38</v>
      </c>
      <c r="K35"/>
      <c r="L35"/>
      <c r="M35"/>
      <c r="N35"/>
      <c r="O35"/>
      <c r="P35"/>
      <c r="Q35"/>
      <c r="R35"/>
      <c r="S35"/>
    </row>
    <row r="36" spans="1:19">
      <c r="A36" s="86" t="s">
        <v>371</v>
      </c>
      <c r="B36" s="86">
        <v>2324.94</v>
      </c>
      <c r="C36" s="86" t="s">
        <v>4</v>
      </c>
      <c r="D36" s="86">
        <v>14176.6</v>
      </c>
      <c r="E36" s="86">
        <v>1</v>
      </c>
      <c r="F36" s="86">
        <v>323.44</v>
      </c>
      <c r="G36" s="86">
        <v>174.7</v>
      </c>
      <c r="H36" s="86">
        <v>18.29</v>
      </c>
      <c r="I36" s="86">
        <v>11.61</v>
      </c>
      <c r="J36" s="86">
        <v>5.38</v>
      </c>
      <c r="K36"/>
      <c r="L36"/>
      <c r="M36"/>
      <c r="N36"/>
      <c r="O36"/>
      <c r="P36"/>
      <c r="Q36"/>
      <c r="R36"/>
      <c r="S36"/>
    </row>
    <row r="37" spans="1:19">
      <c r="A37" s="86" t="s">
        <v>374</v>
      </c>
      <c r="B37" s="86">
        <v>4180.79</v>
      </c>
      <c r="C37" s="86"/>
      <c r="D37" s="86">
        <v>25492.85</v>
      </c>
      <c r="E37" s="86"/>
      <c r="F37" s="86">
        <v>1609.16</v>
      </c>
      <c r="G37" s="86">
        <v>174.7</v>
      </c>
      <c r="H37" s="86">
        <v>16.713000000000001</v>
      </c>
      <c r="I37" s="86">
        <v>12.83</v>
      </c>
      <c r="J37" s="86">
        <v>13.7818</v>
      </c>
      <c r="K37"/>
      <c r="L37"/>
      <c r="M37"/>
      <c r="N37"/>
      <c r="O37"/>
      <c r="P37"/>
      <c r="Q37"/>
      <c r="R37"/>
      <c r="S37"/>
    </row>
    <row r="38" spans="1:19">
      <c r="A38" s="86" t="s">
        <v>375</v>
      </c>
      <c r="B38" s="86">
        <v>4180.79</v>
      </c>
      <c r="C38" s="86"/>
      <c r="D38" s="86">
        <v>25492.85</v>
      </c>
      <c r="E38" s="86"/>
      <c r="F38" s="86">
        <v>1609.16</v>
      </c>
      <c r="G38" s="86">
        <v>174.7</v>
      </c>
      <c r="H38" s="86">
        <v>16.713000000000001</v>
      </c>
      <c r="I38" s="86">
        <v>12.83</v>
      </c>
      <c r="J38" s="86">
        <v>13.7818</v>
      </c>
      <c r="K38"/>
      <c r="L38"/>
      <c r="M38"/>
      <c r="N38"/>
      <c r="O38"/>
      <c r="P38"/>
      <c r="Q38"/>
      <c r="R38"/>
      <c r="S38"/>
    </row>
    <row r="39" spans="1:19">
      <c r="A39" s="86" t="s">
        <v>376</v>
      </c>
      <c r="B39" s="86">
        <v>0</v>
      </c>
      <c r="C39" s="86"/>
      <c r="D39" s="86">
        <v>0</v>
      </c>
      <c r="E39" s="86"/>
      <c r="F39" s="86">
        <v>0</v>
      </c>
      <c r="G39" s="86">
        <v>0</v>
      </c>
      <c r="H39" s="86"/>
      <c r="I39" s="86"/>
      <c r="J39" s="86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86" t="s">
        <v>51</v>
      </c>
      <c r="C41" s="86" t="s">
        <v>377</v>
      </c>
      <c r="D41" s="86" t="s">
        <v>378</v>
      </c>
      <c r="E41" s="86" t="s">
        <v>379</v>
      </c>
      <c r="F41" s="86" t="s">
        <v>380</v>
      </c>
      <c r="G41" s="86" t="s">
        <v>381</v>
      </c>
      <c r="H41" s="86" t="s">
        <v>382</v>
      </c>
      <c r="I41" s="86" t="s">
        <v>383</v>
      </c>
      <c r="J41"/>
      <c r="K41"/>
      <c r="L41"/>
      <c r="M41"/>
      <c r="N41"/>
      <c r="O41"/>
      <c r="P41"/>
      <c r="Q41"/>
      <c r="R41"/>
      <c r="S41"/>
    </row>
    <row r="42" spans="1:19">
      <c r="A42" s="86" t="s">
        <v>407</v>
      </c>
      <c r="B42" s="86" t="s">
        <v>533</v>
      </c>
      <c r="C42" s="86">
        <v>0.08</v>
      </c>
      <c r="D42" s="86">
        <v>2.3769999999999998</v>
      </c>
      <c r="E42" s="86">
        <v>3.6909999999999998</v>
      </c>
      <c r="F42" s="86">
        <v>60.34</v>
      </c>
      <c r="G42" s="86">
        <v>180</v>
      </c>
      <c r="H42" s="86">
        <v>90</v>
      </c>
      <c r="I42" s="86" t="s">
        <v>400</v>
      </c>
      <c r="J42"/>
      <c r="K42"/>
      <c r="L42"/>
      <c r="M42"/>
      <c r="N42"/>
      <c r="O42"/>
      <c r="P42"/>
      <c r="Q42"/>
      <c r="R42"/>
      <c r="S42"/>
    </row>
    <row r="43" spans="1:19">
      <c r="A43" s="86" t="s">
        <v>408</v>
      </c>
      <c r="B43" s="86" t="s">
        <v>533</v>
      </c>
      <c r="C43" s="86">
        <v>0.08</v>
      </c>
      <c r="D43" s="86">
        <v>2.3769999999999998</v>
      </c>
      <c r="E43" s="86">
        <v>3.6909999999999998</v>
      </c>
      <c r="F43" s="86">
        <v>128.72999999999999</v>
      </c>
      <c r="G43" s="86">
        <v>90</v>
      </c>
      <c r="H43" s="86">
        <v>90</v>
      </c>
      <c r="I43" s="86" t="s">
        <v>387</v>
      </c>
      <c r="J43"/>
      <c r="K43"/>
      <c r="L43"/>
      <c r="M43"/>
      <c r="N43"/>
      <c r="O43"/>
      <c r="P43"/>
      <c r="Q43"/>
      <c r="R43"/>
      <c r="S43"/>
    </row>
    <row r="44" spans="1:19">
      <c r="A44" s="86" t="s">
        <v>409</v>
      </c>
      <c r="B44" s="86" t="s">
        <v>389</v>
      </c>
      <c r="C44" s="86">
        <v>0.3</v>
      </c>
      <c r="D44" s="86">
        <v>3.12</v>
      </c>
      <c r="E44" s="86">
        <v>12.904</v>
      </c>
      <c r="F44" s="86">
        <v>209.04</v>
      </c>
      <c r="G44" s="86">
        <v>0</v>
      </c>
      <c r="H44" s="86">
        <v>180</v>
      </c>
      <c r="I44" s="86"/>
      <c r="J44"/>
      <c r="K44"/>
      <c r="L44"/>
      <c r="M44"/>
      <c r="N44"/>
      <c r="O44"/>
      <c r="P44"/>
      <c r="Q44"/>
      <c r="R44"/>
      <c r="S44"/>
    </row>
    <row r="45" spans="1:19">
      <c r="A45" s="86" t="s">
        <v>410</v>
      </c>
      <c r="B45" s="86" t="s">
        <v>534</v>
      </c>
      <c r="C45" s="86">
        <v>0.3</v>
      </c>
      <c r="D45" s="86">
        <v>0.35799999999999998</v>
      </c>
      <c r="E45" s="86">
        <v>0.38400000000000001</v>
      </c>
      <c r="F45" s="86">
        <v>209.04</v>
      </c>
      <c r="G45" s="86">
        <v>180</v>
      </c>
      <c r="H45" s="86">
        <v>0</v>
      </c>
      <c r="I45" s="86"/>
      <c r="J45"/>
      <c r="K45"/>
      <c r="L45"/>
      <c r="M45"/>
      <c r="N45"/>
      <c r="O45"/>
      <c r="P45"/>
      <c r="Q45"/>
      <c r="R45"/>
      <c r="S45"/>
    </row>
    <row r="46" spans="1:19">
      <c r="A46" s="86" t="s">
        <v>396</v>
      </c>
      <c r="B46" s="86" t="s">
        <v>533</v>
      </c>
      <c r="C46" s="86">
        <v>0.08</v>
      </c>
      <c r="D46" s="86">
        <v>2.3769999999999998</v>
      </c>
      <c r="E46" s="86">
        <v>3.6909999999999998</v>
      </c>
      <c r="F46" s="86">
        <v>138.38999999999999</v>
      </c>
      <c r="G46" s="86">
        <v>90</v>
      </c>
      <c r="H46" s="86">
        <v>90</v>
      </c>
      <c r="I46" s="86" t="s">
        <v>387</v>
      </c>
      <c r="J46"/>
      <c r="K46"/>
      <c r="L46"/>
      <c r="M46"/>
      <c r="N46"/>
      <c r="O46"/>
      <c r="P46"/>
      <c r="Q46"/>
      <c r="R46"/>
      <c r="S46"/>
    </row>
    <row r="47" spans="1:19">
      <c r="A47" s="86" t="s">
        <v>397</v>
      </c>
      <c r="B47" s="86" t="s">
        <v>389</v>
      </c>
      <c r="C47" s="86">
        <v>0.3</v>
      </c>
      <c r="D47" s="86">
        <v>3.12</v>
      </c>
      <c r="E47" s="86">
        <v>12.904</v>
      </c>
      <c r="F47" s="86">
        <v>224.72</v>
      </c>
      <c r="G47" s="86">
        <v>0</v>
      </c>
      <c r="H47" s="86">
        <v>180</v>
      </c>
      <c r="I47" s="86"/>
      <c r="J47"/>
      <c r="K47"/>
      <c r="L47"/>
      <c r="M47"/>
      <c r="N47"/>
      <c r="O47"/>
      <c r="P47"/>
      <c r="Q47"/>
      <c r="R47"/>
      <c r="S47"/>
    </row>
    <row r="48" spans="1:19">
      <c r="A48" s="86" t="s">
        <v>398</v>
      </c>
      <c r="B48" s="86" t="s">
        <v>534</v>
      </c>
      <c r="C48" s="86">
        <v>0.3</v>
      </c>
      <c r="D48" s="86">
        <v>0.35799999999999998</v>
      </c>
      <c r="E48" s="86">
        <v>0.38400000000000001</v>
      </c>
      <c r="F48" s="86">
        <v>224.72</v>
      </c>
      <c r="G48" s="86">
        <v>180</v>
      </c>
      <c r="H48" s="86">
        <v>0</v>
      </c>
      <c r="I48" s="86"/>
      <c r="J48"/>
      <c r="K48"/>
      <c r="L48"/>
      <c r="M48"/>
      <c r="N48"/>
      <c r="O48"/>
      <c r="P48"/>
      <c r="Q48"/>
      <c r="R48"/>
      <c r="S48"/>
    </row>
    <row r="49" spans="1:19">
      <c r="A49" s="86" t="s">
        <v>391</v>
      </c>
      <c r="B49" s="86" t="s">
        <v>533</v>
      </c>
      <c r="C49" s="86">
        <v>0.08</v>
      </c>
      <c r="D49" s="86">
        <v>2.3769999999999998</v>
      </c>
      <c r="E49" s="86">
        <v>3.6909999999999998</v>
      </c>
      <c r="F49" s="86">
        <v>422.4</v>
      </c>
      <c r="G49" s="86">
        <v>0</v>
      </c>
      <c r="H49" s="86">
        <v>90</v>
      </c>
      <c r="I49" s="86" t="s">
        <v>385</v>
      </c>
      <c r="J49"/>
      <c r="K49"/>
      <c r="L49"/>
      <c r="M49"/>
      <c r="N49"/>
      <c r="O49"/>
      <c r="P49"/>
      <c r="Q49"/>
      <c r="R49"/>
      <c r="S49"/>
    </row>
    <row r="50" spans="1:19">
      <c r="A50" s="86" t="s">
        <v>392</v>
      </c>
      <c r="B50" s="86" t="s">
        <v>533</v>
      </c>
      <c r="C50" s="86">
        <v>0.08</v>
      </c>
      <c r="D50" s="86">
        <v>2.3769999999999998</v>
      </c>
      <c r="E50" s="86">
        <v>3.6909999999999998</v>
      </c>
      <c r="F50" s="86">
        <v>54.71</v>
      </c>
      <c r="G50" s="86">
        <v>270</v>
      </c>
      <c r="H50" s="86">
        <v>90</v>
      </c>
      <c r="I50" s="86" t="s">
        <v>393</v>
      </c>
      <c r="J50"/>
      <c r="K50"/>
      <c r="L50"/>
      <c r="M50"/>
      <c r="N50"/>
      <c r="O50"/>
      <c r="P50"/>
      <c r="Q50"/>
      <c r="R50"/>
      <c r="S50"/>
    </row>
    <row r="51" spans="1:19">
      <c r="A51" s="86" t="s">
        <v>394</v>
      </c>
      <c r="B51" s="86" t="s">
        <v>389</v>
      </c>
      <c r="C51" s="86">
        <v>0.3</v>
      </c>
      <c r="D51" s="86">
        <v>3.12</v>
      </c>
      <c r="E51" s="86">
        <v>12.904</v>
      </c>
      <c r="F51" s="86">
        <v>621.89</v>
      </c>
      <c r="G51" s="86">
        <v>0</v>
      </c>
      <c r="H51" s="86">
        <v>180</v>
      </c>
      <c r="I51" s="86"/>
      <c r="J51"/>
      <c r="K51"/>
      <c r="L51"/>
      <c r="M51"/>
      <c r="N51"/>
      <c r="O51"/>
      <c r="P51"/>
      <c r="Q51"/>
      <c r="R51"/>
      <c r="S51"/>
    </row>
    <row r="52" spans="1:19">
      <c r="A52" s="86" t="s">
        <v>395</v>
      </c>
      <c r="B52" s="86" t="s">
        <v>534</v>
      </c>
      <c r="C52" s="86">
        <v>0.3</v>
      </c>
      <c r="D52" s="86">
        <v>0.35799999999999998</v>
      </c>
      <c r="E52" s="86">
        <v>0.38400000000000001</v>
      </c>
      <c r="F52" s="86">
        <v>621.89</v>
      </c>
      <c r="G52" s="86">
        <v>180</v>
      </c>
      <c r="H52" s="86">
        <v>0</v>
      </c>
      <c r="I52" s="86"/>
      <c r="J52"/>
      <c r="K52"/>
      <c r="L52"/>
      <c r="M52"/>
      <c r="N52"/>
      <c r="O52"/>
      <c r="P52"/>
      <c r="Q52"/>
      <c r="R52"/>
      <c r="S52"/>
    </row>
    <row r="53" spans="1:19">
      <c r="A53" s="86" t="s">
        <v>386</v>
      </c>
      <c r="B53" s="86" t="s">
        <v>533</v>
      </c>
      <c r="C53" s="86">
        <v>0.08</v>
      </c>
      <c r="D53" s="86">
        <v>2.3769999999999998</v>
      </c>
      <c r="E53" s="86">
        <v>3.6909999999999998</v>
      </c>
      <c r="F53" s="86">
        <v>54.71</v>
      </c>
      <c r="G53" s="86">
        <v>90</v>
      </c>
      <c r="H53" s="86">
        <v>90</v>
      </c>
      <c r="I53" s="86" t="s">
        <v>387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384</v>
      </c>
      <c r="B54" s="86" t="s">
        <v>533</v>
      </c>
      <c r="C54" s="86">
        <v>0.08</v>
      </c>
      <c r="D54" s="86">
        <v>2.3769999999999998</v>
      </c>
      <c r="E54" s="86">
        <v>3.6909999999999998</v>
      </c>
      <c r="F54" s="86">
        <v>60.34</v>
      </c>
      <c r="G54" s="86">
        <v>0</v>
      </c>
      <c r="H54" s="86">
        <v>90</v>
      </c>
      <c r="I54" s="86" t="s">
        <v>385</v>
      </c>
      <c r="J54"/>
      <c r="K54"/>
      <c r="L54"/>
      <c r="M54"/>
      <c r="N54"/>
      <c r="O54"/>
      <c r="P54"/>
      <c r="Q54"/>
      <c r="R54"/>
      <c r="S54"/>
    </row>
    <row r="55" spans="1:19">
      <c r="A55" s="86" t="s">
        <v>388</v>
      </c>
      <c r="B55" s="86" t="s">
        <v>389</v>
      </c>
      <c r="C55" s="86">
        <v>0.3</v>
      </c>
      <c r="D55" s="86">
        <v>3.12</v>
      </c>
      <c r="E55" s="86">
        <v>12.904</v>
      </c>
      <c r="F55" s="86">
        <v>88.84</v>
      </c>
      <c r="G55" s="86">
        <v>0</v>
      </c>
      <c r="H55" s="86">
        <v>180</v>
      </c>
      <c r="I55" s="86"/>
      <c r="J55"/>
      <c r="K55"/>
      <c r="L55"/>
      <c r="M55"/>
      <c r="N55"/>
      <c r="O55"/>
      <c r="P55"/>
      <c r="Q55"/>
      <c r="R55"/>
      <c r="S55"/>
    </row>
    <row r="56" spans="1:19">
      <c r="A56" s="86" t="s">
        <v>390</v>
      </c>
      <c r="B56" s="86" t="s">
        <v>534</v>
      </c>
      <c r="C56" s="86">
        <v>0.3</v>
      </c>
      <c r="D56" s="86">
        <v>0.35799999999999998</v>
      </c>
      <c r="E56" s="86">
        <v>0.38400000000000001</v>
      </c>
      <c r="F56" s="86">
        <v>88.84</v>
      </c>
      <c r="G56" s="86">
        <v>180</v>
      </c>
      <c r="H56" s="86">
        <v>0</v>
      </c>
      <c r="I56" s="86"/>
      <c r="J56"/>
      <c r="K56"/>
      <c r="L56"/>
      <c r="M56"/>
      <c r="N56"/>
      <c r="O56"/>
      <c r="P56"/>
      <c r="Q56"/>
      <c r="R56"/>
      <c r="S56"/>
    </row>
    <row r="57" spans="1:19">
      <c r="A57" s="86" t="s">
        <v>404</v>
      </c>
      <c r="B57" s="86" t="s">
        <v>533</v>
      </c>
      <c r="C57" s="86">
        <v>0.08</v>
      </c>
      <c r="D57" s="86">
        <v>2.3769999999999998</v>
      </c>
      <c r="E57" s="86">
        <v>3.6909999999999998</v>
      </c>
      <c r="F57" s="86">
        <v>98.96</v>
      </c>
      <c r="G57" s="86">
        <v>180</v>
      </c>
      <c r="H57" s="86">
        <v>90</v>
      </c>
      <c r="I57" s="86" t="s">
        <v>400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533</v>
      </c>
      <c r="C58" s="86">
        <v>0.08</v>
      </c>
      <c r="D58" s="86">
        <v>2.3769999999999998</v>
      </c>
      <c r="E58" s="86">
        <v>3.6909999999999998</v>
      </c>
      <c r="F58" s="86">
        <v>267.12</v>
      </c>
      <c r="G58" s="86">
        <v>270</v>
      </c>
      <c r="H58" s="86">
        <v>90</v>
      </c>
      <c r="I58" s="86" t="s">
        <v>393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405</v>
      </c>
      <c r="B59" s="86" t="s">
        <v>389</v>
      </c>
      <c r="C59" s="86">
        <v>0.3</v>
      </c>
      <c r="D59" s="86">
        <v>3.12</v>
      </c>
      <c r="E59" s="86">
        <v>12.904</v>
      </c>
      <c r="F59" s="86">
        <v>711.36</v>
      </c>
      <c r="G59" s="86">
        <v>0</v>
      </c>
      <c r="H59" s="86">
        <v>180</v>
      </c>
      <c r="I59" s="86"/>
      <c r="J59"/>
      <c r="K59"/>
      <c r="L59"/>
      <c r="M59"/>
      <c r="N59"/>
      <c r="O59"/>
      <c r="P59"/>
      <c r="Q59"/>
      <c r="R59"/>
      <c r="S59"/>
    </row>
    <row r="60" spans="1:19">
      <c r="A60" s="86" t="s">
        <v>406</v>
      </c>
      <c r="B60" s="86" t="s">
        <v>534</v>
      </c>
      <c r="C60" s="86">
        <v>0.3</v>
      </c>
      <c r="D60" s="86">
        <v>0.35799999999999998</v>
      </c>
      <c r="E60" s="86">
        <v>0.38400000000000001</v>
      </c>
      <c r="F60" s="86">
        <v>711.36</v>
      </c>
      <c r="G60" s="86">
        <v>180</v>
      </c>
      <c r="H60" s="86">
        <v>0</v>
      </c>
      <c r="I60" s="86"/>
      <c r="J60"/>
      <c r="K60"/>
      <c r="L60"/>
      <c r="M60"/>
      <c r="N60"/>
      <c r="O60"/>
      <c r="P60"/>
      <c r="Q60"/>
      <c r="R60"/>
      <c r="S60"/>
    </row>
    <row r="61" spans="1:19">
      <c r="A61" s="86" t="s">
        <v>399</v>
      </c>
      <c r="B61" s="86" t="s">
        <v>533</v>
      </c>
      <c r="C61" s="86">
        <v>0.08</v>
      </c>
      <c r="D61" s="86">
        <v>2.3769999999999998</v>
      </c>
      <c r="E61" s="86">
        <v>3.6909999999999998</v>
      </c>
      <c r="F61" s="86">
        <v>323.44</v>
      </c>
      <c r="G61" s="86">
        <v>180</v>
      </c>
      <c r="H61" s="86">
        <v>90</v>
      </c>
      <c r="I61" s="86" t="s">
        <v>400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401</v>
      </c>
      <c r="B62" s="86" t="s">
        <v>389</v>
      </c>
      <c r="C62" s="86">
        <v>0.3</v>
      </c>
      <c r="D62" s="86">
        <v>3.12</v>
      </c>
      <c r="E62" s="86">
        <v>12.904</v>
      </c>
      <c r="F62" s="86">
        <v>2324.94</v>
      </c>
      <c r="G62" s="86">
        <v>0</v>
      </c>
      <c r="H62" s="86">
        <v>180</v>
      </c>
      <c r="I62" s="86"/>
      <c r="J62"/>
      <c r="K62"/>
      <c r="L62"/>
      <c r="M62"/>
      <c r="N62"/>
      <c r="O62"/>
      <c r="P62"/>
      <c r="Q62"/>
      <c r="R62"/>
      <c r="S62"/>
    </row>
    <row r="63" spans="1:19">
      <c r="A63" s="86" t="s">
        <v>402</v>
      </c>
      <c r="B63" s="86" t="s">
        <v>534</v>
      </c>
      <c r="C63" s="86">
        <v>0.3</v>
      </c>
      <c r="D63" s="86">
        <v>0.35799999999999998</v>
      </c>
      <c r="E63" s="86">
        <v>0.38400000000000001</v>
      </c>
      <c r="F63" s="86">
        <v>2324.94</v>
      </c>
      <c r="G63" s="86">
        <v>180</v>
      </c>
      <c r="H63" s="86">
        <v>0</v>
      </c>
      <c r="I63" s="86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86" t="s">
        <v>51</v>
      </c>
      <c r="C65" s="86" t="s">
        <v>411</v>
      </c>
      <c r="D65" s="86" t="s">
        <v>412</v>
      </c>
      <c r="E65" s="86" t="s">
        <v>413</v>
      </c>
      <c r="F65" s="86" t="s">
        <v>45</v>
      </c>
      <c r="G65" s="86" t="s">
        <v>414</v>
      </c>
      <c r="H65" s="86" t="s">
        <v>415</v>
      </c>
      <c r="I65" s="86" t="s">
        <v>416</v>
      </c>
      <c r="J65" s="86" t="s">
        <v>381</v>
      </c>
      <c r="K65" s="86" t="s">
        <v>383</v>
      </c>
      <c r="L65"/>
      <c r="M65"/>
      <c r="N65"/>
      <c r="O65"/>
      <c r="P65"/>
      <c r="Q65"/>
      <c r="R65"/>
      <c r="S65"/>
    </row>
    <row r="66" spans="1:19">
      <c r="A66" s="86" t="s">
        <v>417</v>
      </c>
      <c r="B66" s="86" t="s">
        <v>535</v>
      </c>
      <c r="C66" s="86">
        <v>174.7</v>
      </c>
      <c r="D66" s="86">
        <v>174.7</v>
      </c>
      <c r="E66" s="86">
        <v>5.835</v>
      </c>
      <c r="F66" s="86">
        <v>0.251</v>
      </c>
      <c r="G66" s="86">
        <v>0.11</v>
      </c>
      <c r="H66" s="86" t="s">
        <v>418</v>
      </c>
      <c r="I66" s="86" t="s">
        <v>399</v>
      </c>
      <c r="J66" s="86">
        <v>180</v>
      </c>
      <c r="K66" s="86" t="s">
        <v>400</v>
      </c>
      <c r="L66"/>
      <c r="M66"/>
      <c r="N66"/>
      <c r="O66"/>
      <c r="P66"/>
      <c r="Q66"/>
      <c r="R66"/>
      <c r="S66"/>
    </row>
    <row r="67" spans="1:19">
      <c r="A67" s="86" t="s">
        <v>419</v>
      </c>
      <c r="B67" s="86"/>
      <c r="C67" s="86"/>
      <c r="D67" s="86">
        <v>174.7</v>
      </c>
      <c r="E67" s="86">
        <v>5.83</v>
      </c>
      <c r="F67" s="86">
        <v>0.251</v>
      </c>
      <c r="G67" s="86">
        <v>0.11</v>
      </c>
      <c r="H67" s="86"/>
      <c r="I67" s="86"/>
      <c r="J67" s="86"/>
      <c r="K67" s="86"/>
      <c r="L67"/>
      <c r="M67"/>
      <c r="N67"/>
      <c r="O67"/>
      <c r="P67"/>
      <c r="Q67"/>
      <c r="R67"/>
      <c r="S67"/>
    </row>
    <row r="68" spans="1:19">
      <c r="A68" s="86" t="s">
        <v>420</v>
      </c>
      <c r="B68" s="86"/>
      <c r="C68" s="86"/>
      <c r="D68" s="86">
        <v>0</v>
      </c>
      <c r="E68" s="86" t="s">
        <v>421</v>
      </c>
      <c r="F68" s="86" t="s">
        <v>421</v>
      </c>
      <c r="G68" s="86" t="s">
        <v>421</v>
      </c>
      <c r="H68" s="86"/>
      <c r="I68" s="86"/>
      <c r="J68" s="86"/>
      <c r="K68" s="86"/>
      <c r="L68"/>
      <c r="M68"/>
      <c r="N68"/>
      <c r="O68"/>
      <c r="P68"/>
      <c r="Q68"/>
      <c r="R68"/>
      <c r="S68"/>
    </row>
    <row r="69" spans="1:19">
      <c r="A69" s="86" t="s">
        <v>422</v>
      </c>
      <c r="B69" s="86"/>
      <c r="C69" s="86"/>
      <c r="D69" s="86">
        <v>174.7</v>
      </c>
      <c r="E69" s="86">
        <v>5.83</v>
      </c>
      <c r="F69" s="86">
        <v>0.251</v>
      </c>
      <c r="G69" s="86">
        <v>0.11</v>
      </c>
      <c r="H69" s="86"/>
      <c r="I69" s="86"/>
      <c r="J69" s="86"/>
      <c r="K69" s="86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86" t="s">
        <v>117</v>
      </c>
      <c r="C71" s="86" t="s">
        <v>423</v>
      </c>
      <c r="D71" s="86" t="s">
        <v>424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86" t="s">
        <v>35</v>
      </c>
      <c r="B72" s="86"/>
      <c r="C72" s="86"/>
      <c r="D72" s="86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86" t="s">
        <v>117</v>
      </c>
      <c r="C74" s="86" t="s">
        <v>425</v>
      </c>
      <c r="D74" s="86" t="s">
        <v>426</v>
      </c>
      <c r="E74" s="86" t="s">
        <v>427</v>
      </c>
      <c r="F74" s="86" t="s">
        <v>428</v>
      </c>
      <c r="G74" s="86" t="s">
        <v>424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86" t="s">
        <v>429</v>
      </c>
      <c r="B75" s="86" t="s">
        <v>430</v>
      </c>
      <c r="C75" s="86">
        <v>9348.58</v>
      </c>
      <c r="D75" s="86">
        <v>6847.55</v>
      </c>
      <c r="E75" s="86">
        <v>2501.0300000000002</v>
      </c>
      <c r="F75" s="86">
        <v>0.73</v>
      </c>
      <c r="G75" s="86">
        <v>3.82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86" t="s">
        <v>431</v>
      </c>
      <c r="B76" s="86" t="s">
        <v>430</v>
      </c>
      <c r="C76" s="86">
        <v>47355.23</v>
      </c>
      <c r="D76" s="86">
        <v>32216.84</v>
      </c>
      <c r="E76" s="86">
        <v>15138.39</v>
      </c>
      <c r="F76" s="86">
        <v>0.68</v>
      </c>
      <c r="G76" s="86">
        <v>3.19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6" t="s">
        <v>432</v>
      </c>
      <c r="B77" s="86" t="s">
        <v>430</v>
      </c>
      <c r="C77" s="86">
        <v>51014.67</v>
      </c>
      <c r="D77" s="86">
        <v>34490.17</v>
      </c>
      <c r="E77" s="86">
        <v>16524.509999999998</v>
      </c>
      <c r="F77" s="86">
        <v>0.68</v>
      </c>
      <c r="G77" s="86">
        <v>3.19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86" t="s">
        <v>433</v>
      </c>
      <c r="B78" s="86" t="s">
        <v>430</v>
      </c>
      <c r="C78" s="86">
        <v>114060.94</v>
      </c>
      <c r="D78" s="86">
        <v>77114.69</v>
      </c>
      <c r="E78" s="86">
        <v>36946.25</v>
      </c>
      <c r="F78" s="86">
        <v>0.68</v>
      </c>
      <c r="G78" s="86">
        <v>3.51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6" t="s">
        <v>434</v>
      </c>
      <c r="B79" s="86" t="s">
        <v>430</v>
      </c>
      <c r="C79" s="86">
        <v>54511.93</v>
      </c>
      <c r="D79" s="86">
        <v>36854.6</v>
      </c>
      <c r="E79" s="86">
        <v>17657.330000000002</v>
      </c>
      <c r="F79" s="86">
        <v>0.68</v>
      </c>
      <c r="G79" s="86">
        <v>3.19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6" t="s">
        <v>435</v>
      </c>
      <c r="B80" s="86" t="s">
        <v>430</v>
      </c>
      <c r="C80" s="86">
        <v>45547.48</v>
      </c>
      <c r="D80" s="86">
        <v>33161.24</v>
      </c>
      <c r="E80" s="86">
        <v>12386.24</v>
      </c>
      <c r="F80" s="86">
        <v>0.73</v>
      </c>
      <c r="G80" s="86">
        <v>3.29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86" t="s">
        <v>117</v>
      </c>
      <c r="C82" s="86" t="s">
        <v>425</v>
      </c>
      <c r="D82" s="86" t="s">
        <v>424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6" t="s">
        <v>436</v>
      </c>
      <c r="B83" s="86" t="s">
        <v>437</v>
      </c>
      <c r="C83" s="86">
        <v>11718.23</v>
      </c>
      <c r="D83" s="86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6" t="s">
        <v>438</v>
      </c>
      <c r="B84" s="86" t="s">
        <v>437</v>
      </c>
      <c r="C84" s="86">
        <v>52764.89</v>
      </c>
      <c r="D84" s="86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6" t="s">
        <v>439</v>
      </c>
      <c r="B85" s="86" t="s">
        <v>437</v>
      </c>
      <c r="C85" s="86">
        <v>79536.509999999995</v>
      </c>
      <c r="D85" s="86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6" t="s">
        <v>440</v>
      </c>
      <c r="B86" s="86" t="s">
        <v>437</v>
      </c>
      <c r="C86" s="86">
        <v>160445.85</v>
      </c>
      <c r="D86" s="86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6" t="s">
        <v>441</v>
      </c>
      <c r="B87" s="86" t="s">
        <v>437</v>
      </c>
      <c r="C87" s="86">
        <v>67250.89</v>
      </c>
      <c r="D87" s="86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6" t="s">
        <v>442</v>
      </c>
      <c r="B88" s="86" t="s">
        <v>437</v>
      </c>
      <c r="C88" s="86">
        <v>57261.37</v>
      </c>
      <c r="D88" s="86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86" t="s">
        <v>117</v>
      </c>
      <c r="C90" s="86" t="s">
        <v>443</v>
      </c>
      <c r="D90" s="86" t="s">
        <v>444</v>
      </c>
      <c r="E90" s="86" t="s">
        <v>445</v>
      </c>
      <c r="F90" s="86" t="s">
        <v>446</v>
      </c>
      <c r="G90" s="86" t="s">
        <v>447</v>
      </c>
      <c r="H90" s="86" t="s">
        <v>448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86" t="s">
        <v>449</v>
      </c>
      <c r="B91" s="86" t="s">
        <v>450</v>
      </c>
      <c r="C91" s="86">
        <v>0.34</v>
      </c>
      <c r="D91" s="86">
        <v>125</v>
      </c>
      <c r="E91" s="86">
        <v>0.35</v>
      </c>
      <c r="F91" s="86">
        <v>130.91999999999999</v>
      </c>
      <c r="G91" s="86">
        <v>1</v>
      </c>
      <c r="H91" s="86" t="s">
        <v>451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86" t="s">
        <v>675</v>
      </c>
      <c r="B92" s="86" t="s">
        <v>450</v>
      </c>
      <c r="C92" s="86">
        <v>1</v>
      </c>
      <c r="D92" s="86">
        <v>0</v>
      </c>
      <c r="E92" s="86">
        <v>0.34</v>
      </c>
      <c r="F92" s="86">
        <v>0</v>
      </c>
      <c r="G92" s="86">
        <v>1</v>
      </c>
      <c r="H92" s="86" t="s">
        <v>451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86" t="s">
        <v>676</v>
      </c>
      <c r="B93" s="86" t="s">
        <v>450</v>
      </c>
      <c r="C93" s="86">
        <v>1</v>
      </c>
      <c r="D93" s="86">
        <v>0</v>
      </c>
      <c r="E93" s="86">
        <v>1.08</v>
      </c>
      <c r="F93" s="86">
        <v>0</v>
      </c>
      <c r="G93" s="86">
        <v>1</v>
      </c>
      <c r="H93" s="86" t="s">
        <v>451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86" t="s">
        <v>452</v>
      </c>
      <c r="B94" s="86" t="s">
        <v>453</v>
      </c>
      <c r="C94" s="86">
        <v>0.54</v>
      </c>
      <c r="D94" s="86">
        <v>622</v>
      </c>
      <c r="E94" s="86">
        <v>0.46</v>
      </c>
      <c r="F94" s="86">
        <v>537.13</v>
      </c>
      <c r="G94" s="86">
        <v>1</v>
      </c>
      <c r="H94" s="86" t="s">
        <v>454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86" t="s">
        <v>455</v>
      </c>
      <c r="B95" s="86" t="s">
        <v>453</v>
      </c>
      <c r="C95" s="86">
        <v>0.56999999999999995</v>
      </c>
      <c r="D95" s="86">
        <v>622</v>
      </c>
      <c r="E95" s="86">
        <v>1.94</v>
      </c>
      <c r="F95" s="86">
        <v>2121.62</v>
      </c>
      <c r="G95" s="86">
        <v>1</v>
      </c>
      <c r="H95" s="86" t="s">
        <v>454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86" t="s">
        <v>456</v>
      </c>
      <c r="B96" s="86" t="s">
        <v>453</v>
      </c>
      <c r="C96" s="86">
        <v>0.56999999999999995</v>
      </c>
      <c r="D96" s="86">
        <v>622</v>
      </c>
      <c r="E96" s="86">
        <v>2.0499999999999998</v>
      </c>
      <c r="F96" s="86">
        <v>2246.6999999999998</v>
      </c>
      <c r="G96" s="86">
        <v>1</v>
      </c>
      <c r="H96" s="86" t="s">
        <v>454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86" t="s">
        <v>457</v>
      </c>
      <c r="B97" s="86" t="s">
        <v>453</v>
      </c>
      <c r="C97" s="86">
        <v>0.57999999999999996</v>
      </c>
      <c r="D97" s="86">
        <v>1109.6500000000001</v>
      </c>
      <c r="E97" s="86">
        <v>4.59</v>
      </c>
      <c r="F97" s="86">
        <v>8761.2800000000007</v>
      </c>
      <c r="G97" s="86">
        <v>1</v>
      </c>
      <c r="H97" s="86" t="s">
        <v>454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86" t="s">
        <v>458</v>
      </c>
      <c r="B98" s="86" t="s">
        <v>453</v>
      </c>
      <c r="C98" s="86">
        <v>0.56999999999999995</v>
      </c>
      <c r="D98" s="86">
        <v>622</v>
      </c>
      <c r="E98" s="86">
        <v>2.2000000000000002</v>
      </c>
      <c r="F98" s="86">
        <v>2400.7199999999998</v>
      </c>
      <c r="G98" s="86">
        <v>1</v>
      </c>
      <c r="H98" s="86" t="s">
        <v>454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86" t="s">
        <v>459</v>
      </c>
      <c r="B99" s="86" t="s">
        <v>453</v>
      </c>
      <c r="C99" s="86">
        <v>0.56999999999999995</v>
      </c>
      <c r="D99" s="86">
        <v>622</v>
      </c>
      <c r="E99" s="86">
        <v>2.2200000000000002</v>
      </c>
      <c r="F99" s="86">
        <v>2431.33</v>
      </c>
      <c r="G99" s="86">
        <v>1</v>
      </c>
      <c r="H99" s="86" t="s">
        <v>454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86" t="s">
        <v>117</v>
      </c>
      <c r="C101" s="86" t="s">
        <v>460</v>
      </c>
      <c r="D101" s="86" t="s">
        <v>461</v>
      </c>
      <c r="E101" s="86" t="s">
        <v>462</v>
      </c>
      <c r="F101" s="86" t="s">
        <v>463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6" t="s">
        <v>464</v>
      </c>
      <c r="B102" s="86" t="s">
        <v>465</v>
      </c>
      <c r="C102" s="86" t="s">
        <v>466</v>
      </c>
      <c r="D102" s="86">
        <v>0.1</v>
      </c>
      <c r="E102" s="86">
        <v>0</v>
      </c>
      <c r="F102" s="86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86" t="s">
        <v>117</v>
      </c>
      <c r="C104" s="86" t="s">
        <v>467</v>
      </c>
      <c r="D104" s="86" t="s">
        <v>468</v>
      </c>
      <c r="E104" s="86" t="s">
        <v>469</v>
      </c>
      <c r="F104" s="86" t="s">
        <v>470</v>
      </c>
      <c r="G104" s="86" t="s">
        <v>471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6" t="s">
        <v>472</v>
      </c>
      <c r="B105" s="86" t="s">
        <v>473</v>
      </c>
      <c r="C105" s="86">
        <v>0.4</v>
      </c>
      <c r="D105" s="86">
        <v>845000</v>
      </c>
      <c r="E105" s="86">
        <v>0.8</v>
      </c>
      <c r="F105" s="86">
        <v>1.72</v>
      </c>
      <c r="G105" s="86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86" t="s">
        <v>474</v>
      </c>
      <c r="C107" s="86" t="s">
        <v>475</v>
      </c>
      <c r="D107" s="86" t="s">
        <v>476</v>
      </c>
      <c r="E107" s="86" t="s">
        <v>477</v>
      </c>
      <c r="F107" s="86" t="s">
        <v>478</v>
      </c>
      <c r="G107" s="86" t="s">
        <v>479</v>
      </c>
      <c r="H107" s="86" t="s">
        <v>480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481</v>
      </c>
      <c r="B108" s="86">
        <v>100249.9203</v>
      </c>
      <c r="C108" s="86">
        <v>174.3664</v>
      </c>
      <c r="D108" s="86">
        <v>656.55679999999995</v>
      </c>
      <c r="E108" s="86">
        <v>0</v>
      </c>
      <c r="F108" s="86">
        <v>3.0000000000000001E-3</v>
      </c>
      <c r="G108" s="86">
        <v>81256.067500000005</v>
      </c>
      <c r="H108" s="86">
        <v>43050.171399999999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482</v>
      </c>
      <c r="B109" s="86">
        <v>90856.680300000007</v>
      </c>
      <c r="C109" s="86">
        <v>158.5575</v>
      </c>
      <c r="D109" s="86">
        <v>599.2011</v>
      </c>
      <c r="E109" s="86">
        <v>0</v>
      </c>
      <c r="F109" s="86">
        <v>2.7000000000000001E-3</v>
      </c>
      <c r="G109" s="86">
        <v>74158.074999999997</v>
      </c>
      <c r="H109" s="86">
        <v>39069.438300000002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483</v>
      </c>
      <c r="B110" s="86">
        <v>102257.72470000001</v>
      </c>
      <c r="C110" s="86">
        <v>178.68100000000001</v>
      </c>
      <c r="D110" s="86">
        <v>676.17870000000005</v>
      </c>
      <c r="E110" s="86">
        <v>0</v>
      </c>
      <c r="F110" s="86">
        <v>3.0999999999999999E-3</v>
      </c>
      <c r="G110" s="86">
        <v>83685.117100000003</v>
      </c>
      <c r="H110" s="86">
        <v>43994.777999999998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484</v>
      </c>
      <c r="B111" s="86">
        <v>103208.583</v>
      </c>
      <c r="C111" s="86">
        <v>181.06899999999999</v>
      </c>
      <c r="D111" s="86">
        <v>688.18460000000005</v>
      </c>
      <c r="E111" s="86">
        <v>0</v>
      </c>
      <c r="F111" s="86">
        <v>3.0999999999999999E-3</v>
      </c>
      <c r="G111" s="86">
        <v>85171.543300000005</v>
      </c>
      <c r="H111" s="86">
        <v>44476.669399999999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295</v>
      </c>
      <c r="B112" s="86">
        <v>112573.6269</v>
      </c>
      <c r="C112" s="86">
        <v>197.6934</v>
      </c>
      <c r="D112" s="86">
        <v>752.15940000000001</v>
      </c>
      <c r="E112" s="86">
        <v>0</v>
      </c>
      <c r="F112" s="86">
        <v>3.3999999999999998E-3</v>
      </c>
      <c r="G112" s="86">
        <v>93089.376600000003</v>
      </c>
      <c r="H112" s="86">
        <v>48531.911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485</v>
      </c>
      <c r="B113" s="86">
        <v>112820.28479999999</v>
      </c>
      <c r="C113" s="86">
        <v>198.17599999999999</v>
      </c>
      <c r="D113" s="86">
        <v>754.19629999999995</v>
      </c>
      <c r="E113" s="86">
        <v>0</v>
      </c>
      <c r="F113" s="86">
        <v>3.3999999999999998E-3</v>
      </c>
      <c r="G113" s="86">
        <v>93341.511400000003</v>
      </c>
      <c r="H113" s="86">
        <v>48643.1993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486</v>
      </c>
      <c r="B114" s="86">
        <v>117943.1476</v>
      </c>
      <c r="C114" s="86">
        <v>207.20320000000001</v>
      </c>
      <c r="D114" s="86">
        <v>788.66729999999995</v>
      </c>
      <c r="E114" s="86">
        <v>0</v>
      </c>
      <c r="F114" s="86">
        <v>3.5999999999999999E-3</v>
      </c>
      <c r="G114" s="86">
        <v>97607.763800000001</v>
      </c>
      <c r="H114" s="86">
        <v>50854.819300000003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487</v>
      </c>
      <c r="B115" s="86">
        <v>118690.27310000001</v>
      </c>
      <c r="C115" s="86">
        <v>208.50120000000001</v>
      </c>
      <c r="D115" s="86">
        <v>793.54880000000003</v>
      </c>
      <c r="E115" s="86">
        <v>0</v>
      </c>
      <c r="F115" s="86">
        <v>3.5999999999999999E-3</v>
      </c>
      <c r="G115" s="86">
        <v>98211.892000000007</v>
      </c>
      <c r="H115" s="86">
        <v>51175.507899999997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488</v>
      </c>
      <c r="B116" s="86">
        <v>111798.61500000001</v>
      </c>
      <c r="C116" s="86">
        <v>196.3836</v>
      </c>
      <c r="D116" s="86">
        <v>747.38409999999999</v>
      </c>
      <c r="E116" s="86">
        <v>0</v>
      </c>
      <c r="F116" s="86">
        <v>3.3999999999999998E-3</v>
      </c>
      <c r="G116" s="86">
        <v>92498.412400000001</v>
      </c>
      <c r="H116" s="86">
        <v>48202.9234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489</v>
      </c>
      <c r="B117" s="86">
        <v>110643.3214</v>
      </c>
      <c r="C117" s="86">
        <v>194.2818</v>
      </c>
      <c r="D117" s="86">
        <v>739.09130000000005</v>
      </c>
      <c r="E117" s="86">
        <v>0</v>
      </c>
      <c r="F117" s="86">
        <v>3.3999999999999998E-3</v>
      </c>
      <c r="G117" s="86">
        <v>91472.018899999995</v>
      </c>
      <c r="H117" s="86">
        <v>47697.558100000002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490</v>
      </c>
      <c r="B118" s="86">
        <v>101351.38770000001</v>
      </c>
      <c r="C118" s="86">
        <v>177.77080000000001</v>
      </c>
      <c r="D118" s="86">
        <v>675.4864</v>
      </c>
      <c r="E118" s="86">
        <v>0</v>
      </c>
      <c r="F118" s="86">
        <v>3.0999999999999999E-3</v>
      </c>
      <c r="G118" s="86">
        <v>83599.956000000006</v>
      </c>
      <c r="H118" s="86">
        <v>43672.325700000001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491</v>
      </c>
      <c r="B119" s="86">
        <v>98863.813399999999</v>
      </c>
      <c r="C119" s="86">
        <v>172.91990000000001</v>
      </c>
      <c r="D119" s="86">
        <v>655.06859999999995</v>
      </c>
      <c r="E119" s="86">
        <v>0</v>
      </c>
      <c r="F119" s="86">
        <v>3.0000000000000001E-3</v>
      </c>
      <c r="G119" s="86">
        <v>81072.618100000007</v>
      </c>
      <c r="H119" s="86">
        <v>42551.559800000003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  <c r="F120" s="86"/>
      <c r="G120" s="86"/>
      <c r="H120" s="86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492</v>
      </c>
      <c r="B121" s="87">
        <v>1281260</v>
      </c>
      <c r="C121" s="86">
        <v>2245.6037000000001</v>
      </c>
      <c r="D121" s="86">
        <v>8525.7234000000008</v>
      </c>
      <c r="E121" s="86">
        <v>0</v>
      </c>
      <c r="F121" s="86">
        <v>3.8899999999999997E-2</v>
      </c>
      <c r="G121" s="87">
        <v>1055160</v>
      </c>
      <c r="H121" s="86">
        <v>551920.8615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493</v>
      </c>
      <c r="B122" s="86">
        <v>90856.680300000007</v>
      </c>
      <c r="C122" s="86">
        <v>158.5575</v>
      </c>
      <c r="D122" s="86">
        <v>599.2011</v>
      </c>
      <c r="E122" s="86">
        <v>0</v>
      </c>
      <c r="F122" s="86">
        <v>2.7000000000000001E-3</v>
      </c>
      <c r="G122" s="86">
        <v>74158.074999999997</v>
      </c>
      <c r="H122" s="86">
        <v>39069.438300000002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494</v>
      </c>
      <c r="B123" s="86">
        <v>118690.27310000001</v>
      </c>
      <c r="C123" s="86">
        <v>208.50120000000001</v>
      </c>
      <c r="D123" s="86">
        <v>793.54880000000003</v>
      </c>
      <c r="E123" s="86">
        <v>0</v>
      </c>
      <c r="F123" s="86">
        <v>3.5999999999999999E-3</v>
      </c>
      <c r="G123" s="86">
        <v>98211.892000000007</v>
      </c>
      <c r="H123" s="86">
        <v>51175.507899999997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86" t="s">
        <v>495</v>
      </c>
      <c r="C125" s="86" t="s">
        <v>496</v>
      </c>
      <c r="D125" s="86" t="s">
        <v>497</v>
      </c>
      <c r="E125" s="86" t="s">
        <v>498</v>
      </c>
      <c r="F125" s="86" t="s">
        <v>499</v>
      </c>
      <c r="G125" s="86" t="s">
        <v>500</v>
      </c>
      <c r="H125" s="86" t="s">
        <v>501</v>
      </c>
      <c r="I125" s="86" t="s">
        <v>502</v>
      </c>
      <c r="J125" s="86" t="s">
        <v>503</v>
      </c>
      <c r="K125" s="86" t="s">
        <v>504</v>
      </c>
      <c r="L125" s="86" t="s">
        <v>505</v>
      </c>
      <c r="M125" s="86" t="s">
        <v>506</v>
      </c>
      <c r="N125" s="86" t="s">
        <v>507</v>
      </c>
      <c r="O125" s="86" t="s">
        <v>508</v>
      </c>
      <c r="P125" s="86" t="s">
        <v>509</v>
      </c>
      <c r="Q125" s="86" t="s">
        <v>510</v>
      </c>
      <c r="R125" s="86" t="s">
        <v>511</v>
      </c>
      <c r="S125" s="86" t="s">
        <v>512</v>
      </c>
    </row>
    <row r="126" spans="1:19">
      <c r="A126" s="86" t="s">
        <v>481</v>
      </c>
      <c r="B126" s="87">
        <v>552180000000</v>
      </c>
      <c r="C126" s="86">
        <v>357548.39299999998</v>
      </c>
      <c r="D126" s="86" t="s">
        <v>677</v>
      </c>
      <c r="E126" s="86">
        <v>41924.28</v>
      </c>
      <c r="F126" s="86">
        <v>36859.928999999996</v>
      </c>
      <c r="G126" s="86">
        <v>18629.698</v>
      </c>
      <c r="H126" s="86">
        <v>0</v>
      </c>
      <c r="I126" s="86">
        <v>22645.311000000002</v>
      </c>
      <c r="J126" s="86">
        <v>4005</v>
      </c>
      <c r="K126" s="86">
        <v>0</v>
      </c>
      <c r="L126" s="86">
        <v>0</v>
      </c>
      <c r="M126" s="86">
        <v>0</v>
      </c>
      <c r="N126" s="86">
        <v>0</v>
      </c>
      <c r="O126" s="86">
        <v>0</v>
      </c>
      <c r="P126" s="86">
        <v>0</v>
      </c>
      <c r="Q126" s="86">
        <v>233484.17499999999</v>
      </c>
      <c r="R126" s="86">
        <v>0</v>
      </c>
      <c r="S126" s="86">
        <v>0</v>
      </c>
    </row>
    <row r="127" spans="1:19">
      <c r="A127" s="86" t="s">
        <v>482</v>
      </c>
      <c r="B127" s="87">
        <v>503945000000</v>
      </c>
      <c r="C127" s="86">
        <v>363531.636</v>
      </c>
      <c r="D127" s="86" t="s">
        <v>513</v>
      </c>
      <c r="E127" s="86">
        <v>62886.42</v>
      </c>
      <c r="F127" s="86">
        <v>41401.919999999998</v>
      </c>
      <c r="G127" s="86">
        <v>18629.698</v>
      </c>
      <c r="H127" s="86">
        <v>0</v>
      </c>
      <c r="I127" s="86">
        <v>31026.266</v>
      </c>
      <c r="J127" s="86">
        <v>0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209587.33199999999</v>
      </c>
      <c r="R127" s="86">
        <v>0</v>
      </c>
      <c r="S127" s="86">
        <v>0</v>
      </c>
    </row>
    <row r="128" spans="1:19">
      <c r="A128" s="86" t="s">
        <v>483</v>
      </c>
      <c r="B128" s="87">
        <v>568687000000</v>
      </c>
      <c r="C128" s="86">
        <v>372776.625</v>
      </c>
      <c r="D128" s="86" t="s">
        <v>536</v>
      </c>
      <c r="E128" s="86">
        <v>41924.28</v>
      </c>
      <c r="F128" s="86">
        <v>36859.928999999996</v>
      </c>
      <c r="G128" s="86">
        <v>18629.698</v>
      </c>
      <c r="H128" s="86">
        <v>0</v>
      </c>
      <c r="I128" s="86">
        <v>36115.216999999997</v>
      </c>
      <c r="J128" s="86">
        <v>0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239247.50099999999</v>
      </c>
      <c r="R128" s="86">
        <v>0</v>
      </c>
      <c r="S128" s="86">
        <v>0</v>
      </c>
    </row>
    <row r="129" spans="1:19">
      <c r="A129" s="86" t="s">
        <v>484</v>
      </c>
      <c r="B129" s="87">
        <v>578788000000</v>
      </c>
      <c r="C129" s="86">
        <v>383935.65500000003</v>
      </c>
      <c r="D129" s="86" t="s">
        <v>537</v>
      </c>
      <c r="E129" s="86">
        <v>41924.28</v>
      </c>
      <c r="F129" s="86">
        <v>36859.928999999996</v>
      </c>
      <c r="G129" s="86">
        <v>18629.698</v>
      </c>
      <c r="H129" s="86">
        <v>0</v>
      </c>
      <c r="I129" s="86">
        <v>47084.985999999997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239436.76199999999</v>
      </c>
      <c r="R129" s="86">
        <v>0</v>
      </c>
      <c r="S129" s="86">
        <v>0</v>
      </c>
    </row>
    <row r="130" spans="1:19">
      <c r="A130" s="86" t="s">
        <v>295</v>
      </c>
      <c r="B130" s="87">
        <v>632594000000</v>
      </c>
      <c r="C130" s="86">
        <v>394682.397</v>
      </c>
      <c r="D130" s="86" t="s">
        <v>538</v>
      </c>
      <c r="E130" s="86">
        <v>41924.28</v>
      </c>
      <c r="F130" s="86">
        <v>36859.928999999996</v>
      </c>
      <c r="G130" s="86">
        <v>18629.698</v>
      </c>
      <c r="H130" s="86">
        <v>0</v>
      </c>
      <c r="I130" s="86">
        <v>55318.690999999999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241949.799</v>
      </c>
      <c r="R130" s="86">
        <v>0</v>
      </c>
      <c r="S130" s="86">
        <v>0</v>
      </c>
    </row>
    <row r="131" spans="1:19">
      <c r="A131" s="86" t="s">
        <v>485</v>
      </c>
      <c r="B131" s="87">
        <v>634307000000</v>
      </c>
      <c r="C131" s="86">
        <v>416543.61700000003</v>
      </c>
      <c r="D131" s="86" t="s">
        <v>539</v>
      </c>
      <c r="E131" s="86">
        <v>41924.28</v>
      </c>
      <c r="F131" s="86">
        <v>36859.928999999996</v>
      </c>
      <c r="G131" s="86">
        <v>18629.698</v>
      </c>
      <c r="H131" s="86">
        <v>0</v>
      </c>
      <c r="I131" s="86">
        <v>72697.778999999995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246431.932</v>
      </c>
      <c r="R131" s="86">
        <v>0</v>
      </c>
      <c r="S131" s="86">
        <v>0</v>
      </c>
    </row>
    <row r="132" spans="1:19">
      <c r="A132" s="86" t="s">
        <v>486</v>
      </c>
      <c r="B132" s="87">
        <v>663299000000</v>
      </c>
      <c r="C132" s="86">
        <v>407006.35100000002</v>
      </c>
      <c r="D132" s="86" t="s">
        <v>540</v>
      </c>
      <c r="E132" s="86">
        <v>41924.28</v>
      </c>
      <c r="F132" s="86">
        <v>36859.928999999996</v>
      </c>
      <c r="G132" s="86">
        <v>18629.698</v>
      </c>
      <c r="H132" s="86">
        <v>0</v>
      </c>
      <c r="I132" s="86">
        <v>65333.322999999997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244259.12100000001</v>
      </c>
      <c r="R132" s="86">
        <v>0</v>
      </c>
      <c r="S132" s="86">
        <v>0</v>
      </c>
    </row>
    <row r="133" spans="1:19">
      <c r="A133" s="86" t="s">
        <v>487</v>
      </c>
      <c r="B133" s="87">
        <v>667404000000</v>
      </c>
      <c r="C133" s="86">
        <v>408977.80900000001</v>
      </c>
      <c r="D133" s="86" t="s">
        <v>541</v>
      </c>
      <c r="E133" s="86">
        <v>41924.28</v>
      </c>
      <c r="F133" s="86">
        <v>36859.928999999996</v>
      </c>
      <c r="G133" s="86">
        <v>18629.698</v>
      </c>
      <c r="H133" s="86">
        <v>0</v>
      </c>
      <c r="I133" s="86">
        <v>65998.120999999999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245565.78099999999</v>
      </c>
      <c r="R133" s="86">
        <v>0</v>
      </c>
      <c r="S133" s="86">
        <v>0</v>
      </c>
    </row>
    <row r="134" spans="1:19">
      <c r="A134" s="86" t="s">
        <v>488</v>
      </c>
      <c r="B134" s="87">
        <v>628578000000</v>
      </c>
      <c r="C134" s="86">
        <v>395765.23200000002</v>
      </c>
      <c r="D134" s="86" t="s">
        <v>542</v>
      </c>
      <c r="E134" s="86">
        <v>41924.28</v>
      </c>
      <c r="F134" s="86">
        <v>36859.928999999996</v>
      </c>
      <c r="G134" s="86">
        <v>18629.698</v>
      </c>
      <c r="H134" s="86">
        <v>0</v>
      </c>
      <c r="I134" s="86">
        <v>56263.981</v>
      </c>
      <c r="J134" s="86">
        <v>0</v>
      </c>
      <c r="K134" s="86">
        <v>0</v>
      </c>
      <c r="L134" s="86">
        <v>0</v>
      </c>
      <c r="M134" s="86">
        <v>0</v>
      </c>
      <c r="N134" s="86">
        <v>0</v>
      </c>
      <c r="O134" s="86">
        <v>0</v>
      </c>
      <c r="P134" s="86">
        <v>0</v>
      </c>
      <c r="Q134" s="86">
        <v>242087.34299999999</v>
      </c>
      <c r="R134" s="86">
        <v>0</v>
      </c>
      <c r="S134" s="86">
        <v>0</v>
      </c>
    </row>
    <row r="135" spans="1:19">
      <c r="A135" s="86" t="s">
        <v>489</v>
      </c>
      <c r="B135" s="87">
        <v>621603000000</v>
      </c>
      <c r="C135" s="86">
        <v>395190.82</v>
      </c>
      <c r="D135" s="86" t="s">
        <v>543</v>
      </c>
      <c r="E135" s="86">
        <v>41924.28</v>
      </c>
      <c r="F135" s="86">
        <v>36859.928999999996</v>
      </c>
      <c r="G135" s="86">
        <v>18629.698</v>
      </c>
      <c r="H135" s="86">
        <v>0</v>
      </c>
      <c r="I135" s="86">
        <v>55802.959000000003</v>
      </c>
      <c r="J135" s="86">
        <v>0</v>
      </c>
      <c r="K135" s="86">
        <v>0</v>
      </c>
      <c r="L135" s="86">
        <v>0</v>
      </c>
      <c r="M135" s="86">
        <v>0</v>
      </c>
      <c r="N135" s="86">
        <v>0</v>
      </c>
      <c r="O135" s="86">
        <v>0</v>
      </c>
      <c r="P135" s="86">
        <v>0</v>
      </c>
      <c r="Q135" s="86">
        <v>241973.95300000001</v>
      </c>
      <c r="R135" s="86">
        <v>0</v>
      </c>
      <c r="S135" s="86">
        <v>0</v>
      </c>
    </row>
    <row r="136" spans="1:19">
      <c r="A136" s="86" t="s">
        <v>490</v>
      </c>
      <c r="B136" s="87">
        <v>568108000000</v>
      </c>
      <c r="C136" s="86">
        <v>371464.98300000001</v>
      </c>
      <c r="D136" s="86" t="s">
        <v>544</v>
      </c>
      <c r="E136" s="86">
        <v>41924.28</v>
      </c>
      <c r="F136" s="86">
        <v>36859.928999999996</v>
      </c>
      <c r="G136" s="86">
        <v>18629.698</v>
      </c>
      <c r="H136" s="86">
        <v>0</v>
      </c>
      <c r="I136" s="86">
        <v>34178.614999999998</v>
      </c>
      <c r="J136" s="86">
        <v>0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239872.46100000001</v>
      </c>
      <c r="R136" s="86">
        <v>0</v>
      </c>
      <c r="S136" s="86">
        <v>0</v>
      </c>
    </row>
    <row r="137" spans="1:19">
      <c r="A137" s="86" t="s">
        <v>491</v>
      </c>
      <c r="B137" s="87">
        <v>550933000000</v>
      </c>
      <c r="C137" s="86">
        <v>360748.54200000002</v>
      </c>
      <c r="D137" s="86" t="s">
        <v>678</v>
      </c>
      <c r="E137" s="86">
        <v>41924.28</v>
      </c>
      <c r="F137" s="86">
        <v>36859.928999999996</v>
      </c>
      <c r="G137" s="86">
        <v>18629.698</v>
      </c>
      <c r="H137" s="86">
        <v>0</v>
      </c>
      <c r="I137" s="86">
        <v>23522.557000000001</v>
      </c>
      <c r="J137" s="86">
        <v>4005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235807.079</v>
      </c>
      <c r="R137" s="86">
        <v>0</v>
      </c>
      <c r="S137" s="86">
        <v>0</v>
      </c>
    </row>
    <row r="138" spans="1:19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</row>
    <row r="139" spans="1:19">
      <c r="A139" s="86" t="s">
        <v>492</v>
      </c>
      <c r="B139" s="87">
        <v>7170430000000</v>
      </c>
      <c r="C139" s="86"/>
      <c r="D139" s="86"/>
      <c r="E139" s="86"/>
      <c r="F139" s="86"/>
      <c r="G139" s="86"/>
      <c r="H139" s="86"/>
      <c r="I139" s="86"/>
      <c r="J139" s="86"/>
      <c r="K139" s="86"/>
      <c r="L139" s="86">
        <v>0</v>
      </c>
      <c r="M139" s="86">
        <v>0</v>
      </c>
      <c r="N139" s="86">
        <v>0</v>
      </c>
      <c r="O139" s="86">
        <v>0</v>
      </c>
      <c r="P139" s="86">
        <v>0</v>
      </c>
      <c r="Q139" s="86"/>
      <c r="R139" s="86">
        <v>0</v>
      </c>
      <c r="S139" s="86">
        <v>0</v>
      </c>
    </row>
    <row r="140" spans="1:19">
      <c r="A140" s="86" t="s">
        <v>493</v>
      </c>
      <c r="B140" s="87">
        <v>503945000000</v>
      </c>
      <c r="C140" s="86">
        <v>357548.39299999998</v>
      </c>
      <c r="D140" s="86"/>
      <c r="E140" s="86">
        <v>41924.28</v>
      </c>
      <c r="F140" s="86">
        <v>36859.928999999996</v>
      </c>
      <c r="G140" s="86">
        <v>18629.698</v>
      </c>
      <c r="H140" s="86">
        <v>0</v>
      </c>
      <c r="I140" s="86">
        <v>22645.311000000002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209587.33199999999</v>
      </c>
      <c r="R140" s="86">
        <v>0</v>
      </c>
      <c r="S140" s="86">
        <v>0</v>
      </c>
    </row>
    <row r="141" spans="1:19">
      <c r="A141" s="86" t="s">
        <v>494</v>
      </c>
      <c r="B141" s="87">
        <v>667404000000</v>
      </c>
      <c r="C141" s="86">
        <v>416543.61700000003</v>
      </c>
      <c r="D141" s="86"/>
      <c r="E141" s="86">
        <v>62886.42</v>
      </c>
      <c r="F141" s="86">
        <v>41401.919999999998</v>
      </c>
      <c r="G141" s="86">
        <v>18629.698</v>
      </c>
      <c r="H141" s="86">
        <v>0</v>
      </c>
      <c r="I141" s="86">
        <v>72697.778999999995</v>
      </c>
      <c r="J141" s="86">
        <v>4005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246431.932</v>
      </c>
      <c r="R141" s="86">
        <v>0</v>
      </c>
      <c r="S141" s="86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86" t="s">
        <v>514</v>
      </c>
      <c r="C143" s="86" t="s">
        <v>515</v>
      </c>
      <c r="D143" s="86" t="s">
        <v>241</v>
      </c>
      <c r="E143" s="86" t="s">
        <v>374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516</v>
      </c>
      <c r="B144" s="86">
        <v>159897.26999999999</v>
      </c>
      <c r="C144" s="86">
        <v>3600.5</v>
      </c>
      <c r="D144" s="86">
        <v>0</v>
      </c>
      <c r="E144" s="86">
        <v>163497.76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517</v>
      </c>
      <c r="B145" s="86">
        <v>38.25</v>
      </c>
      <c r="C145" s="86">
        <v>0.86</v>
      </c>
      <c r="D145" s="86">
        <v>0</v>
      </c>
      <c r="E145" s="86">
        <v>39.11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518</v>
      </c>
      <c r="B146" s="86">
        <v>38.25</v>
      </c>
      <c r="C146" s="86">
        <v>0.86</v>
      </c>
      <c r="D146" s="86">
        <v>0</v>
      </c>
      <c r="E146" s="86">
        <v>39.11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</row>
    <row r="148" spans="1:19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</row>
    <row r="149" spans="1:1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</row>
    <row r="150" spans="1:19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</row>
    <row r="151" spans="1:19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46"/>
  <sheetViews>
    <sheetView workbookViewId="0"/>
  </sheetViews>
  <sheetFormatPr defaultRowHeight="10.5"/>
  <cols>
    <col min="1" max="1" width="38.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86" t="s">
        <v>344</v>
      </c>
      <c r="C1" s="86" t="s">
        <v>345</v>
      </c>
      <c r="D1" s="86" t="s">
        <v>346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347</v>
      </c>
      <c r="B2" s="86">
        <v>7948.53</v>
      </c>
      <c r="C2" s="86">
        <v>1901.2</v>
      </c>
      <c r="D2" s="86">
        <v>1901.2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348</v>
      </c>
      <c r="B3" s="86">
        <v>7948.53</v>
      </c>
      <c r="C3" s="86">
        <v>1901.2</v>
      </c>
      <c r="D3" s="86">
        <v>1901.2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349</v>
      </c>
      <c r="B4" s="86">
        <v>25981.41</v>
      </c>
      <c r="C4" s="86">
        <v>6214.47</v>
      </c>
      <c r="D4" s="86">
        <v>6214.47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350</v>
      </c>
      <c r="B5" s="86">
        <v>25981.41</v>
      </c>
      <c r="C5" s="86">
        <v>6214.47</v>
      </c>
      <c r="D5" s="86">
        <v>6214.47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86" t="s">
        <v>351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352</v>
      </c>
      <c r="B8" s="86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353</v>
      </c>
      <c r="B9" s="86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354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86" t="s">
        <v>355</v>
      </c>
      <c r="C12" s="86" t="s">
        <v>356</v>
      </c>
      <c r="D12" s="86" t="s">
        <v>357</v>
      </c>
      <c r="E12" s="86" t="s">
        <v>358</v>
      </c>
      <c r="F12" s="86" t="s">
        <v>359</v>
      </c>
      <c r="G12" s="86" t="s">
        <v>360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72</v>
      </c>
      <c r="B13" s="86">
        <v>0</v>
      </c>
      <c r="C13" s="86">
        <v>919.91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73</v>
      </c>
      <c r="B14" s="86">
        <v>412.08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81</v>
      </c>
      <c r="B15" s="86">
        <v>933.76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82</v>
      </c>
      <c r="B16" s="86">
        <v>62.93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83</v>
      </c>
      <c r="B17" s="86">
        <v>785.69</v>
      </c>
      <c r="C17" s="86">
        <v>199.13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84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85</v>
      </c>
      <c r="B19" s="86">
        <v>510.43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86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87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88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67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89</v>
      </c>
      <c r="B24" s="86">
        <v>0</v>
      </c>
      <c r="C24" s="86">
        <v>17.829999999999998</v>
      </c>
      <c r="D24" s="86">
        <v>0</v>
      </c>
      <c r="E24" s="86">
        <v>0</v>
      </c>
      <c r="F24" s="86">
        <v>0</v>
      </c>
      <c r="G24" s="86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90</v>
      </c>
      <c r="B25" s="86">
        <v>4106.7700000000004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91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92</v>
      </c>
      <c r="B28" s="86">
        <v>6811.66</v>
      </c>
      <c r="C28" s="86">
        <v>1136.8699999999999</v>
      </c>
      <c r="D28" s="86">
        <v>0</v>
      </c>
      <c r="E28" s="86">
        <v>0</v>
      </c>
      <c r="F28" s="86">
        <v>0</v>
      </c>
      <c r="G28" s="86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86" t="s">
        <v>351</v>
      </c>
      <c r="C30" s="86" t="s">
        <v>3</v>
      </c>
      <c r="D30" s="86" t="s">
        <v>361</v>
      </c>
      <c r="E30" s="86" t="s">
        <v>362</v>
      </c>
      <c r="F30" s="86" t="s">
        <v>363</v>
      </c>
      <c r="G30" s="86" t="s">
        <v>364</v>
      </c>
      <c r="H30" s="86" t="s">
        <v>365</v>
      </c>
      <c r="I30" s="86" t="s">
        <v>366</v>
      </c>
      <c r="J30" s="86" t="s">
        <v>367</v>
      </c>
      <c r="K30"/>
      <c r="L30"/>
      <c r="M30"/>
      <c r="N30"/>
      <c r="O30"/>
      <c r="P30"/>
      <c r="Q30"/>
      <c r="R30"/>
      <c r="S30"/>
    </row>
    <row r="31" spans="1:19">
      <c r="A31" s="86" t="s">
        <v>373</v>
      </c>
      <c r="B31" s="86">
        <v>209.04</v>
      </c>
      <c r="C31" s="86" t="s">
        <v>4</v>
      </c>
      <c r="D31" s="86">
        <v>1274.6500000000001</v>
      </c>
      <c r="E31" s="86">
        <v>1</v>
      </c>
      <c r="F31" s="86">
        <v>189.08</v>
      </c>
      <c r="G31" s="86">
        <v>0</v>
      </c>
      <c r="H31" s="86">
        <v>18.29</v>
      </c>
      <c r="I31" s="86">
        <v>11.61</v>
      </c>
      <c r="J31" s="86">
        <v>80.6828</v>
      </c>
      <c r="K31"/>
      <c r="L31"/>
      <c r="M31"/>
      <c r="N31"/>
      <c r="O31"/>
      <c r="P31"/>
      <c r="Q31"/>
      <c r="R31"/>
      <c r="S31"/>
    </row>
    <row r="32" spans="1:19">
      <c r="A32" s="86" t="s">
        <v>370</v>
      </c>
      <c r="B32" s="86">
        <v>224.72</v>
      </c>
      <c r="C32" s="86" t="s">
        <v>4</v>
      </c>
      <c r="D32" s="86">
        <v>1370.24</v>
      </c>
      <c r="E32" s="86">
        <v>1</v>
      </c>
      <c r="F32" s="86">
        <v>138.38999999999999</v>
      </c>
      <c r="G32" s="86">
        <v>0</v>
      </c>
      <c r="H32" s="86">
        <v>18.29</v>
      </c>
      <c r="I32" s="86">
        <v>11.61</v>
      </c>
      <c r="J32" s="86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86" t="s">
        <v>369</v>
      </c>
      <c r="B33" s="86">
        <v>621.89</v>
      </c>
      <c r="C33" s="86" t="s">
        <v>4</v>
      </c>
      <c r="D33" s="86">
        <v>3792.03</v>
      </c>
      <c r="E33" s="86">
        <v>1</v>
      </c>
      <c r="F33" s="86">
        <v>477.11</v>
      </c>
      <c r="G33" s="86">
        <v>0</v>
      </c>
      <c r="H33" s="86">
        <v>8.61</v>
      </c>
      <c r="I33" s="86">
        <v>27.87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88.84</v>
      </c>
      <c r="C34" s="86" t="s">
        <v>4</v>
      </c>
      <c r="D34" s="86">
        <v>541.72</v>
      </c>
      <c r="E34" s="86">
        <v>1</v>
      </c>
      <c r="F34" s="86">
        <v>115.05</v>
      </c>
      <c r="G34" s="86">
        <v>0</v>
      </c>
      <c r="H34" s="86">
        <v>11.84</v>
      </c>
      <c r="I34" s="86">
        <v>18.579999999999998</v>
      </c>
      <c r="J34" s="86">
        <v>8.07</v>
      </c>
      <c r="K34"/>
      <c r="L34"/>
      <c r="M34"/>
      <c r="N34"/>
      <c r="O34"/>
      <c r="P34"/>
      <c r="Q34"/>
      <c r="R34"/>
      <c r="S34"/>
    </row>
    <row r="35" spans="1:19">
      <c r="A35" s="86" t="s">
        <v>372</v>
      </c>
      <c r="B35" s="86">
        <v>711.36</v>
      </c>
      <c r="C35" s="86" t="s">
        <v>4</v>
      </c>
      <c r="D35" s="86">
        <v>4337.6099999999997</v>
      </c>
      <c r="E35" s="86">
        <v>1</v>
      </c>
      <c r="F35" s="86">
        <v>366.09</v>
      </c>
      <c r="G35" s="86">
        <v>0</v>
      </c>
      <c r="H35" s="86">
        <v>18.29</v>
      </c>
      <c r="I35" s="86">
        <v>11.61</v>
      </c>
      <c r="J35" s="86">
        <v>5.38</v>
      </c>
      <c r="K35"/>
      <c r="L35"/>
      <c r="M35"/>
      <c r="N35"/>
      <c r="O35"/>
      <c r="P35"/>
      <c r="Q35"/>
      <c r="R35"/>
      <c r="S35"/>
    </row>
    <row r="36" spans="1:19">
      <c r="A36" s="86" t="s">
        <v>371</v>
      </c>
      <c r="B36" s="86">
        <v>2324.94</v>
      </c>
      <c r="C36" s="86" t="s">
        <v>4</v>
      </c>
      <c r="D36" s="86">
        <v>14176.6</v>
      </c>
      <c r="E36" s="86">
        <v>1</v>
      </c>
      <c r="F36" s="86">
        <v>323.44</v>
      </c>
      <c r="G36" s="86">
        <v>174.7</v>
      </c>
      <c r="H36" s="86">
        <v>18.29</v>
      </c>
      <c r="I36" s="86">
        <v>11.61</v>
      </c>
      <c r="J36" s="86">
        <v>5.38</v>
      </c>
      <c r="K36"/>
      <c r="L36"/>
      <c r="M36"/>
      <c r="N36"/>
      <c r="O36"/>
      <c r="P36"/>
      <c r="Q36"/>
      <c r="R36"/>
      <c r="S36"/>
    </row>
    <row r="37" spans="1:19">
      <c r="A37" s="86" t="s">
        <v>374</v>
      </c>
      <c r="B37" s="86">
        <v>4180.79</v>
      </c>
      <c r="C37" s="86"/>
      <c r="D37" s="86">
        <v>25492.85</v>
      </c>
      <c r="E37" s="86"/>
      <c r="F37" s="86">
        <v>1609.16</v>
      </c>
      <c r="G37" s="86">
        <v>174.7</v>
      </c>
      <c r="H37" s="86">
        <v>16.713000000000001</v>
      </c>
      <c r="I37" s="86">
        <v>12.83</v>
      </c>
      <c r="J37" s="86">
        <v>13.7818</v>
      </c>
      <c r="K37"/>
      <c r="L37"/>
      <c r="M37"/>
      <c r="N37"/>
      <c r="O37"/>
      <c r="P37"/>
      <c r="Q37"/>
      <c r="R37"/>
      <c r="S37"/>
    </row>
    <row r="38" spans="1:19">
      <c r="A38" s="86" t="s">
        <v>375</v>
      </c>
      <c r="B38" s="86">
        <v>4180.79</v>
      </c>
      <c r="C38" s="86"/>
      <c r="D38" s="86">
        <v>25492.85</v>
      </c>
      <c r="E38" s="86"/>
      <c r="F38" s="86">
        <v>1609.16</v>
      </c>
      <c r="G38" s="86">
        <v>174.7</v>
      </c>
      <c r="H38" s="86">
        <v>16.713000000000001</v>
      </c>
      <c r="I38" s="86">
        <v>12.83</v>
      </c>
      <c r="J38" s="86">
        <v>13.7818</v>
      </c>
      <c r="K38"/>
      <c r="L38"/>
      <c r="M38"/>
      <c r="N38"/>
      <c r="O38"/>
      <c r="P38"/>
      <c r="Q38"/>
      <c r="R38"/>
      <c r="S38"/>
    </row>
    <row r="39" spans="1:19">
      <c r="A39" s="86" t="s">
        <v>376</v>
      </c>
      <c r="B39" s="86">
        <v>0</v>
      </c>
      <c r="C39" s="86"/>
      <c r="D39" s="86">
        <v>0</v>
      </c>
      <c r="E39" s="86"/>
      <c r="F39" s="86">
        <v>0</v>
      </c>
      <c r="G39" s="86">
        <v>0</v>
      </c>
      <c r="H39" s="86"/>
      <c r="I39" s="86"/>
      <c r="J39" s="86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86" t="s">
        <v>51</v>
      </c>
      <c r="C41" s="86" t="s">
        <v>377</v>
      </c>
      <c r="D41" s="86" t="s">
        <v>378</v>
      </c>
      <c r="E41" s="86" t="s">
        <v>379</v>
      </c>
      <c r="F41" s="86" t="s">
        <v>380</v>
      </c>
      <c r="G41" s="86" t="s">
        <v>381</v>
      </c>
      <c r="H41" s="86" t="s">
        <v>382</v>
      </c>
      <c r="I41" s="86" t="s">
        <v>383</v>
      </c>
      <c r="J41"/>
      <c r="K41"/>
      <c r="L41"/>
      <c r="M41"/>
      <c r="N41"/>
      <c r="O41"/>
      <c r="P41"/>
      <c r="Q41"/>
      <c r="R41"/>
      <c r="S41"/>
    </row>
    <row r="42" spans="1:19">
      <c r="A42" s="86" t="s">
        <v>407</v>
      </c>
      <c r="B42" s="86" t="s">
        <v>533</v>
      </c>
      <c r="C42" s="86">
        <v>0.08</v>
      </c>
      <c r="D42" s="86">
        <v>2.3769999999999998</v>
      </c>
      <c r="E42" s="86">
        <v>3.6909999999999998</v>
      </c>
      <c r="F42" s="86">
        <v>60.34</v>
      </c>
      <c r="G42" s="86">
        <v>180</v>
      </c>
      <c r="H42" s="86">
        <v>90</v>
      </c>
      <c r="I42" s="86" t="s">
        <v>400</v>
      </c>
      <c r="J42"/>
      <c r="K42"/>
      <c r="L42"/>
      <c r="M42"/>
      <c r="N42"/>
      <c r="O42"/>
      <c r="P42"/>
      <c r="Q42"/>
      <c r="R42"/>
      <c r="S42"/>
    </row>
    <row r="43" spans="1:19">
      <c r="A43" s="86" t="s">
        <v>408</v>
      </c>
      <c r="B43" s="86" t="s">
        <v>533</v>
      </c>
      <c r="C43" s="86">
        <v>0.08</v>
      </c>
      <c r="D43" s="86">
        <v>2.3769999999999998</v>
      </c>
      <c r="E43" s="86">
        <v>3.6909999999999998</v>
      </c>
      <c r="F43" s="86">
        <v>128.72999999999999</v>
      </c>
      <c r="G43" s="86">
        <v>90</v>
      </c>
      <c r="H43" s="86">
        <v>90</v>
      </c>
      <c r="I43" s="86" t="s">
        <v>387</v>
      </c>
      <c r="J43"/>
      <c r="K43"/>
      <c r="L43"/>
      <c r="M43"/>
      <c r="N43"/>
      <c r="O43"/>
      <c r="P43"/>
      <c r="Q43"/>
      <c r="R43"/>
      <c r="S43"/>
    </row>
    <row r="44" spans="1:19">
      <c r="A44" s="86" t="s">
        <v>409</v>
      </c>
      <c r="B44" s="86" t="s">
        <v>389</v>
      </c>
      <c r="C44" s="86">
        <v>0.3</v>
      </c>
      <c r="D44" s="86">
        <v>3.12</v>
      </c>
      <c r="E44" s="86">
        <v>12.904</v>
      </c>
      <c r="F44" s="86">
        <v>209.04</v>
      </c>
      <c r="G44" s="86">
        <v>0</v>
      </c>
      <c r="H44" s="86">
        <v>180</v>
      </c>
      <c r="I44" s="86"/>
      <c r="J44"/>
      <c r="K44"/>
      <c r="L44"/>
      <c r="M44"/>
      <c r="N44"/>
      <c r="O44"/>
      <c r="P44"/>
      <c r="Q44"/>
      <c r="R44"/>
      <c r="S44"/>
    </row>
    <row r="45" spans="1:19">
      <c r="A45" s="86" t="s">
        <v>410</v>
      </c>
      <c r="B45" s="86" t="s">
        <v>534</v>
      </c>
      <c r="C45" s="86">
        <v>0.3</v>
      </c>
      <c r="D45" s="86">
        <v>0.35799999999999998</v>
      </c>
      <c r="E45" s="86">
        <v>0.38400000000000001</v>
      </c>
      <c r="F45" s="86">
        <v>209.04</v>
      </c>
      <c r="G45" s="86">
        <v>180</v>
      </c>
      <c r="H45" s="86">
        <v>0</v>
      </c>
      <c r="I45" s="86"/>
      <c r="J45"/>
      <c r="K45"/>
      <c r="L45"/>
      <c r="M45"/>
      <c r="N45"/>
      <c r="O45"/>
      <c r="P45"/>
      <c r="Q45"/>
      <c r="R45"/>
      <c r="S45"/>
    </row>
    <row r="46" spans="1:19">
      <c r="A46" s="86" t="s">
        <v>396</v>
      </c>
      <c r="B46" s="86" t="s">
        <v>533</v>
      </c>
      <c r="C46" s="86">
        <v>0.08</v>
      </c>
      <c r="D46" s="86">
        <v>2.3769999999999998</v>
      </c>
      <c r="E46" s="86">
        <v>3.6909999999999998</v>
      </c>
      <c r="F46" s="86">
        <v>138.38999999999999</v>
      </c>
      <c r="G46" s="86">
        <v>90</v>
      </c>
      <c r="H46" s="86">
        <v>90</v>
      </c>
      <c r="I46" s="86" t="s">
        <v>387</v>
      </c>
      <c r="J46"/>
      <c r="K46"/>
      <c r="L46"/>
      <c r="M46"/>
      <c r="N46"/>
      <c r="O46"/>
      <c r="P46"/>
      <c r="Q46"/>
      <c r="R46"/>
      <c r="S46"/>
    </row>
    <row r="47" spans="1:19">
      <c r="A47" s="86" t="s">
        <v>397</v>
      </c>
      <c r="B47" s="86" t="s">
        <v>389</v>
      </c>
      <c r="C47" s="86">
        <v>0.3</v>
      </c>
      <c r="D47" s="86">
        <v>3.12</v>
      </c>
      <c r="E47" s="86">
        <v>12.904</v>
      </c>
      <c r="F47" s="86">
        <v>224.72</v>
      </c>
      <c r="G47" s="86">
        <v>0</v>
      </c>
      <c r="H47" s="86">
        <v>180</v>
      </c>
      <c r="I47" s="86"/>
      <c r="J47"/>
      <c r="K47"/>
      <c r="L47"/>
      <c r="M47"/>
      <c r="N47"/>
      <c r="O47"/>
      <c r="P47"/>
      <c r="Q47"/>
      <c r="R47"/>
      <c r="S47"/>
    </row>
    <row r="48" spans="1:19">
      <c r="A48" s="86" t="s">
        <v>398</v>
      </c>
      <c r="B48" s="86" t="s">
        <v>534</v>
      </c>
      <c r="C48" s="86">
        <v>0.3</v>
      </c>
      <c r="D48" s="86">
        <v>0.35799999999999998</v>
      </c>
      <c r="E48" s="86">
        <v>0.38400000000000001</v>
      </c>
      <c r="F48" s="86">
        <v>224.72</v>
      </c>
      <c r="G48" s="86">
        <v>180</v>
      </c>
      <c r="H48" s="86">
        <v>0</v>
      </c>
      <c r="I48" s="86"/>
      <c r="J48"/>
      <c r="K48"/>
      <c r="L48"/>
      <c r="M48"/>
      <c r="N48"/>
      <c r="O48"/>
      <c r="P48"/>
      <c r="Q48"/>
      <c r="R48"/>
      <c r="S48"/>
    </row>
    <row r="49" spans="1:19">
      <c r="A49" s="86" t="s">
        <v>391</v>
      </c>
      <c r="B49" s="86" t="s">
        <v>533</v>
      </c>
      <c r="C49" s="86">
        <v>0.08</v>
      </c>
      <c r="D49" s="86">
        <v>2.3769999999999998</v>
      </c>
      <c r="E49" s="86">
        <v>3.6909999999999998</v>
      </c>
      <c r="F49" s="86">
        <v>422.4</v>
      </c>
      <c r="G49" s="86">
        <v>0</v>
      </c>
      <c r="H49" s="86">
        <v>90</v>
      </c>
      <c r="I49" s="86" t="s">
        <v>385</v>
      </c>
      <c r="J49"/>
      <c r="K49"/>
      <c r="L49"/>
      <c r="M49"/>
      <c r="N49"/>
      <c r="O49"/>
      <c r="P49"/>
      <c r="Q49"/>
      <c r="R49"/>
      <c r="S49"/>
    </row>
    <row r="50" spans="1:19">
      <c r="A50" s="86" t="s">
        <v>392</v>
      </c>
      <c r="B50" s="86" t="s">
        <v>533</v>
      </c>
      <c r="C50" s="86">
        <v>0.08</v>
      </c>
      <c r="D50" s="86">
        <v>2.3769999999999998</v>
      </c>
      <c r="E50" s="86">
        <v>3.6909999999999998</v>
      </c>
      <c r="F50" s="86">
        <v>54.71</v>
      </c>
      <c r="G50" s="86">
        <v>270</v>
      </c>
      <c r="H50" s="86">
        <v>90</v>
      </c>
      <c r="I50" s="86" t="s">
        <v>393</v>
      </c>
      <c r="J50"/>
      <c r="K50"/>
      <c r="L50"/>
      <c r="M50"/>
      <c r="N50"/>
      <c r="O50"/>
      <c r="P50"/>
      <c r="Q50"/>
      <c r="R50"/>
      <c r="S50"/>
    </row>
    <row r="51" spans="1:19">
      <c r="A51" s="86" t="s">
        <v>394</v>
      </c>
      <c r="B51" s="86" t="s">
        <v>389</v>
      </c>
      <c r="C51" s="86">
        <v>0.3</v>
      </c>
      <c r="D51" s="86">
        <v>3.12</v>
      </c>
      <c r="E51" s="86">
        <v>12.904</v>
      </c>
      <c r="F51" s="86">
        <v>621.89</v>
      </c>
      <c r="G51" s="86">
        <v>0</v>
      </c>
      <c r="H51" s="86">
        <v>180</v>
      </c>
      <c r="I51" s="86"/>
      <c r="J51"/>
      <c r="K51"/>
      <c r="L51"/>
      <c r="M51"/>
      <c r="N51"/>
      <c r="O51"/>
      <c r="P51"/>
      <c r="Q51"/>
      <c r="R51"/>
      <c r="S51"/>
    </row>
    <row r="52" spans="1:19">
      <c r="A52" s="86" t="s">
        <v>395</v>
      </c>
      <c r="B52" s="86" t="s">
        <v>534</v>
      </c>
      <c r="C52" s="86">
        <v>0.3</v>
      </c>
      <c r="D52" s="86">
        <v>0.35799999999999998</v>
      </c>
      <c r="E52" s="86">
        <v>0.38400000000000001</v>
      </c>
      <c r="F52" s="86">
        <v>621.89</v>
      </c>
      <c r="G52" s="86">
        <v>180</v>
      </c>
      <c r="H52" s="86">
        <v>0</v>
      </c>
      <c r="I52" s="86"/>
      <c r="J52"/>
      <c r="K52"/>
      <c r="L52"/>
      <c r="M52"/>
      <c r="N52"/>
      <c r="O52"/>
      <c r="P52"/>
      <c r="Q52"/>
      <c r="R52"/>
      <c r="S52"/>
    </row>
    <row r="53" spans="1:19">
      <c r="A53" s="86" t="s">
        <v>386</v>
      </c>
      <c r="B53" s="86" t="s">
        <v>533</v>
      </c>
      <c r="C53" s="86">
        <v>0.08</v>
      </c>
      <c r="D53" s="86">
        <v>2.3769999999999998</v>
      </c>
      <c r="E53" s="86">
        <v>3.6909999999999998</v>
      </c>
      <c r="F53" s="86">
        <v>54.71</v>
      </c>
      <c r="G53" s="86">
        <v>90</v>
      </c>
      <c r="H53" s="86">
        <v>90</v>
      </c>
      <c r="I53" s="86" t="s">
        <v>387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384</v>
      </c>
      <c r="B54" s="86" t="s">
        <v>533</v>
      </c>
      <c r="C54" s="86">
        <v>0.08</v>
      </c>
      <c r="D54" s="86">
        <v>2.3769999999999998</v>
      </c>
      <c r="E54" s="86">
        <v>3.6909999999999998</v>
      </c>
      <c r="F54" s="86">
        <v>60.34</v>
      </c>
      <c r="G54" s="86">
        <v>0</v>
      </c>
      <c r="H54" s="86">
        <v>90</v>
      </c>
      <c r="I54" s="86" t="s">
        <v>385</v>
      </c>
      <c r="J54"/>
      <c r="K54"/>
      <c r="L54"/>
      <c r="M54"/>
      <c r="N54"/>
      <c r="O54"/>
      <c r="P54"/>
      <c r="Q54"/>
      <c r="R54"/>
      <c r="S54"/>
    </row>
    <row r="55" spans="1:19">
      <c r="A55" s="86" t="s">
        <v>388</v>
      </c>
      <c r="B55" s="86" t="s">
        <v>389</v>
      </c>
      <c r="C55" s="86">
        <v>0.3</v>
      </c>
      <c r="D55" s="86">
        <v>3.12</v>
      </c>
      <c r="E55" s="86">
        <v>12.904</v>
      </c>
      <c r="F55" s="86">
        <v>88.84</v>
      </c>
      <c r="G55" s="86">
        <v>0</v>
      </c>
      <c r="H55" s="86">
        <v>180</v>
      </c>
      <c r="I55" s="86"/>
      <c r="J55"/>
      <c r="K55"/>
      <c r="L55"/>
      <c r="M55"/>
      <c r="N55"/>
      <c r="O55"/>
      <c r="P55"/>
      <c r="Q55"/>
      <c r="R55"/>
      <c r="S55"/>
    </row>
    <row r="56" spans="1:19">
      <c r="A56" s="86" t="s">
        <v>390</v>
      </c>
      <c r="B56" s="86" t="s">
        <v>534</v>
      </c>
      <c r="C56" s="86">
        <v>0.3</v>
      </c>
      <c r="D56" s="86">
        <v>0.35799999999999998</v>
      </c>
      <c r="E56" s="86">
        <v>0.38400000000000001</v>
      </c>
      <c r="F56" s="86">
        <v>88.84</v>
      </c>
      <c r="G56" s="86">
        <v>180</v>
      </c>
      <c r="H56" s="86">
        <v>0</v>
      </c>
      <c r="I56" s="86"/>
      <c r="J56"/>
      <c r="K56"/>
      <c r="L56"/>
      <c r="M56"/>
      <c r="N56"/>
      <c r="O56"/>
      <c r="P56"/>
      <c r="Q56"/>
      <c r="R56"/>
      <c r="S56"/>
    </row>
    <row r="57" spans="1:19">
      <c r="A57" s="86" t="s">
        <v>404</v>
      </c>
      <c r="B57" s="86" t="s">
        <v>533</v>
      </c>
      <c r="C57" s="86">
        <v>0.08</v>
      </c>
      <c r="D57" s="86">
        <v>2.3769999999999998</v>
      </c>
      <c r="E57" s="86">
        <v>3.6909999999999998</v>
      </c>
      <c r="F57" s="86">
        <v>98.96</v>
      </c>
      <c r="G57" s="86">
        <v>180</v>
      </c>
      <c r="H57" s="86">
        <v>90</v>
      </c>
      <c r="I57" s="86" t="s">
        <v>400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533</v>
      </c>
      <c r="C58" s="86">
        <v>0.08</v>
      </c>
      <c r="D58" s="86">
        <v>2.3769999999999998</v>
      </c>
      <c r="E58" s="86">
        <v>3.6909999999999998</v>
      </c>
      <c r="F58" s="86">
        <v>267.12</v>
      </c>
      <c r="G58" s="86">
        <v>270</v>
      </c>
      <c r="H58" s="86">
        <v>90</v>
      </c>
      <c r="I58" s="86" t="s">
        <v>393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405</v>
      </c>
      <c r="B59" s="86" t="s">
        <v>389</v>
      </c>
      <c r="C59" s="86">
        <v>0.3</v>
      </c>
      <c r="D59" s="86">
        <v>3.12</v>
      </c>
      <c r="E59" s="86">
        <v>12.904</v>
      </c>
      <c r="F59" s="86">
        <v>711.36</v>
      </c>
      <c r="G59" s="86">
        <v>0</v>
      </c>
      <c r="H59" s="86">
        <v>180</v>
      </c>
      <c r="I59" s="86"/>
      <c r="J59"/>
      <c r="K59"/>
      <c r="L59"/>
      <c r="M59"/>
      <c r="N59"/>
      <c r="O59"/>
      <c r="P59"/>
      <c r="Q59"/>
      <c r="R59"/>
      <c r="S59"/>
    </row>
    <row r="60" spans="1:19">
      <c r="A60" s="86" t="s">
        <v>406</v>
      </c>
      <c r="B60" s="86" t="s">
        <v>534</v>
      </c>
      <c r="C60" s="86">
        <v>0.3</v>
      </c>
      <c r="D60" s="86">
        <v>0.35799999999999998</v>
      </c>
      <c r="E60" s="86">
        <v>0.38400000000000001</v>
      </c>
      <c r="F60" s="86">
        <v>711.36</v>
      </c>
      <c r="G60" s="86">
        <v>180</v>
      </c>
      <c r="H60" s="86">
        <v>0</v>
      </c>
      <c r="I60" s="86"/>
      <c r="J60"/>
      <c r="K60"/>
      <c r="L60"/>
      <c r="M60"/>
      <c r="N60"/>
      <c r="O60"/>
      <c r="P60"/>
      <c r="Q60"/>
      <c r="R60"/>
      <c r="S60"/>
    </row>
    <row r="61" spans="1:19">
      <c r="A61" s="86" t="s">
        <v>399</v>
      </c>
      <c r="B61" s="86" t="s">
        <v>533</v>
      </c>
      <c r="C61" s="86">
        <v>0.08</v>
      </c>
      <c r="D61" s="86">
        <v>2.3769999999999998</v>
      </c>
      <c r="E61" s="86">
        <v>3.6909999999999998</v>
      </c>
      <c r="F61" s="86">
        <v>323.44</v>
      </c>
      <c r="G61" s="86">
        <v>180</v>
      </c>
      <c r="H61" s="86">
        <v>90</v>
      </c>
      <c r="I61" s="86" t="s">
        <v>400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401</v>
      </c>
      <c r="B62" s="86" t="s">
        <v>389</v>
      </c>
      <c r="C62" s="86">
        <v>0.3</v>
      </c>
      <c r="D62" s="86">
        <v>3.12</v>
      </c>
      <c r="E62" s="86">
        <v>12.904</v>
      </c>
      <c r="F62" s="86">
        <v>2324.94</v>
      </c>
      <c r="G62" s="86">
        <v>0</v>
      </c>
      <c r="H62" s="86">
        <v>180</v>
      </c>
      <c r="I62" s="86"/>
      <c r="J62"/>
      <c r="K62"/>
      <c r="L62"/>
      <c r="M62"/>
      <c r="N62"/>
      <c r="O62"/>
      <c r="P62"/>
      <c r="Q62"/>
      <c r="R62"/>
      <c r="S62"/>
    </row>
    <row r="63" spans="1:19">
      <c r="A63" s="86" t="s">
        <v>402</v>
      </c>
      <c r="B63" s="86" t="s">
        <v>534</v>
      </c>
      <c r="C63" s="86">
        <v>0.3</v>
      </c>
      <c r="D63" s="86">
        <v>0.35799999999999998</v>
      </c>
      <c r="E63" s="86">
        <v>0.38400000000000001</v>
      </c>
      <c r="F63" s="86">
        <v>2324.94</v>
      </c>
      <c r="G63" s="86">
        <v>180</v>
      </c>
      <c r="H63" s="86">
        <v>0</v>
      </c>
      <c r="I63" s="86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86" t="s">
        <v>51</v>
      </c>
      <c r="C65" s="86" t="s">
        <v>411</v>
      </c>
      <c r="D65" s="86" t="s">
        <v>412</v>
      </c>
      <c r="E65" s="86" t="s">
        <v>413</v>
      </c>
      <c r="F65" s="86" t="s">
        <v>45</v>
      </c>
      <c r="G65" s="86" t="s">
        <v>414</v>
      </c>
      <c r="H65" s="86" t="s">
        <v>415</v>
      </c>
      <c r="I65" s="86" t="s">
        <v>416</v>
      </c>
      <c r="J65" s="86" t="s">
        <v>381</v>
      </c>
      <c r="K65" s="86" t="s">
        <v>383</v>
      </c>
      <c r="L65"/>
      <c r="M65"/>
      <c r="N65"/>
      <c r="O65"/>
      <c r="P65"/>
      <c r="Q65"/>
      <c r="R65"/>
      <c r="S65"/>
    </row>
    <row r="66" spans="1:19">
      <c r="A66" s="86" t="s">
        <v>417</v>
      </c>
      <c r="B66" s="86" t="s">
        <v>535</v>
      </c>
      <c r="C66" s="86">
        <v>174.7</v>
      </c>
      <c r="D66" s="86">
        <v>174.7</v>
      </c>
      <c r="E66" s="86">
        <v>5.835</v>
      </c>
      <c r="F66" s="86">
        <v>0.251</v>
      </c>
      <c r="G66" s="86">
        <v>0.11</v>
      </c>
      <c r="H66" s="86" t="s">
        <v>418</v>
      </c>
      <c r="I66" s="86" t="s">
        <v>399</v>
      </c>
      <c r="J66" s="86">
        <v>180</v>
      </c>
      <c r="K66" s="86" t="s">
        <v>400</v>
      </c>
      <c r="L66"/>
      <c r="M66"/>
      <c r="N66"/>
      <c r="O66"/>
      <c r="P66"/>
      <c r="Q66"/>
      <c r="R66"/>
      <c r="S66"/>
    </row>
    <row r="67" spans="1:19">
      <c r="A67" s="86" t="s">
        <v>419</v>
      </c>
      <c r="B67" s="86"/>
      <c r="C67" s="86"/>
      <c r="D67" s="86">
        <v>174.7</v>
      </c>
      <c r="E67" s="86">
        <v>5.83</v>
      </c>
      <c r="F67" s="86">
        <v>0.251</v>
      </c>
      <c r="G67" s="86">
        <v>0.11</v>
      </c>
      <c r="H67" s="86"/>
      <c r="I67" s="86"/>
      <c r="J67" s="86"/>
      <c r="K67" s="86"/>
      <c r="L67"/>
      <c r="M67"/>
      <c r="N67"/>
      <c r="O67"/>
      <c r="P67"/>
      <c r="Q67"/>
      <c r="R67"/>
      <c r="S67"/>
    </row>
    <row r="68" spans="1:19">
      <c r="A68" s="86" t="s">
        <v>420</v>
      </c>
      <c r="B68" s="86"/>
      <c r="C68" s="86"/>
      <c r="D68" s="86">
        <v>0</v>
      </c>
      <c r="E68" s="86" t="s">
        <v>421</v>
      </c>
      <c r="F68" s="86" t="s">
        <v>421</v>
      </c>
      <c r="G68" s="86" t="s">
        <v>421</v>
      </c>
      <c r="H68" s="86"/>
      <c r="I68" s="86"/>
      <c r="J68" s="86"/>
      <c r="K68" s="86"/>
      <c r="L68"/>
      <c r="M68"/>
      <c r="N68"/>
      <c r="O68"/>
      <c r="P68"/>
      <c r="Q68"/>
      <c r="R68"/>
      <c r="S68"/>
    </row>
    <row r="69" spans="1:19">
      <c r="A69" s="86" t="s">
        <v>422</v>
      </c>
      <c r="B69" s="86"/>
      <c r="C69" s="86"/>
      <c r="D69" s="86">
        <v>174.7</v>
      </c>
      <c r="E69" s="86">
        <v>5.83</v>
      </c>
      <c r="F69" s="86">
        <v>0.251</v>
      </c>
      <c r="G69" s="86">
        <v>0.11</v>
      </c>
      <c r="H69" s="86"/>
      <c r="I69" s="86"/>
      <c r="J69" s="86"/>
      <c r="K69" s="86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86" t="s">
        <v>117</v>
      </c>
      <c r="C71" s="86" t="s">
        <v>423</v>
      </c>
      <c r="D71" s="86" t="s">
        <v>424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86" t="s">
        <v>35</v>
      </c>
      <c r="B72" s="86"/>
      <c r="C72" s="86"/>
      <c r="D72" s="86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86" t="s">
        <v>117</v>
      </c>
      <c r="C74" s="86" t="s">
        <v>425</v>
      </c>
      <c r="D74" s="86" t="s">
        <v>426</v>
      </c>
      <c r="E74" s="86" t="s">
        <v>427</v>
      </c>
      <c r="F74" s="86" t="s">
        <v>428</v>
      </c>
      <c r="G74" s="86" t="s">
        <v>424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86" t="s">
        <v>429</v>
      </c>
      <c r="B75" s="86" t="s">
        <v>430</v>
      </c>
      <c r="C75" s="86">
        <v>9438.25</v>
      </c>
      <c r="D75" s="86">
        <v>6944.75</v>
      </c>
      <c r="E75" s="86">
        <v>2493.5</v>
      </c>
      <c r="F75" s="86">
        <v>0.74</v>
      </c>
      <c r="G75" s="86">
        <v>3.83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86" t="s">
        <v>431</v>
      </c>
      <c r="B76" s="86" t="s">
        <v>430</v>
      </c>
      <c r="C76" s="86">
        <v>54886.16</v>
      </c>
      <c r="D76" s="86">
        <v>37553.14</v>
      </c>
      <c r="E76" s="86">
        <v>17333.02</v>
      </c>
      <c r="F76" s="86">
        <v>0.68</v>
      </c>
      <c r="G76" s="86">
        <v>3.2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6" t="s">
        <v>432</v>
      </c>
      <c r="B77" s="86" t="s">
        <v>430</v>
      </c>
      <c r="C77" s="86">
        <v>50024.27</v>
      </c>
      <c r="D77" s="86">
        <v>33820.57</v>
      </c>
      <c r="E77" s="86">
        <v>16203.7</v>
      </c>
      <c r="F77" s="86">
        <v>0.68</v>
      </c>
      <c r="G77" s="86">
        <v>3.19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86" t="s">
        <v>433</v>
      </c>
      <c r="B78" s="86" t="s">
        <v>430</v>
      </c>
      <c r="C78" s="86">
        <v>179855.43</v>
      </c>
      <c r="D78" s="86">
        <v>121597.24</v>
      </c>
      <c r="E78" s="86">
        <v>58258.19</v>
      </c>
      <c r="F78" s="86">
        <v>0.68</v>
      </c>
      <c r="G78" s="86">
        <v>3.49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6" t="s">
        <v>434</v>
      </c>
      <c r="B79" s="86" t="s">
        <v>430</v>
      </c>
      <c r="C79" s="86">
        <v>63251.21</v>
      </c>
      <c r="D79" s="86">
        <v>42763.08</v>
      </c>
      <c r="E79" s="86">
        <v>20488.13</v>
      </c>
      <c r="F79" s="86">
        <v>0.68</v>
      </c>
      <c r="G79" s="86">
        <v>3.19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6" t="s">
        <v>435</v>
      </c>
      <c r="B80" s="86" t="s">
        <v>430</v>
      </c>
      <c r="C80" s="86">
        <v>45760.6</v>
      </c>
      <c r="D80" s="86">
        <v>33480.160000000003</v>
      </c>
      <c r="E80" s="86">
        <v>12280.44</v>
      </c>
      <c r="F80" s="86">
        <v>0.73</v>
      </c>
      <c r="G80" s="86">
        <v>3.3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86" t="s">
        <v>117</v>
      </c>
      <c r="C82" s="86" t="s">
        <v>425</v>
      </c>
      <c r="D82" s="86" t="s">
        <v>424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6" t="s">
        <v>436</v>
      </c>
      <c r="B83" s="86" t="s">
        <v>437</v>
      </c>
      <c r="C83" s="86">
        <v>12469.32</v>
      </c>
      <c r="D83" s="86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6" t="s">
        <v>438</v>
      </c>
      <c r="B84" s="86" t="s">
        <v>437</v>
      </c>
      <c r="C84" s="86">
        <v>66652.2</v>
      </c>
      <c r="D84" s="86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6" t="s">
        <v>439</v>
      </c>
      <c r="B85" s="86" t="s">
        <v>437</v>
      </c>
      <c r="C85" s="86">
        <v>102960.63</v>
      </c>
      <c r="D85" s="86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6" t="s">
        <v>440</v>
      </c>
      <c r="B86" s="86" t="s">
        <v>437</v>
      </c>
      <c r="C86" s="86">
        <v>264277.83</v>
      </c>
      <c r="D86" s="86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6" t="s">
        <v>441</v>
      </c>
      <c r="B87" s="86" t="s">
        <v>437</v>
      </c>
      <c r="C87" s="86">
        <v>88445.62</v>
      </c>
      <c r="D87" s="86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6" t="s">
        <v>442</v>
      </c>
      <c r="B88" s="86" t="s">
        <v>437</v>
      </c>
      <c r="C88" s="86">
        <v>61909.89</v>
      </c>
      <c r="D88" s="86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86" t="s">
        <v>117</v>
      </c>
      <c r="C90" s="86" t="s">
        <v>443</v>
      </c>
      <c r="D90" s="86" t="s">
        <v>444</v>
      </c>
      <c r="E90" s="86" t="s">
        <v>445</v>
      </c>
      <c r="F90" s="86" t="s">
        <v>446</v>
      </c>
      <c r="G90" s="86" t="s">
        <v>447</v>
      </c>
      <c r="H90" s="86" t="s">
        <v>448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86" t="s">
        <v>449</v>
      </c>
      <c r="B91" s="86" t="s">
        <v>450</v>
      </c>
      <c r="C91" s="86">
        <v>0.34</v>
      </c>
      <c r="D91" s="86">
        <v>125</v>
      </c>
      <c r="E91" s="86">
        <v>0.35</v>
      </c>
      <c r="F91" s="86">
        <v>130.91999999999999</v>
      </c>
      <c r="G91" s="86">
        <v>1</v>
      </c>
      <c r="H91" s="86" t="s">
        <v>451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86" t="s">
        <v>675</v>
      </c>
      <c r="B92" s="86" t="s">
        <v>450</v>
      </c>
      <c r="C92" s="86">
        <v>1</v>
      </c>
      <c r="D92" s="86">
        <v>0</v>
      </c>
      <c r="E92" s="86">
        <v>0.34</v>
      </c>
      <c r="F92" s="86">
        <v>0</v>
      </c>
      <c r="G92" s="86">
        <v>1</v>
      </c>
      <c r="H92" s="86" t="s">
        <v>451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86" t="s">
        <v>676</v>
      </c>
      <c r="B93" s="86" t="s">
        <v>450</v>
      </c>
      <c r="C93" s="86">
        <v>1</v>
      </c>
      <c r="D93" s="86">
        <v>0</v>
      </c>
      <c r="E93" s="86">
        <v>1.08</v>
      </c>
      <c r="F93" s="86">
        <v>0</v>
      </c>
      <c r="G93" s="86">
        <v>1</v>
      </c>
      <c r="H93" s="86" t="s">
        <v>451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86" t="s">
        <v>452</v>
      </c>
      <c r="B94" s="86" t="s">
        <v>453</v>
      </c>
      <c r="C94" s="86">
        <v>0.54</v>
      </c>
      <c r="D94" s="86">
        <v>622</v>
      </c>
      <c r="E94" s="86">
        <v>0.47</v>
      </c>
      <c r="F94" s="86">
        <v>548.29</v>
      </c>
      <c r="G94" s="86">
        <v>1</v>
      </c>
      <c r="H94" s="86" t="s">
        <v>454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86" t="s">
        <v>455</v>
      </c>
      <c r="B95" s="86" t="s">
        <v>453</v>
      </c>
      <c r="C95" s="86">
        <v>0.56999999999999995</v>
      </c>
      <c r="D95" s="86">
        <v>622</v>
      </c>
      <c r="E95" s="86">
        <v>2.2799999999999998</v>
      </c>
      <c r="F95" s="86">
        <v>2497.2600000000002</v>
      </c>
      <c r="G95" s="86">
        <v>1</v>
      </c>
      <c r="H95" s="86" t="s">
        <v>454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86" t="s">
        <v>456</v>
      </c>
      <c r="B96" s="86" t="s">
        <v>453</v>
      </c>
      <c r="C96" s="86">
        <v>0.56999999999999995</v>
      </c>
      <c r="D96" s="86">
        <v>622</v>
      </c>
      <c r="E96" s="86">
        <v>2.0099999999999998</v>
      </c>
      <c r="F96" s="86">
        <v>2203.09</v>
      </c>
      <c r="G96" s="86">
        <v>1</v>
      </c>
      <c r="H96" s="86" t="s">
        <v>454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86" t="s">
        <v>457</v>
      </c>
      <c r="B97" s="86" t="s">
        <v>453</v>
      </c>
      <c r="C97" s="86">
        <v>0.59</v>
      </c>
      <c r="D97" s="86">
        <v>1109.6500000000001</v>
      </c>
      <c r="E97" s="86">
        <v>7.24</v>
      </c>
      <c r="F97" s="86">
        <v>13587.38</v>
      </c>
      <c r="G97" s="86">
        <v>1</v>
      </c>
      <c r="H97" s="86" t="s">
        <v>454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86" t="s">
        <v>458</v>
      </c>
      <c r="B98" s="86" t="s">
        <v>453</v>
      </c>
      <c r="C98" s="86">
        <v>0.56999999999999995</v>
      </c>
      <c r="D98" s="86">
        <v>622</v>
      </c>
      <c r="E98" s="86">
        <v>2.5499999999999998</v>
      </c>
      <c r="F98" s="86">
        <v>2785.6</v>
      </c>
      <c r="G98" s="86">
        <v>1</v>
      </c>
      <c r="H98" s="86" t="s">
        <v>454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86" t="s">
        <v>459</v>
      </c>
      <c r="B99" s="86" t="s">
        <v>453</v>
      </c>
      <c r="C99" s="86">
        <v>0.56999999999999995</v>
      </c>
      <c r="D99" s="86">
        <v>622</v>
      </c>
      <c r="E99" s="86">
        <v>2.2599999999999998</v>
      </c>
      <c r="F99" s="86">
        <v>2472.13</v>
      </c>
      <c r="G99" s="86">
        <v>1</v>
      </c>
      <c r="H99" s="86" t="s">
        <v>454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86" t="s">
        <v>117</v>
      </c>
      <c r="C101" s="86" t="s">
        <v>460</v>
      </c>
      <c r="D101" s="86" t="s">
        <v>461</v>
      </c>
      <c r="E101" s="86" t="s">
        <v>462</v>
      </c>
      <c r="F101" s="86" t="s">
        <v>463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6" t="s">
        <v>464</v>
      </c>
      <c r="B102" s="86" t="s">
        <v>465</v>
      </c>
      <c r="C102" s="86" t="s">
        <v>466</v>
      </c>
      <c r="D102" s="86">
        <v>0.1</v>
      </c>
      <c r="E102" s="86">
        <v>0</v>
      </c>
      <c r="F102" s="86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86" t="s">
        <v>117</v>
      </c>
      <c r="C104" s="86" t="s">
        <v>467</v>
      </c>
      <c r="D104" s="86" t="s">
        <v>468</v>
      </c>
      <c r="E104" s="86" t="s">
        <v>469</v>
      </c>
      <c r="F104" s="86" t="s">
        <v>470</v>
      </c>
      <c r="G104" s="86" t="s">
        <v>471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6" t="s">
        <v>472</v>
      </c>
      <c r="B105" s="86" t="s">
        <v>473</v>
      </c>
      <c r="C105" s="86">
        <v>0.4</v>
      </c>
      <c r="D105" s="86">
        <v>845000</v>
      </c>
      <c r="E105" s="86">
        <v>0.8</v>
      </c>
      <c r="F105" s="86">
        <v>1.72</v>
      </c>
      <c r="G105" s="86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86" t="s">
        <v>474</v>
      </c>
      <c r="C107" s="86" t="s">
        <v>475</v>
      </c>
      <c r="D107" s="86" t="s">
        <v>476</v>
      </c>
      <c r="E107" s="86" t="s">
        <v>477</v>
      </c>
      <c r="F107" s="86" t="s">
        <v>478</v>
      </c>
      <c r="G107" s="86" t="s">
        <v>479</v>
      </c>
      <c r="H107" s="86" t="s">
        <v>480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481</v>
      </c>
      <c r="B108" s="86">
        <v>126525.9244</v>
      </c>
      <c r="C108" s="86">
        <v>161.10220000000001</v>
      </c>
      <c r="D108" s="86">
        <v>648.16859999999997</v>
      </c>
      <c r="E108" s="86">
        <v>0</v>
      </c>
      <c r="F108" s="86">
        <v>1.8E-3</v>
      </c>
      <c r="G108" s="86">
        <v>221077.38380000001</v>
      </c>
      <c r="H108" s="86">
        <v>49752.200100000002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482</v>
      </c>
      <c r="B109" s="86">
        <v>113194.7571</v>
      </c>
      <c r="C109" s="86">
        <v>143.762</v>
      </c>
      <c r="D109" s="86">
        <v>574.75080000000003</v>
      </c>
      <c r="E109" s="86">
        <v>0</v>
      </c>
      <c r="F109" s="86">
        <v>1.6000000000000001E-3</v>
      </c>
      <c r="G109" s="86">
        <v>196034.26629999999</v>
      </c>
      <c r="H109" s="86">
        <v>44462.987300000001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483</v>
      </c>
      <c r="B110" s="86">
        <v>126889.2892</v>
      </c>
      <c r="C110" s="86">
        <v>164.0094</v>
      </c>
      <c r="D110" s="86">
        <v>684.26819999999998</v>
      </c>
      <c r="E110" s="86">
        <v>0</v>
      </c>
      <c r="F110" s="86">
        <v>1.9E-3</v>
      </c>
      <c r="G110" s="86">
        <v>233401.9749</v>
      </c>
      <c r="H110" s="86">
        <v>50210.189599999998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484</v>
      </c>
      <c r="B111" s="86">
        <v>130021.74980000001</v>
      </c>
      <c r="C111" s="86">
        <v>169.958</v>
      </c>
      <c r="D111" s="86">
        <v>727.76649999999995</v>
      </c>
      <c r="E111" s="86">
        <v>0</v>
      </c>
      <c r="F111" s="86">
        <v>2E-3</v>
      </c>
      <c r="G111" s="86">
        <v>248247.79269999999</v>
      </c>
      <c r="H111" s="86">
        <v>51694.573600000003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295</v>
      </c>
      <c r="B112" s="86">
        <v>144946.94219999999</v>
      </c>
      <c r="C112" s="86">
        <v>190.012</v>
      </c>
      <c r="D112" s="86">
        <v>818.93399999999997</v>
      </c>
      <c r="E112" s="86">
        <v>0</v>
      </c>
      <c r="F112" s="86">
        <v>2.3E-3</v>
      </c>
      <c r="G112" s="86">
        <v>279348.2451</v>
      </c>
      <c r="H112" s="86">
        <v>57698.788200000003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485</v>
      </c>
      <c r="B113" s="86">
        <v>151048.7836</v>
      </c>
      <c r="C113" s="86">
        <v>198.15690000000001</v>
      </c>
      <c r="D113" s="86">
        <v>855.45320000000004</v>
      </c>
      <c r="E113" s="86">
        <v>0</v>
      </c>
      <c r="F113" s="86">
        <v>2.3999999999999998E-3</v>
      </c>
      <c r="G113" s="86">
        <v>291806.01250000001</v>
      </c>
      <c r="H113" s="86">
        <v>60146.554100000001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486</v>
      </c>
      <c r="B114" s="86">
        <v>159798.50750000001</v>
      </c>
      <c r="C114" s="86">
        <v>209.65620000000001</v>
      </c>
      <c r="D114" s="86">
        <v>905.29750000000001</v>
      </c>
      <c r="E114" s="86">
        <v>0</v>
      </c>
      <c r="F114" s="86">
        <v>2.5000000000000001E-3</v>
      </c>
      <c r="G114" s="86">
        <v>308808.64610000001</v>
      </c>
      <c r="H114" s="86">
        <v>63633.3099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487</v>
      </c>
      <c r="B115" s="86">
        <v>158868.46539999999</v>
      </c>
      <c r="C115" s="86">
        <v>208.4151</v>
      </c>
      <c r="D115" s="86">
        <v>899.73500000000001</v>
      </c>
      <c r="E115" s="86">
        <v>0</v>
      </c>
      <c r="F115" s="86">
        <v>2.5000000000000001E-3</v>
      </c>
      <c r="G115" s="86">
        <v>306911.10119999998</v>
      </c>
      <c r="H115" s="86">
        <v>63260.255799999999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488</v>
      </c>
      <c r="B116" s="86">
        <v>144262.4424</v>
      </c>
      <c r="C116" s="86">
        <v>189.2261</v>
      </c>
      <c r="D116" s="86">
        <v>816.62639999999999</v>
      </c>
      <c r="E116" s="86">
        <v>0</v>
      </c>
      <c r="F116" s="86">
        <v>2.3E-3</v>
      </c>
      <c r="G116" s="86">
        <v>278561.57329999999</v>
      </c>
      <c r="H116" s="86">
        <v>57440.665399999998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489</v>
      </c>
      <c r="B117" s="86">
        <v>137840.46479999999</v>
      </c>
      <c r="C117" s="86">
        <v>180.40440000000001</v>
      </c>
      <c r="D117" s="86">
        <v>774.69809999999995</v>
      </c>
      <c r="E117" s="86">
        <v>0</v>
      </c>
      <c r="F117" s="86">
        <v>2.2000000000000001E-3</v>
      </c>
      <c r="G117" s="86">
        <v>264257.57370000001</v>
      </c>
      <c r="H117" s="86">
        <v>54832.327599999997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490</v>
      </c>
      <c r="B118" s="86">
        <v>123957.9298</v>
      </c>
      <c r="C118" s="86">
        <v>160.9453</v>
      </c>
      <c r="D118" s="86">
        <v>678.61080000000004</v>
      </c>
      <c r="E118" s="86">
        <v>0</v>
      </c>
      <c r="F118" s="86">
        <v>1.9E-3</v>
      </c>
      <c r="G118" s="86">
        <v>231475.55609999999</v>
      </c>
      <c r="H118" s="86">
        <v>49143.666400000002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491</v>
      </c>
      <c r="B119" s="86">
        <v>125586.39629999999</v>
      </c>
      <c r="C119" s="86">
        <v>159.76949999999999</v>
      </c>
      <c r="D119" s="86">
        <v>641.44489999999996</v>
      </c>
      <c r="E119" s="86">
        <v>0</v>
      </c>
      <c r="F119" s="86">
        <v>1.8E-3</v>
      </c>
      <c r="G119" s="86">
        <v>218783.39550000001</v>
      </c>
      <c r="H119" s="86">
        <v>49365.176200000002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  <c r="F120" s="86"/>
      <c r="G120" s="86"/>
      <c r="H120" s="86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492</v>
      </c>
      <c r="B121" s="87">
        <v>1642940</v>
      </c>
      <c r="C121" s="86">
        <v>2135.4169999999999</v>
      </c>
      <c r="D121" s="86">
        <v>9025.7538000000004</v>
      </c>
      <c r="E121" s="86">
        <v>0</v>
      </c>
      <c r="F121" s="86">
        <v>2.5499999999999998E-2</v>
      </c>
      <c r="G121" s="87">
        <v>3078710</v>
      </c>
      <c r="H121" s="86">
        <v>651640.69429999997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493</v>
      </c>
      <c r="B122" s="86">
        <v>113194.7571</v>
      </c>
      <c r="C122" s="86">
        <v>143.762</v>
      </c>
      <c r="D122" s="86">
        <v>574.75080000000003</v>
      </c>
      <c r="E122" s="86">
        <v>0</v>
      </c>
      <c r="F122" s="86">
        <v>1.6000000000000001E-3</v>
      </c>
      <c r="G122" s="86">
        <v>196034.26629999999</v>
      </c>
      <c r="H122" s="86">
        <v>44462.987300000001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494</v>
      </c>
      <c r="B123" s="86">
        <v>159798.50750000001</v>
      </c>
      <c r="C123" s="86">
        <v>209.65620000000001</v>
      </c>
      <c r="D123" s="86">
        <v>905.29750000000001</v>
      </c>
      <c r="E123" s="86">
        <v>0</v>
      </c>
      <c r="F123" s="86">
        <v>2.5000000000000001E-3</v>
      </c>
      <c r="G123" s="86">
        <v>308808.64610000001</v>
      </c>
      <c r="H123" s="86">
        <v>63633.3099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86" t="s">
        <v>495</v>
      </c>
      <c r="C125" s="86" t="s">
        <v>496</v>
      </c>
      <c r="D125" s="86" t="s">
        <v>497</v>
      </c>
      <c r="E125" s="86" t="s">
        <v>498</v>
      </c>
      <c r="F125" s="86" t="s">
        <v>499</v>
      </c>
      <c r="G125" s="86" t="s">
        <v>500</v>
      </c>
      <c r="H125" s="86" t="s">
        <v>501</v>
      </c>
      <c r="I125" s="86" t="s">
        <v>502</v>
      </c>
      <c r="J125" s="86" t="s">
        <v>503</v>
      </c>
      <c r="K125" s="86" t="s">
        <v>504</v>
      </c>
      <c r="L125" s="86" t="s">
        <v>505</v>
      </c>
      <c r="M125" s="86" t="s">
        <v>506</v>
      </c>
      <c r="N125" s="86" t="s">
        <v>507</v>
      </c>
      <c r="O125" s="86" t="s">
        <v>508</v>
      </c>
      <c r="P125" s="86" t="s">
        <v>509</v>
      </c>
      <c r="Q125" s="86" t="s">
        <v>510</v>
      </c>
      <c r="R125" s="86" t="s">
        <v>511</v>
      </c>
      <c r="S125" s="86" t="s">
        <v>512</v>
      </c>
    </row>
    <row r="126" spans="1:19">
      <c r="A126" s="86" t="s">
        <v>481</v>
      </c>
      <c r="B126" s="87">
        <v>489134000000</v>
      </c>
      <c r="C126" s="86">
        <v>351959.18699999998</v>
      </c>
      <c r="D126" s="86" t="s">
        <v>545</v>
      </c>
      <c r="E126" s="86">
        <v>41924.28</v>
      </c>
      <c r="F126" s="86">
        <v>36859.928999999996</v>
      </c>
      <c r="G126" s="86">
        <v>24224.670999999998</v>
      </c>
      <c r="H126" s="86">
        <v>0</v>
      </c>
      <c r="I126" s="86">
        <v>13106.040999999999</v>
      </c>
      <c r="J126" s="86">
        <v>4005</v>
      </c>
      <c r="K126" s="86">
        <v>0</v>
      </c>
      <c r="L126" s="86">
        <v>0</v>
      </c>
      <c r="M126" s="86">
        <v>0</v>
      </c>
      <c r="N126" s="86">
        <v>0</v>
      </c>
      <c r="O126" s="86">
        <v>0</v>
      </c>
      <c r="P126" s="86">
        <v>0</v>
      </c>
      <c r="Q126" s="86">
        <v>231839.26500000001</v>
      </c>
      <c r="R126" s="86">
        <v>0</v>
      </c>
      <c r="S126" s="86">
        <v>0</v>
      </c>
    </row>
    <row r="127" spans="1:19">
      <c r="A127" s="86" t="s">
        <v>482</v>
      </c>
      <c r="B127" s="87">
        <v>433726000000</v>
      </c>
      <c r="C127" s="86">
        <v>340771.62099999998</v>
      </c>
      <c r="D127" s="86" t="s">
        <v>546</v>
      </c>
      <c r="E127" s="86">
        <v>41924.28</v>
      </c>
      <c r="F127" s="86">
        <v>36859.928999999996</v>
      </c>
      <c r="G127" s="86">
        <v>24224.670999999998</v>
      </c>
      <c r="H127" s="86">
        <v>0</v>
      </c>
      <c r="I127" s="86">
        <v>7489.05</v>
      </c>
      <c r="J127" s="86">
        <v>4005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226268.69099999999</v>
      </c>
      <c r="R127" s="86">
        <v>0</v>
      </c>
      <c r="S127" s="86">
        <v>0</v>
      </c>
    </row>
    <row r="128" spans="1:19">
      <c r="A128" s="86" t="s">
        <v>483</v>
      </c>
      <c r="B128" s="87">
        <v>516402000000</v>
      </c>
      <c r="C128" s="86">
        <v>351690.09700000001</v>
      </c>
      <c r="D128" s="86" t="s">
        <v>679</v>
      </c>
      <c r="E128" s="86">
        <v>41924.28</v>
      </c>
      <c r="F128" s="86">
        <v>36859.928999999996</v>
      </c>
      <c r="G128" s="86">
        <v>24224.670999999998</v>
      </c>
      <c r="H128" s="86">
        <v>0</v>
      </c>
      <c r="I128" s="86">
        <v>16096.746999999999</v>
      </c>
      <c r="J128" s="86">
        <v>0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232584.47</v>
      </c>
      <c r="R128" s="86">
        <v>0</v>
      </c>
      <c r="S128" s="86">
        <v>0</v>
      </c>
    </row>
    <row r="129" spans="1:19">
      <c r="A129" s="86" t="s">
        <v>484</v>
      </c>
      <c r="B129" s="87">
        <v>549249000000</v>
      </c>
      <c r="C129" s="86">
        <v>374002.82500000001</v>
      </c>
      <c r="D129" s="86" t="s">
        <v>547</v>
      </c>
      <c r="E129" s="86">
        <v>62886.42</v>
      </c>
      <c r="F129" s="86">
        <v>41401.919999999998</v>
      </c>
      <c r="G129" s="86">
        <v>24224.670999999998</v>
      </c>
      <c r="H129" s="86">
        <v>0</v>
      </c>
      <c r="I129" s="86">
        <v>33412.542000000001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212077.27100000001</v>
      </c>
      <c r="R129" s="86">
        <v>0</v>
      </c>
      <c r="S129" s="86">
        <v>0</v>
      </c>
    </row>
    <row r="130" spans="1:19">
      <c r="A130" s="86" t="s">
        <v>295</v>
      </c>
      <c r="B130" s="87">
        <v>618059000000</v>
      </c>
      <c r="C130" s="86">
        <v>416082.11300000001</v>
      </c>
      <c r="D130" s="86" t="s">
        <v>548</v>
      </c>
      <c r="E130" s="86">
        <v>41924.28</v>
      </c>
      <c r="F130" s="86">
        <v>36859.928999999996</v>
      </c>
      <c r="G130" s="86">
        <v>24224.670999999998</v>
      </c>
      <c r="H130" s="86">
        <v>0</v>
      </c>
      <c r="I130" s="86">
        <v>68701.063999999998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244372.16800000001</v>
      </c>
      <c r="R130" s="86">
        <v>0</v>
      </c>
      <c r="S130" s="86">
        <v>0</v>
      </c>
    </row>
    <row r="131" spans="1:19">
      <c r="A131" s="86" t="s">
        <v>485</v>
      </c>
      <c r="B131" s="87">
        <v>645621000000</v>
      </c>
      <c r="C131" s="86">
        <v>419705.43599999999</v>
      </c>
      <c r="D131" s="86" t="s">
        <v>549</v>
      </c>
      <c r="E131" s="86">
        <v>41924.28</v>
      </c>
      <c r="F131" s="86">
        <v>36859.928999999996</v>
      </c>
      <c r="G131" s="86">
        <v>24224.670999999998</v>
      </c>
      <c r="H131" s="86">
        <v>0</v>
      </c>
      <c r="I131" s="86">
        <v>72286.801999999996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244409.753</v>
      </c>
      <c r="R131" s="86">
        <v>0</v>
      </c>
      <c r="S131" s="86">
        <v>0</v>
      </c>
    </row>
    <row r="132" spans="1:19">
      <c r="A132" s="86" t="s">
        <v>486</v>
      </c>
      <c r="B132" s="87">
        <v>683240000000</v>
      </c>
      <c r="C132" s="86">
        <v>429433.90600000002</v>
      </c>
      <c r="D132" s="86" t="s">
        <v>550</v>
      </c>
      <c r="E132" s="86">
        <v>41924.28</v>
      </c>
      <c r="F132" s="86">
        <v>36859.928999999996</v>
      </c>
      <c r="G132" s="86">
        <v>24224.670999999998</v>
      </c>
      <c r="H132" s="86">
        <v>0</v>
      </c>
      <c r="I132" s="86">
        <v>80032.66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246392.36499999999</v>
      </c>
      <c r="R132" s="86">
        <v>0</v>
      </c>
      <c r="S132" s="86">
        <v>0</v>
      </c>
    </row>
    <row r="133" spans="1:19">
      <c r="A133" s="86" t="s">
        <v>487</v>
      </c>
      <c r="B133" s="87">
        <v>679041000000</v>
      </c>
      <c r="C133" s="86">
        <v>427782.57400000002</v>
      </c>
      <c r="D133" s="86" t="s">
        <v>551</v>
      </c>
      <c r="E133" s="86">
        <v>41924.28</v>
      </c>
      <c r="F133" s="86">
        <v>36859.928999999996</v>
      </c>
      <c r="G133" s="86">
        <v>24224.670999999998</v>
      </c>
      <c r="H133" s="86">
        <v>0</v>
      </c>
      <c r="I133" s="86">
        <v>78708.403999999995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246065.28899999999</v>
      </c>
      <c r="R133" s="86">
        <v>0</v>
      </c>
      <c r="S133" s="86">
        <v>0</v>
      </c>
    </row>
    <row r="134" spans="1:19">
      <c r="A134" s="86" t="s">
        <v>488</v>
      </c>
      <c r="B134" s="87">
        <v>616318000000</v>
      </c>
      <c r="C134" s="86">
        <v>414212.31900000002</v>
      </c>
      <c r="D134" s="86" t="s">
        <v>552</v>
      </c>
      <c r="E134" s="86">
        <v>62886.42</v>
      </c>
      <c r="F134" s="86">
        <v>41401.919999999998</v>
      </c>
      <c r="G134" s="86">
        <v>24224.670999999998</v>
      </c>
      <c r="H134" s="86">
        <v>0</v>
      </c>
      <c r="I134" s="86">
        <v>67250.785000000003</v>
      </c>
      <c r="J134" s="86">
        <v>0</v>
      </c>
      <c r="K134" s="86">
        <v>0</v>
      </c>
      <c r="L134" s="86">
        <v>0</v>
      </c>
      <c r="M134" s="86">
        <v>0</v>
      </c>
      <c r="N134" s="86">
        <v>0</v>
      </c>
      <c r="O134" s="86">
        <v>0</v>
      </c>
      <c r="P134" s="86">
        <v>0</v>
      </c>
      <c r="Q134" s="86">
        <v>218448.522</v>
      </c>
      <c r="R134" s="86">
        <v>0</v>
      </c>
      <c r="S134" s="86">
        <v>0</v>
      </c>
    </row>
    <row r="135" spans="1:19">
      <c r="A135" s="86" t="s">
        <v>489</v>
      </c>
      <c r="B135" s="87">
        <v>584670000000</v>
      </c>
      <c r="C135" s="86">
        <v>380559.79100000003</v>
      </c>
      <c r="D135" s="86" t="s">
        <v>543</v>
      </c>
      <c r="E135" s="86">
        <v>41924.28</v>
      </c>
      <c r="F135" s="86">
        <v>36859.928999999996</v>
      </c>
      <c r="G135" s="86">
        <v>24224.670999999998</v>
      </c>
      <c r="H135" s="86">
        <v>0</v>
      </c>
      <c r="I135" s="86">
        <v>40502.264000000003</v>
      </c>
      <c r="J135" s="86">
        <v>0</v>
      </c>
      <c r="K135" s="86">
        <v>0</v>
      </c>
      <c r="L135" s="86">
        <v>0</v>
      </c>
      <c r="M135" s="86">
        <v>0</v>
      </c>
      <c r="N135" s="86">
        <v>0</v>
      </c>
      <c r="O135" s="86">
        <v>0</v>
      </c>
      <c r="P135" s="86">
        <v>0</v>
      </c>
      <c r="Q135" s="86">
        <v>237048.647</v>
      </c>
      <c r="R135" s="86">
        <v>0</v>
      </c>
      <c r="S135" s="86">
        <v>0</v>
      </c>
    </row>
    <row r="136" spans="1:19">
      <c r="A136" s="86" t="s">
        <v>490</v>
      </c>
      <c r="B136" s="87">
        <v>512140000000</v>
      </c>
      <c r="C136" s="86">
        <v>364842.87900000002</v>
      </c>
      <c r="D136" s="86" t="s">
        <v>553</v>
      </c>
      <c r="E136" s="86">
        <v>41924.28</v>
      </c>
      <c r="F136" s="86">
        <v>36859.928999999996</v>
      </c>
      <c r="G136" s="86">
        <v>24224.670999999998</v>
      </c>
      <c r="H136" s="86">
        <v>0</v>
      </c>
      <c r="I136" s="86">
        <v>19429.363000000001</v>
      </c>
      <c r="J136" s="86">
        <v>4005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238399.63500000001</v>
      </c>
      <c r="R136" s="86">
        <v>0</v>
      </c>
      <c r="S136" s="86">
        <v>0</v>
      </c>
    </row>
    <row r="137" spans="1:19">
      <c r="A137" s="86" t="s">
        <v>491</v>
      </c>
      <c r="B137" s="87">
        <v>484059000000</v>
      </c>
      <c r="C137" s="86">
        <v>350784.38</v>
      </c>
      <c r="D137" s="86" t="s">
        <v>519</v>
      </c>
      <c r="E137" s="86">
        <v>62886.42</v>
      </c>
      <c r="F137" s="86">
        <v>41401.919999999998</v>
      </c>
      <c r="G137" s="86">
        <v>24224.670999999998</v>
      </c>
      <c r="H137" s="86">
        <v>0</v>
      </c>
      <c r="I137" s="86">
        <v>13718.802</v>
      </c>
      <c r="J137" s="86">
        <v>0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208552.565</v>
      </c>
      <c r="R137" s="86">
        <v>0</v>
      </c>
      <c r="S137" s="86">
        <v>0</v>
      </c>
    </row>
    <row r="138" spans="1:19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</row>
    <row r="139" spans="1:19">
      <c r="A139" s="86" t="s">
        <v>492</v>
      </c>
      <c r="B139" s="87">
        <v>6811660000000</v>
      </c>
      <c r="C139" s="86"/>
      <c r="D139" s="86"/>
      <c r="E139" s="86"/>
      <c r="F139" s="86"/>
      <c r="G139" s="86"/>
      <c r="H139" s="86"/>
      <c r="I139" s="86"/>
      <c r="J139" s="86"/>
      <c r="K139" s="86"/>
      <c r="L139" s="86">
        <v>0</v>
      </c>
      <c r="M139" s="86">
        <v>0</v>
      </c>
      <c r="N139" s="86">
        <v>0</v>
      </c>
      <c r="O139" s="86">
        <v>0</v>
      </c>
      <c r="P139" s="86">
        <v>0</v>
      </c>
      <c r="Q139" s="86"/>
      <c r="R139" s="86">
        <v>0</v>
      </c>
      <c r="S139" s="86">
        <v>0</v>
      </c>
    </row>
    <row r="140" spans="1:19">
      <c r="A140" s="86" t="s">
        <v>493</v>
      </c>
      <c r="B140" s="87">
        <v>433726000000</v>
      </c>
      <c r="C140" s="86">
        <v>340771.62099999998</v>
      </c>
      <c r="D140" s="86"/>
      <c r="E140" s="86">
        <v>41924.28</v>
      </c>
      <c r="F140" s="86">
        <v>36859.928999999996</v>
      </c>
      <c r="G140" s="86">
        <v>24224.670999999998</v>
      </c>
      <c r="H140" s="86">
        <v>0</v>
      </c>
      <c r="I140" s="86">
        <v>7489.05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208552.565</v>
      </c>
      <c r="R140" s="86">
        <v>0</v>
      </c>
      <c r="S140" s="86">
        <v>0</v>
      </c>
    </row>
    <row r="141" spans="1:19">
      <c r="A141" s="86" t="s">
        <v>494</v>
      </c>
      <c r="B141" s="87">
        <v>683240000000</v>
      </c>
      <c r="C141" s="86">
        <v>429433.90600000002</v>
      </c>
      <c r="D141" s="86"/>
      <c r="E141" s="86">
        <v>62886.42</v>
      </c>
      <c r="F141" s="86">
        <v>41401.919999999998</v>
      </c>
      <c r="G141" s="86">
        <v>24224.670999999998</v>
      </c>
      <c r="H141" s="86">
        <v>0</v>
      </c>
      <c r="I141" s="86">
        <v>80032.66</v>
      </c>
      <c r="J141" s="86">
        <v>4005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246392.36499999999</v>
      </c>
      <c r="R141" s="86">
        <v>0</v>
      </c>
      <c r="S141" s="86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86" t="s">
        <v>514</v>
      </c>
      <c r="C143" s="86" t="s">
        <v>515</v>
      </c>
      <c r="D143" s="86" t="s">
        <v>241</v>
      </c>
      <c r="E143" s="86" t="s">
        <v>374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516</v>
      </c>
      <c r="B144" s="86">
        <v>205124.72</v>
      </c>
      <c r="C144" s="86">
        <v>9181.19</v>
      </c>
      <c r="D144" s="86">
        <v>0</v>
      </c>
      <c r="E144" s="86">
        <v>214305.91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517</v>
      </c>
      <c r="B145" s="86">
        <v>49.06</v>
      </c>
      <c r="C145" s="86">
        <v>2.2000000000000002</v>
      </c>
      <c r="D145" s="86">
        <v>0</v>
      </c>
      <c r="E145" s="86">
        <v>51.26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518</v>
      </c>
      <c r="B146" s="86">
        <v>49.06</v>
      </c>
      <c r="C146" s="86">
        <v>2.2000000000000002</v>
      </c>
      <c r="D146" s="86">
        <v>0</v>
      </c>
      <c r="E146" s="86">
        <v>51.26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46"/>
  <sheetViews>
    <sheetView workbookViewId="0"/>
  </sheetViews>
  <sheetFormatPr defaultRowHeight="10.5"/>
  <cols>
    <col min="1" max="1" width="38.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86" t="s">
        <v>344</v>
      </c>
      <c r="C1" s="86" t="s">
        <v>345</v>
      </c>
      <c r="D1" s="86" t="s">
        <v>346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347</v>
      </c>
      <c r="B2" s="86">
        <v>7541.17</v>
      </c>
      <c r="C2" s="86">
        <v>1803.76</v>
      </c>
      <c r="D2" s="86">
        <v>1803.76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348</v>
      </c>
      <c r="B3" s="86">
        <v>7541.17</v>
      </c>
      <c r="C3" s="86">
        <v>1803.76</v>
      </c>
      <c r="D3" s="86">
        <v>1803.76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349</v>
      </c>
      <c r="B4" s="86">
        <v>21487.31</v>
      </c>
      <c r="C4" s="86">
        <v>5139.53</v>
      </c>
      <c r="D4" s="86">
        <v>5139.53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350</v>
      </c>
      <c r="B5" s="86">
        <v>21487.31</v>
      </c>
      <c r="C5" s="86">
        <v>5139.53</v>
      </c>
      <c r="D5" s="86">
        <v>5139.53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86" t="s">
        <v>351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352</v>
      </c>
      <c r="B8" s="86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353</v>
      </c>
      <c r="B9" s="86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354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86" t="s">
        <v>355</v>
      </c>
      <c r="C12" s="86" t="s">
        <v>356</v>
      </c>
      <c r="D12" s="86" t="s">
        <v>357</v>
      </c>
      <c r="E12" s="86" t="s">
        <v>358</v>
      </c>
      <c r="F12" s="86" t="s">
        <v>359</v>
      </c>
      <c r="G12" s="86" t="s">
        <v>360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72</v>
      </c>
      <c r="B13" s="86">
        <v>0</v>
      </c>
      <c r="C13" s="86">
        <v>926.33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73</v>
      </c>
      <c r="B14" s="86">
        <v>436.2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81</v>
      </c>
      <c r="B15" s="86">
        <v>933.76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82</v>
      </c>
      <c r="B16" s="86">
        <v>62.91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83</v>
      </c>
      <c r="B17" s="86">
        <v>785.69</v>
      </c>
      <c r="C17" s="86">
        <v>199.13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84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85</v>
      </c>
      <c r="B19" s="86">
        <v>556.07000000000005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86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87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88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67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89</v>
      </c>
      <c r="B24" s="86">
        <v>0</v>
      </c>
      <c r="C24" s="86">
        <v>16.7</v>
      </c>
      <c r="D24" s="86">
        <v>0</v>
      </c>
      <c r="E24" s="86">
        <v>0</v>
      </c>
      <c r="F24" s="86">
        <v>0</v>
      </c>
      <c r="G24" s="86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90</v>
      </c>
      <c r="B25" s="86">
        <v>3624.39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91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92</v>
      </c>
      <c r="B28" s="86">
        <v>6399.01</v>
      </c>
      <c r="C28" s="86">
        <v>1142.1500000000001</v>
      </c>
      <c r="D28" s="86">
        <v>0</v>
      </c>
      <c r="E28" s="86">
        <v>0</v>
      </c>
      <c r="F28" s="86">
        <v>0</v>
      </c>
      <c r="G28" s="86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86" t="s">
        <v>351</v>
      </c>
      <c r="C30" s="86" t="s">
        <v>3</v>
      </c>
      <c r="D30" s="86" t="s">
        <v>361</v>
      </c>
      <c r="E30" s="86" t="s">
        <v>362</v>
      </c>
      <c r="F30" s="86" t="s">
        <v>363</v>
      </c>
      <c r="G30" s="86" t="s">
        <v>364</v>
      </c>
      <c r="H30" s="86" t="s">
        <v>365</v>
      </c>
      <c r="I30" s="86" t="s">
        <v>366</v>
      </c>
      <c r="J30" s="86" t="s">
        <v>367</v>
      </c>
      <c r="K30"/>
      <c r="L30"/>
      <c r="M30"/>
      <c r="N30"/>
      <c r="O30"/>
      <c r="P30"/>
      <c r="Q30"/>
      <c r="R30"/>
      <c r="S30"/>
    </row>
    <row r="31" spans="1:19">
      <c r="A31" s="86" t="s">
        <v>373</v>
      </c>
      <c r="B31" s="86">
        <v>209.04</v>
      </c>
      <c r="C31" s="86" t="s">
        <v>4</v>
      </c>
      <c r="D31" s="86">
        <v>1274.6500000000001</v>
      </c>
      <c r="E31" s="86">
        <v>1</v>
      </c>
      <c r="F31" s="86">
        <v>189.08</v>
      </c>
      <c r="G31" s="86">
        <v>0</v>
      </c>
      <c r="H31" s="86">
        <v>18.29</v>
      </c>
      <c r="I31" s="86">
        <v>11.61</v>
      </c>
      <c r="J31" s="86">
        <v>80.6828</v>
      </c>
      <c r="K31"/>
      <c r="L31"/>
      <c r="M31"/>
      <c r="N31"/>
      <c r="O31"/>
      <c r="P31"/>
      <c r="Q31"/>
      <c r="R31"/>
      <c r="S31"/>
    </row>
    <row r="32" spans="1:19">
      <c r="A32" s="86" t="s">
        <v>370</v>
      </c>
      <c r="B32" s="86">
        <v>224.72</v>
      </c>
      <c r="C32" s="86" t="s">
        <v>4</v>
      </c>
      <c r="D32" s="86">
        <v>1370.24</v>
      </c>
      <c r="E32" s="86">
        <v>1</v>
      </c>
      <c r="F32" s="86">
        <v>138.38999999999999</v>
      </c>
      <c r="G32" s="86">
        <v>0</v>
      </c>
      <c r="H32" s="86">
        <v>18.29</v>
      </c>
      <c r="I32" s="86">
        <v>11.61</v>
      </c>
      <c r="J32" s="86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86" t="s">
        <v>369</v>
      </c>
      <c r="B33" s="86">
        <v>621.89</v>
      </c>
      <c r="C33" s="86" t="s">
        <v>4</v>
      </c>
      <c r="D33" s="86">
        <v>3792.03</v>
      </c>
      <c r="E33" s="86">
        <v>1</v>
      </c>
      <c r="F33" s="86">
        <v>477.11</v>
      </c>
      <c r="G33" s="86">
        <v>0</v>
      </c>
      <c r="H33" s="86">
        <v>8.61</v>
      </c>
      <c r="I33" s="86">
        <v>27.87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88.84</v>
      </c>
      <c r="C34" s="86" t="s">
        <v>4</v>
      </c>
      <c r="D34" s="86">
        <v>541.72</v>
      </c>
      <c r="E34" s="86">
        <v>1</v>
      </c>
      <c r="F34" s="86">
        <v>115.05</v>
      </c>
      <c r="G34" s="86">
        <v>0</v>
      </c>
      <c r="H34" s="86">
        <v>11.84</v>
      </c>
      <c r="I34" s="86">
        <v>18.579999999999998</v>
      </c>
      <c r="J34" s="86">
        <v>8.07</v>
      </c>
      <c r="K34"/>
      <c r="L34"/>
      <c r="M34"/>
      <c r="N34"/>
      <c r="O34"/>
      <c r="P34"/>
      <c r="Q34"/>
      <c r="R34"/>
      <c r="S34"/>
    </row>
    <row r="35" spans="1:19">
      <c r="A35" s="86" t="s">
        <v>372</v>
      </c>
      <c r="B35" s="86">
        <v>711.36</v>
      </c>
      <c r="C35" s="86" t="s">
        <v>4</v>
      </c>
      <c r="D35" s="86">
        <v>4337.6099999999997</v>
      </c>
      <c r="E35" s="86">
        <v>1</v>
      </c>
      <c r="F35" s="86">
        <v>366.09</v>
      </c>
      <c r="G35" s="86">
        <v>0</v>
      </c>
      <c r="H35" s="86">
        <v>18.29</v>
      </c>
      <c r="I35" s="86">
        <v>11.61</v>
      </c>
      <c r="J35" s="86">
        <v>5.38</v>
      </c>
      <c r="K35"/>
      <c r="L35"/>
      <c r="M35"/>
      <c r="N35"/>
      <c r="O35"/>
      <c r="P35"/>
      <c r="Q35"/>
      <c r="R35"/>
      <c r="S35"/>
    </row>
    <row r="36" spans="1:19">
      <c r="A36" s="86" t="s">
        <v>371</v>
      </c>
      <c r="B36" s="86">
        <v>2324.94</v>
      </c>
      <c r="C36" s="86" t="s">
        <v>4</v>
      </c>
      <c r="D36" s="86">
        <v>14176.6</v>
      </c>
      <c r="E36" s="86">
        <v>1</v>
      </c>
      <c r="F36" s="86">
        <v>323.44</v>
      </c>
      <c r="G36" s="86">
        <v>174.7</v>
      </c>
      <c r="H36" s="86">
        <v>18.29</v>
      </c>
      <c r="I36" s="86">
        <v>11.61</v>
      </c>
      <c r="J36" s="86">
        <v>5.38</v>
      </c>
      <c r="K36"/>
      <c r="L36"/>
      <c r="M36"/>
      <c r="N36"/>
      <c r="O36"/>
      <c r="P36"/>
      <c r="Q36"/>
      <c r="R36"/>
      <c r="S36"/>
    </row>
    <row r="37" spans="1:19">
      <c r="A37" s="86" t="s">
        <v>374</v>
      </c>
      <c r="B37" s="86">
        <v>4180.79</v>
      </c>
      <c r="C37" s="86"/>
      <c r="D37" s="86">
        <v>25492.85</v>
      </c>
      <c r="E37" s="86"/>
      <c r="F37" s="86">
        <v>1609.16</v>
      </c>
      <c r="G37" s="86">
        <v>174.7</v>
      </c>
      <c r="H37" s="86">
        <v>16.713000000000001</v>
      </c>
      <c r="I37" s="86">
        <v>12.83</v>
      </c>
      <c r="J37" s="86">
        <v>13.7818</v>
      </c>
      <c r="K37"/>
      <c r="L37"/>
      <c r="M37"/>
      <c r="N37"/>
      <c r="O37"/>
      <c r="P37"/>
      <c r="Q37"/>
      <c r="R37"/>
      <c r="S37"/>
    </row>
    <row r="38" spans="1:19">
      <c r="A38" s="86" t="s">
        <v>375</v>
      </c>
      <c r="B38" s="86">
        <v>4180.79</v>
      </c>
      <c r="C38" s="86"/>
      <c r="D38" s="86">
        <v>25492.85</v>
      </c>
      <c r="E38" s="86"/>
      <c r="F38" s="86">
        <v>1609.16</v>
      </c>
      <c r="G38" s="86">
        <v>174.7</v>
      </c>
      <c r="H38" s="86">
        <v>16.713000000000001</v>
      </c>
      <c r="I38" s="86">
        <v>12.83</v>
      </c>
      <c r="J38" s="86">
        <v>13.7818</v>
      </c>
      <c r="K38"/>
      <c r="L38"/>
      <c r="M38"/>
      <c r="N38"/>
      <c r="O38"/>
      <c r="P38"/>
      <c r="Q38"/>
      <c r="R38"/>
      <c r="S38"/>
    </row>
    <row r="39" spans="1:19">
      <c r="A39" s="86" t="s">
        <v>376</v>
      </c>
      <c r="B39" s="86">
        <v>0</v>
      </c>
      <c r="C39" s="86"/>
      <c r="D39" s="86">
        <v>0</v>
      </c>
      <c r="E39" s="86"/>
      <c r="F39" s="86">
        <v>0</v>
      </c>
      <c r="G39" s="86">
        <v>0</v>
      </c>
      <c r="H39" s="86"/>
      <c r="I39" s="86"/>
      <c r="J39" s="86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86" t="s">
        <v>51</v>
      </c>
      <c r="C41" s="86" t="s">
        <v>377</v>
      </c>
      <c r="D41" s="86" t="s">
        <v>378</v>
      </c>
      <c r="E41" s="86" t="s">
        <v>379</v>
      </c>
      <c r="F41" s="86" t="s">
        <v>380</v>
      </c>
      <c r="G41" s="86" t="s">
        <v>381</v>
      </c>
      <c r="H41" s="86" t="s">
        <v>382</v>
      </c>
      <c r="I41" s="86" t="s">
        <v>383</v>
      </c>
      <c r="J41"/>
      <c r="K41"/>
      <c r="L41"/>
      <c r="M41"/>
      <c r="N41"/>
      <c r="O41"/>
      <c r="P41"/>
      <c r="Q41"/>
      <c r="R41"/>
      <c r="S41"/>
    </row>
    <row r="42" spans="1:19">
      <c r="A42" s="86" t="s">
        <v>407</v>
      </c>
      <c r="B42" s="86" t="s">
        <v>533</v>
      </c>
      <c r="C42" s="86">
        <v>0.08</v>
      </c>
      <c r="D42" s="86">
        <v>2.3769999999999998</v>
      </c>
      <c r="E42" s="86">
        <v>3.6909999999999998</v>
      </c>
      <c r="F42" s="86">
        <v>60.34</v>
      </c>
      <c r="G42" s="86">
        <v>180</v>
      </c>
      <c r="H42" s="86">
        <v>90</v>
      </c>
      <c r="I42" s="86" t="s">
        <v>400</v>
      </c>
      <c r="J42"/>
      <c r="K42"/>
      <c r="L42"/>
      <c r="M42"/>
      <c r="N42"/>
      <c r="O42"/>
      <c r="P42"/>
      <c r="Q42"/>
      <c r="R42"/>
      <c r="S42"/>
    </row>
    <row r="43" spans="1:19">
      <c r="A43" s="86" t="s">
        <v>408</v>
      </c>
      <c r="B43" s="86" t="s">
        <v>533</v>
      </c>
      <c r="C43" s="86">
        <v>0.08</v>
      </c>
      <c r="D43" s="86">
        <v>2.3769999999999998</v>
      </c>
      <c r="E43" s="86">
        <v>3.6909999999999998</v>
      </c>
      <c r="F43" s="86">
        <v>128.72999999999999</v>
      </c>
      <c r="G43" s="86">
        <v>90</v>
      </c>
      <c r="H43" s="86">
        <v>90</v>
      </c>
      <c r="I43" s="86" t="s">
        <v>387</v>
      </c>
      <c r="J43"/>
      <c r="K43"/>
      <c r="L43"/>
      <c r="M43"/>
      <c r="N43"/>
      <c r="O43"/>
      <c r="P43"/>
      <c r="Q43"/>
      <c r="R43"/>
      <c r="S43"/>
    </row>
    <row r="44" spans="1:19">
      <c r="A44" s="86" t="s">
        <v>409</v>
      </c>
      <c r="B44" s="86" t="s">
        <v>389</v>
      </c>
      <c r="C44" s="86">
        <v>0.3</v>
      </c>
      <c r="D44" s="86">
        <v>3.12</v>
      </c>
      <c r="E44" s="86">
        <v>12.904</v>
      </c>
      <c r="F44" s="86">
        <v>209.04</v>
      </c>
      <c r="G44" s="86">
        <v>0</v>
      </c>
      <c r="H44" s="86">
        <v>180</v>
      </c>
      <c r="I44" s="86"/>
      <c r="J44"/>
      <c r="K44"/>
      <c r="L44"/>
      <c r="M44"/>
      <c r="N44"/>
      <c r="O44"/>
      <c r="P44"/>
      <c r="Q44"/>
      <c r="R44"/>
      <c r="S44"/>
    </row>
    <row r="45" spans="1:19">
      <c r="A45" s="86" t="s">
        <v>410</v>
      </c>
      <c r="B45" s="86" t="s">
        <v>534</v>
      </c>
      <c r="C45" s="86">
        <v>0.3</v>
      </c>
      <c r="D45" s="86">
        <v>0.35799999999999998</v>
      </c>
      <c r="E45" s="86">
        <v>0.38400000000000001</v>
      </c>
      <c r="F45" s="86">
        <v>209.04</v>
      </c>
      <c r="G45" s="86">
        <v>180</v>
      </c>
      <c r="H45" s="86">
        <v>0</v>
      </c>
      <c r="I45" s="86"/>
      <c r="J45"/>
      <c r="K45"/>
      <c r="L45"/>
      <c r="M45"/>
      <c r="N45"/>
      <c r="O45"/>
      <c r="P45"/>
      <c r="Q45"/>
      <c r="R45"/>
      <c r="S45"/>
    </row>
    <row r="46" spans="1:19">
      <c r="A46" s="86" t="s">
        <v>396</v>
      </c>
      <c r="B46" s="86" t="s">
        <v>533</v>
      </c>
      <c r="C46" s="86">
        <v>0.08</v>
      </c>
      <c r="D46" s="86">
        <v>2.3769999999999998</v>
      </c>
      <c r="E46" s="86">
        <v>3.6909999999999998</v>
      </c>
      <c r="F46" s="86">
        <v>138.38999999999999</v>
      </c>
      <c r="G46" s="86">
        <v>90</v>
      </c>
      <c r="H46" s="86">
        <v>90</v>
      </c>
      <c r="I46" s="86" t="s">
        <v>387</v>
      </c>
      <c r="J46"/>
      <c r="K46"/>
      <c r="L46"/>
      <c r="M46"/>
      <c r="N46"/>
      <c r="O46"/>
      <c r="P46"/>
      <c r="Q46"/>
      <c r="R46"/>
      <c r="S46"/>
    </row>
    <row r="47" spans="1:19">
      <c r="A47" s="86" t="s">
        <v>397</v>
      </c>
      <c r="B47" s="86" t="s">
        <v>389</v>
      </c>
      <c r="C47" s="86">
        <v>0.3</v>
      </c>
      <c r="D47" s="86">
        <v>3.12</v>
      </c>
      <c r="E47" s="86">
        <v>12.904</v>
      </c>
      <c r="F47" s="86">
        <v>224.72</v>
      </c>
      <c r="G47" s="86">
        <v>0</v>
      </c>
      <c r="H47" s="86">
        <v>180</v>
      </c>
      <c r="I47" s="86"/>
      <c r="J47"/>
      <c r="K47"/>
      <c r="L47"/>
      <c r="M47"/>
      <c r="N47"/>
      <c r="O47"/>
      <c r="P47"/>
      <c r="Q47"/>
      <c r="R47"/>
      <c r="S47"/>
    </row>
    <row r="48" spans="1:19">
      <c r="A48" s="86" t="s">
        <v>398</v>
      </c>
      <c r="B48" s="86" t="s">
        <v>534</v>
      </c>
      <c r="C48" s="86">
        <v>0.3</v>
      </c>
      <c r="D48" s="86">
        <v>0.35799999999999998</v>
      </c>
      <c r="E48" s="86">
        <v>0.38400000000000001</v>
      </c>
      <c r="F48" s="86">
        <v>224.72</v>
      </c>
      <c r="G48" s="86">
        <v>180</v>
      </c>
      <c r="H48" s="86">
        <v>0</v>
      </c>
      <c r="I48" s="86"/>
      <c r="J48"/>
      <c r="K48"/>
      <c r="L48"/>
      <c r="M48"/>
      <c r="N48"/>
      <c r="O48"/>
      <c r="P48"/>
      <c r="Q48"/>
      <c r="R48"/>
      <c r="S48"/>
    </row>
    <row r="49" spans="1:19">
      <c r="A49" s="86" t="s">
        <v>391</v>
      </c>
      <c r="B49" s="86" t="s">
        <v>533</v>
      </c>
      <c r="C49" s="86">
        <v>0.08</v>
      </c>
      <c r="D49" s="86">
        <v>2.3769999999999998</v>
      </c>
      <c r="E49" s="86">
        <v>3.6909999999999998</v>
      </c>
      <c r="F49" s="86">
        <v>422.4</v>
      </c>
      <c r="G49" s="86">
        <v>0</v>
      </c>
      <c r="H49" s="86">
        <v>90</v>
      </c>
      <c r="I49" s="86" t="s">
        <v>385</v>
      </c>
      <c r="J49"/>
      <c r="K49"/>
      <c r="L49"/>
      <c r="M49"/>
      <c r="N49"/>
      <c r="O49"/>
      <c r="P49"/>
      <c r="Q49"/>
      <c r="R49"/>
      <c r="S49"/>
    </row>
    <row r="50" spans="1:19">
      <c r="A50" s="86" t="s">
        <v>392</v>
      </c>
      <c r="B50" s="86" t="s">
        <v>533</v>
      </c>
      <c r="C50" s="86">
        <v>0.08</v>
      </c>
      <c r="D50" s="86">
        <v>2.3769999999999998</v>
      </c>
      <c r="E50" s="86">
        <v>3.6909999999999998</v>
      </c>
      <c r="F50" s="86">
        <v>54.71</v>
      </c>
      <c r="G50" s="86">
        <v>270</v>
      </c>
      <c r="H50" s="86">
        <v>90</v>
      </c>
      <c r="I50" s="86" t="s">
        <v>393</v>
      </c>
      <c r="J50"/>
      <c r="K50"/>
      <c r="L50"/>
      <c r="M50"/>
      <c r="N50"/>
      <c r="O50"/>
      <c r="P50"/>
      <c r="Q50"/>
      <c r="R50"/>
      <c r="S50"/>
    </row>
    <row r="51" spans="1:19">
      <c r="A51" s="86" t="s">
        <v>394</v>
      </c>
      <c r="B51" s="86" t="s">
        <v>389</v>
      </c>
      <c r="C51" s="86">
        <v>0.3</v>
      </c>
      <c r="D51" s="86">
        <v>3.12</v>
      </c>
      <c r="E51" s="86">
        <v>12.904</v>
      </c>
      <c r="F51" s="86">
        <v>621.89</v>
      </c>
      <c r="G51" s="86">
        <v>0</v>
      </c>
      <c r="H51" s="86">
        <v>180</v>
      </c>
      <c r="I51" s="86"/>
      <c r="J51"/>
      <c r="K51"/>
      <c r="L51"/>
      <c r="M51"/>
      <c r="N51"/>
      <c r="O51"/>
      <c r="P51"/>
      <c r="Q51"/>
      <c r="R51"/>
      <c r="S51"/>
    </row>
    <row r="52" spans="1:19">
      <c r="A52" s="86" t="s">
        <v>395</v>
      </c>
      <c r="B52" s="86" t="s">
        <v>534</v>
      </c>
      <c r="C52" s="86">
        <v>0.3</v>
      </c>
      <c r="D52" s="86">
        <v>0.35799999999999998</v>
      </c>
      <c r="E52" s="86">
        <v>0.38400000000000001</v>
      </c>
      <c r="F52" s="86">
        <v>621.89</v>
      </c>
      <c r="G52" s="86">
        <v>180</v>
      </c>
      <c r="H52" s="86">
        <v>0</v>
      </c>
      <c r="I52" s="86"/>
      <c r="J52"/>
      <c r="K52"/>
      <c r="L52"/>
      <c r="M52"/>
      <c r="N52"/>
      <c r="O52"/>
      <c r="P52"/>
      <c r="Q52"/>
      <c r="R52"/>
      <c r="S52"/>
    </row>
    <row r="53" spans="1:19">
      <c r="A53" s="86" t="s">
        <v>386</v>
      </c>
      <c r="B53" s="86" t="s">
        <v>533</v>
      </c>
      <c r="C53" s="86">
        <v>0.08</v>
      </c>
      <c r="D53" s="86">
        <v>2.3769999999999998</v>
      </c>
      <c r="E53" s="86">
        <v>3.6909999999999998</v>
      </c>
      <c r="F53" s="86">
        <v>54.71</v>
      </c>
      <c r="G53" s="86">
        <v>90</v>
      </c>
      <c r="H53" s="86">
        <v>90</v>
      </c>
      <c r="I53" s="86" t="s">
        <v>387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384</v>
      </c>
      <c r="B54" s="86" t="s">
        <v>533</v>
      </c>
      <c r="C54" s="86">
        <v>0.08</v>
      </c>
      <c r="D54" s="86">
        <v>2.3769999999999998</v>
      </c>
      <c r="E54" s="86">
        <v>3.6909999999999998</v>
      </c>
      <c r="F54" s="86">
        <v>60.34</v>
      </c>
      <c r="G54" s="86">
        <v>0</v>
      </c>
      <c r="H54" s="86">
        <v>90</v>
      </c>
      <c r="I54" s="86" t="s">
        <v>385</v>
      </c>
      <c r="J54"/>
      <c r="K54"/>
      <c r="L54"/>
      <c r="M54"/>
      <c r="N54"/>
      <c r="O54"/>
      <c r="P54"/>
      <c r="Q54"/>
      <c r="R54"/>
      <c r="S54"/>
    </row>
    <row r="55" spans="1:19">
      <c r="A55" s="86" t="s">
        <v>388</v>
      </c>
      <c r="B55" s="86" t="s">
        <v>389</v>
      </c>
      <c r="C55" s="86">
        <v>0.3</v>
      </c>
      <c r="D55" s="86">
        <v>3.12</v>
      </c>
      <c r="E55" s="86">
        <v>12.904</v>
      </c>
      <c r="F55" s="86">
        <v>88.84</v>
      </c>
      <c r="G55" s="86">
        <v>0</v>
      </c>
      <c r="H55" s="86">
        <v>180</v>
      </c>
      <c r="I55" s="86"/>
      <c r="J55"/>
      <c r="K55"/>
      <c r="L55"/>
      <c r="M55"/>
      <c r="N55"/>
      <c r="O55"/>
      <c r="P55"/>
      <c r="Q55"/>
      <c r="R55"/>
      <c r="S55"/>
    </row>
    <row r="56" spans="1:19">
      <c r="A56" s="86" t="s">
        <v>390</v>
      </c>
      <c r="B56" s="86" t="s">
        <v>534</v>
      </c>
      <c r="C56" s="86">
        <v>0.3</v>
      </c>
      <c r="D56" s="86">
        <v>0.35799999999999998</v>
      </c>
      <c r="E56" s="86">
        <v>0.38400000000000001</v>
      </c>
      <c r="F56" s="86">
        <v>88.84</v>
      </c>
      <c r="G56" s="86">
        <v>180</v>
      </c>
      <c r="H56" s="86">
        <v>0</v>
      </c>
      <c r="I56" s="86"/>
      <c r="J56"/>
      <c r="K56"/>
      <c r="L56"/>
      <c r="M56"/>
      <c r="N56"/>
      <c r="O56"/>
      <c r="P56"/>
      <c r="Q56"/>
      <c r="R56"/>
      <c r="S56"/>
    </row>
    <row r="57" spans="1:19">
      <c r="A57" s="86" t="s">
        <v>404</v>
      </c>
      <c r="B57" s="86" t="s">
        <v>533</v>
      </c>
      <c r="C57" s="86">
        <v>0.08</v>
      </c>
      <c r="D57" s="86">
        <v>2.3769999999999998</v>
      </c>
      <c r="E57" s="86">
        <v>3.6909999999999998</v>
      </c>
      <c r="F57" s="86">
        <v>98.96</v>
      </c>
      <c r="G57" s="86">
        <v>180</v>
      </c>
      <c r="H57" s="86">
        <v>90</v>
      </c>
      <c r="I57" s="86" t="s">
        <v>400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533</v>
      </c>
      <c r="C58" s="86">
        <v>0.08</v>
      </c>
      <c r="D58" s="86">
        <v>2.3769999999999998</v>
      </c>
      <c r="E58" s="86">
        <v>3.6909999999999998</v>
      </c>
      <c r="F58" s="86">
        <v>267.12</v>
      </c>
      <c r="G58" s="86">
        <v>270</v>
      </c>
      <c r="H58" s="86">
        <v>90</v>
      </c>
      <c r="I58" s="86" t="s">
        <v>393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405</v>
      </c>
      <c r="B59" s="86" t="s">
        <v>389</v>
      </c>
      <c r="C59" s="86">
        <v>0.3</v>
      </c>
      <c r="D59" s="86">
        <v>3.12</v>
      </c>
      <c r="E59" s="86">
        <v>12.904</v>
      </c>
      <c r="F59" s="86">
        <v>711.36</v>
      </c>
      <c r="G59" s="86">
        <v>0</v>
      </c>
      <c r="H59" s="86">
        <v>180</v>
      </c>
      <c r="I59" s="86"/>
      <c r="J59"/>
      <c r="K59"/>
      <c r="L59"/>
      <c r="M59"/>
      <c r="N59"/>
      <c r="O59"/>
      <c r="P59"/>
      <c r="Q59"/>
      <c r="R59"/>
      <c r="S59"/>
    </row>
    <row r="60" spans="1:19">
      <c r="A60" s="86" t="s">
        <v>406</v>
      </c>
      <c r="B60" s="86" t="s">
        <v>534</v>
      </c>
      <c r="C60" s="86">
        <v>0.3</v>
      </c>
      <c r="D60" s="86">
        <v>0.35799999999999998</v>
      </c>
      <c r="E60" s="86">
        <v>0.38400000000000001</v>
      </c>
      <c r="F60" s="86">
        <v>711.36</v>
      </c>
      <c r="G60" s="86">
        <v>180</v>
      </c>
      <c r="H60" s="86">
        <v>0</v>
      </c>
      <c r="I60" s="86"/>
      <c r="J60"/>
      <c r="K60"/>
      <c r="L60"/>
      <c r="M60"/>
      <c r="N60"/>
      <c r="O60"/>
      <c r="P60"/>
      <c r="Q60"/>
      <c r="R60"/>
      <c r="S60"/>
    </row>
    <row r="61" spans="1:19">
      <c r="A61" s="86" t="s">
        <v>399</v>
      </c>
      <c r="B61" s="86" t="s">
        <v>533</v>
      </c>
      <c r="C61" s="86">
        <v>0.08</v>
      </c>
      <c r="D61" s="86">
        <v>2.3769999999999998</v>
      </c>
      <c r="E61" s="86">
        <v>3.6909999999999998</v>
      </c>
      <c r="F61" s="86">
        <v>323.44</v>
      </c>
      <c r="G61" s="86">
        <v>180</v>
      </c>
      <c r="H61" s="86">
        <v>90</v>
      </c>
      <c r="I61" s="86" t="s">
        <v>400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401</v>
      </c>
      <c r="B62" s="86" t="s">
        <v>389</v>
      </c>
      <c r="C62" s="86">
        <v>0.3</v>
      </c>
      <c r="D62" s="86">
        <v>3.12</v>
      </c>
      <c r="E62" s="86">
        <v>12.904</v>
      </c>
      <c r="F62" s="86">
        <v>2324.94</v>
      </c>
      <c r="G62" s="86">
        <v>0</v>
      </c>
      <c r="H62" s="86">
        <v>180</v>
      </c>
      <c r="I62" s="86"/>
      <c r="J62"/>
      <c r="K62"/>
      <c r="L62"/>
      <c r="M62"/>
      <c r="N62"/>
      <c r="O62"/>
      <c r="P62"/>
      <c r="Q62"/>
      <c r="R62"/>
      <c r="S62"/>
    </row>
    <row r="63" spans="1:19">
      <c r="A63" s="86" t="s">
        <v>402</v>
      </c>
      <c r="B63" s="86" t="s">
        <v>534</v>
      </c>
      <c r="C63" s="86">
        <v>0.3</v>
      </c>
      <c r="D63" s="86">
        <v>0.35799999999999998</v>
      </c>
      <c r="E63" s="86">
        <v>0.38400000000000001</v>
      </c>
      <c r="F63" s="86">
        <v>2324.94</v>
      </c>
      <c r="G63" s="86">
        <v>180</v>
      </c>
      <c r="H63" s="86">
        <v>0</v>
      </c>
      <c r="I63" s="86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86" t="s">
        <v>51</v>
      </c>
      <c r="C65" s="86" t="s">
        <v>411</v>
      </c>
      <c r="D65" s="86" t="s">
        <v>412</v>
      </c>
      <c r="E65" s="86" t="s">
        <v>413</v>
      </c>
      <c r="F65" s="86" t="s">
        <v>45</v>
      </c>
      <c r="G65" s="86" t="s">
        <v>414</v>
      </c>
      <c r="H65" s="86" t="s">
        <v>415</v>
      </c>
      <c r="I65" s="86" t="s">
        <v>416</v>
      </c>
      <c r="J65" s="86" t="s">
        <v>381</v>
      </c>
      <c r="K65" s="86" t="s">
        <v>383</v>
      </c>
      <c r="L65"/>
      <c r="M65"/>
      <c r="N65"/>
      <c r="O65"/>
      <c r="P65"/>
      <c r="Q65"/>
      <c r="R65"/>
      <c r="S65"/>
    </row>
    <row r="66" spans="1:19">
      <c r="A66" s="86" t="s">
        <v>417</v>
      </c>
      <c r="B66" s="86" t="s">
        <v>535</v>
      </c>
      <c r="C66" s="86">
        <v>174.7</v>
      </c>
      <c r="D66" s="86">
        <v>174.7</v>
      </c>
      <c r="E66" s="86">
        <v>5.835</v>
      </c>
      <c r="F66" s="86">
        <v>0.251</v>
      </c>
      <c r="G66" s="86">
        <v>0.11</v>
      </c>
      <c r="H66" s="86" t="s">
        <v>418</v>
      </c>
      <c r="I66" s="86" t="s">
        <v>399</v>
      </c>
      <c r="J66" s="86">
        <v>180</v>
      </c>
      <c r="K66" s="86" t="s">
        <v>400</v>
      </c>
      <c r="L66"/>
      <c r="M66"/>
      <c r="N66"/>
      <c r="O66"/>
      <c r="P66"/>
      <c r="Q66"/>
      <c r="R66"/>
      <c r="S66"/>
    </row>
    <row r="67" spans="1:19">
      <c r="A67" s="86" t="s">
        <v>419</v>
      </c>
      <c r="B67" s="86"/>
      <c r="C67" s="86"/>
      <c r="D67" s="86">
        <v>174.7</v>
      </c>
      <c r="E67" s="86">
        <v>5.83</v>
      </c>
      <c r="F67" s="86">
        <v>0.251</v>
      </c>
      <c r="G67" s="86">
        <v>0.11</v>
      </c>
      <c r="H67" s="86"/>
      <c r="I67" s="86"/>
      <c r="J67" s="86"/>
      <c r="K67" s="86"/>
      <c r="L67"/>
      <c r="M67"/>
      <c r="N67"/>
      <c r="O67"/>
      <c r="P67"/>
      <c r="Q67"/>
      <c r="R67"/>
      <c r="S67"/>
    </row>
    <row r="68" spans="1:19">
      <c r="A68" s="86" t="s">
        <v>420</v>
      </c>
      <c r="B68" s="86"/>
      <c r="C68" s="86"/>
      <c r="D68" s="86">
        <v>0</v>
      </c>
      <c r="E68" s="86" t="s">
        <v>421</v>
      </c>
      <c r="F68" s="86" t="s">
        <v>421</v>
      </c>
      <c r="G68" s="86" t="s">
        <v>421</v>
      </c>
      <c r="H68" s="86"/>
      <c r="I68" s="86"/>
      <c r="J68" s="86"/>
      <c r="K68" s="86"/>
      <c r="L68"/>
      <c r="M68"/>
      <c r="N68"/>
      <c r="O68"/>
      <c r="P68"/>
      <c r="Q68"/>
      <c r="R68"/>
      <c r="S68"/>
    </row>
    <row r="69" spans="1:19">
      <c r="A69" s="86" t="s">
        <v>422</v>
      </c>
      <c r="B69" s="86"/>
      <c r="C69" s="86"/>
      <c r="D69" s="86">
        <v>174.7</v>
      </c>
      <c r="E69" s="86">
        <v>5.83</v>
      </c>
      <c r="F69" s="86">
        <v>0.251</v>
      </c>
      <c r="G69" s="86">
        <v>0.11</v>
      </c>
      <c r="H69" s="86"/>
      <c r="I69" s="86"/>
      <c r="J69" s="86"/>
      <c r="K69" s="86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86" t="s">
        <v>117</v>
      </c>
      <c r="C71" s="86" t="s">
        <v>423</v>
      </c>
      <c r="D71" s="86" t="s">
        <v>424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86" t="s">
        <v>35</v>
      </c>
      <c r="B72" s="86"/>
      <c r="C72" s="86"/>
      <c r="D72" s="86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86" t="s">
        <v>117</v>
      </c>
      <c r="C74" s="86" t="s">
        <v>425</v>
      </c>
      <c r="D74" s="86" t="s">
        <v>426</v>
      </c>
      <c r="E74" s="86" t="s">
        <v>427</v>
      </c>
      <c r="F74" s="86" t="s">
        <v>428</v>
      </c>
      <c r="G74" s="86" t="s">
        <v>424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86" t="s">
        <v>429</v>
      </c>
      <c r="B75" s="86" t="s">
        <v>430</v>
      </c>
      <c r="C75" s="86">
        <v>8883.2199999999993</v>
      </c>
      <c r="D75" s="86">
        <v>6836.82</v>
      </c>
      <c r="E75" s="86">
        <v>2046.4</v>
      </c>
      <c r="F75" s="86">
        <v>0.77</v>
      </c>
      <c r="G75" s="86">
        <v>3.94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86" t="s">
        <v>431</v>
      </c>
      <c r="B76" s="86" t="s">
        <v>430</v>
      </c>
      <c r="C76" s="86">
        <v>52522.07</v>
      </c>
      <c r="D76" s="86">
        <v>37863.72</v>
      </c>
      <c r="E76" s="86">
        <v>14658.35</v>
      </c>
      <c r="F76" s="86">
        <v>0.72</v>
      </c>
      <c r="G76" s="86">
        <v>3.28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6" t="s">
        <v>432</v>
      </c>
      <c r="B77" s="86" t="s">
        <v>430</v>
      </c>
      <c r="C77" s="86">
        <v>54937.02</v>
      </c>
      <c r="D77" s="86">
        <v>37142</v>
      </c>
      <c r="E77" s="86">
        <v>17795.02</v>
      </c>
      <c r="F77" s="86">
        <v>0.68</v>
      </c>
      <c r="G77" s="86">
        <v>3.19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86" t="s">
        <v>433</v>
      </c>
      <c r="B78" s="86" t="s">
        <v>430</v>
      </c>
      <c r="C78" s="86">
        <v>199654.78</v>
      </c>
      <c r="D78" s="86">
        <v>134983.25</v>
      </c>
      <c r="E78" s="86">
        <v>64671.53</v>
      </c>
      <c r="F78" s="86">
        <v>0.68</v>
      </c>
      <c r="G78" s="86">
        <v>3.49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6" t="s">
        <v>434</v>
      </c>
      <c r="B79" s="86" t="s">
        <v>430</v>
      </c>
      <c r="C79" s="86">
        <v>64059.360000000001</v>
      </c>
      <c r="D79" s="86">
        <v>43826.01</v>
      </c>
      <c r="E79" s="86">
        <v>20233.349999999999</v>
      </c>
      <c r="F79" s="86">
        <v>0.68</v>
      </c>
      <c r="G79" s="86">
        <v>3.2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6" t="s">
        <v>435</v>
      </c>
      <c r="B80" s="86" t="s">
        <v>430</v>
      </c>
      <c r="C80" s="86">
        <v>43006.49</v>
      </c>
      <c r="D80" s="86">
        <v>32712.02</v>
      </c>
      <c r="E80" s="86">
        <v>10294.469999999999</v>
      </c>
      <c r="F80" s="86">
        <v>0.76</v>
      </c>
      <c r="G80" s="86">
        <v>3.36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86" t="s">
        <v>117</v>
      </c>
      <c r="C82" s="86" t="s">
        <v>425</v>
      </c>
      <c r="D82" s="86" t="s">
        <v>424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6" t="s">
        <v>436</v>
      </c>
      <c r="B83" s="86" t="s">
        <v>437</v>
      </c>
      <c r="C83" s="86">
        <v>12206.45</v>
      </c>
      <c r="D83" s="86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6" t="s">
        <v>438</v>
      </c>
      <c r="B84" s="86" t="s">
        <v>437</v>
      </c>
      <c r="C84" s="86">
        <v>66812.17</v>
      </c>
      <c r="D84" s="86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6" t="s">
        <v>439</v>
      </c>
      <c r="B85" s="86" t="s">
        <v>437</v>
      </c>
      <c r="C85" s="86">
        <v>95398.41</v>
      </c>
      <c r="D85" s="86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6" t="s">
        <v>440</v>
      </c>
      <c r="B86" s="86" t="s">
        <v>437</v>
      </c>
      <c r="C86" s="86">
        <v>254709.96</v>
      </c>
      <c r="D86" s="86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6" t="s">
        <v>441</v>
      </c>
      <c r="B87" s="86" t="s">
        <v>437</v>
      </c>
      <c r="C87" s="86">
        <v>82645.95</v>
      </c>
      <c r="D87" s="86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6" t="s">
        <v>442</v>
      </c>
      <c r="B88" s="86" t="s">
        <v>437</v>
      </c>
      <c r="C88" s="86">
        <v>59769.36</v>
      </c>
      <c r="D88" s="86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86" t="s">
        <v>117</v>
      </c>
      <c r="C90" s="86" t="s">
        <v>443</v>
      </c>
      <c r="D90" s="86" t="s">
        <v>444</v>
      </c>
      <c r="E90" s="86" t="s">
        <v>445</v>
      </c>
      <c r="F90" s="86" t="s">
        <v>446</v>
      </c>
      <c r="G90" s="86" t="s">
        <v>447</v>
      </c>
      <c r="H90" s="86" t="s">
        <v>448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86" t="s">
        <v>449</v>
      </c>
      <c r="B91" s="86" t="s">
        <v>450</v>
      </c>
      <c r="C91" s="86">
        <v>0.34</v>
      </c>
      <c r="D91" s="86">
        <v>125</v>
      </c>
      <c r="E91" s="86">
        <v>0.35</v>
      </c>
      <c r="F91" s="86">
        <v>130.91999999999999</v>
      </c>
      <c r="G91" s="86">
        <v>1</v>
      </c>
      <c r="H91" s="86" t="s">
        <v>451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86" t="s">
        <v>675</v>
      </c>
      <c r="B92" s="86" t="s">
        <v>450</v>
      </c>
      <c r="C92" s="86">
        <v>1</v>
      </c>
      <c r="D92" s="86">
        <v>0</v>
      </c>
      <c r="E92" s="86">
        <v>0.34</v>
      </c>
      <c r="F92" s="86">
        <v>0</v>
      </c>
      <c r="G92" s="86">
        <v>1</v>
      </c>
      <c r="H92" s="86" t="s">
        <v>451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86" t="s">
        <v>676</v>
      </c>
      <c r="B93" s="86" t="s">
        <v>450</v>
      </c>
      <c r="C93" s="86">
        <v>1</v>
      </c>
      <c r="D93" s="86">
        <v>0</v>
      </c>
      <c r="E93" s="86">
        <v>1.08</v>
      </c>
      <c r="F93" s="86">
        <v>0</v>
      </c>
      <c r="G93" s="86">
        <v>1</v>
      </c>
      <c r="H93" s="86" t="s">
        <v>451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86" t="s">
        <v>452</v>
      </c>
      <c r="B94" s="86" t="s">
        <v>453</v>
      </c>
      <c r="C94" s="86">
        <v>0.54</v>
      </c>
      <c r="D94" s="86">
        <v>622</v>
      </c>
      <c r="E94" s="86">
        <v>0.49</v>
      </c>
      <c r="F94" s="86">
        <v>573.30999999999995</v>
      </c>
      <c r="G94" s="86">
        <v>1</v>
      </c>
      <c r="H94" s="86" t="s">
        <v>454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86" t="s">
        <v>455</v>
      </c>
      <c r="B95" s="86" t="s">
        <v>453</v>
      </c>
      <c r="C95" s="86">
        <v>0.56999999999999995</v>
      </c>
      <c r="D95" s="86">
        <v>622</v>
      </c>
      <c r="E95" s="86">
        <v>2.5</v>
      </c>
      <c r="F95" s="86">
        <v>2736.17</v>
      </c>
      <c r="G95" s="86">
        <v>1</v>
      </c>
      <c r="H95" s="86" t="s">
        <v>454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86" t="s">
        <v>456</v>
      </c>
      <c r="B96" s="86" t="s">
        <v>453</v>
      </c>
      <c r="C96" s="86">
        <v>0.56999999999999995</v>
      </c>
      <c r="D96" s="86">
        <v>622</v>
      </c>
      <c r="E96" s="86">
        <v>2.21</v>
      </c>
      <c r="F96" s="86">
        <v>2419.44</v>
      </c>
      <c r="G96" s="86">
        <v>1</v>
      </c>
      <c r="H96" s="86" t="s">
        <v>454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86" t="s">
        <v>457</v>
      </c>
      <c r="B97" s="86" t="s">
        <v>453</v>
      </c>
      <c r="C97" s="86">
        <v>0.59</v>
      </c>
      <c r="D97" s="86">
        <v>1109.6500000000001</v>
      </c>
      <c r="E97" s="86">
        <v>8.0399999999999991</v>
      </c>
      <c r="F97" s="86">
        <v>15083.14</v>
      </c>
      <c r="G97" s="86">
        <v>1</v>
      </c>
      <c r="H97" s="86" t="s">
        <v>454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86" t="s">
        <v>458</v>
      </c>
      <c r="B98" s="86" t="s">
        <v>453</v>
      </c>
      <c r="C98" s="86">
        <v>0.56999999999999995</v>
      </c>
      <c r="D98" s="86">
        <v>622</v>
      </c>
      <c r="E98" s="86">
        <v>2.66</v>
      </c>
      <c r="F98" s="86">
        <v>2914.02</v>
      </c>
      <c r="G98" s="86">
        <v>1</v>
      </c>
      <c r="H98" s="86" t="s">
        <v>454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86" t="s">
        <v>459</v>
      </c>
      <c r="B99" s="86" t="s">
        <v>453</v>
      </c>
      <c r="C99" s="86">
        <v>0.56999999999999995</v>
      </c>
      <c r="D99" s="86">
        <v>622</v>
      </c>
      <c r="E99" s="86">
        <v>2.33</v>
      </c>
      <c r="F99" s="86">
        <v>2547.4</v>
      </c>
      <c r="G99" s="86">
        <v>1</v>
      </c>
      <c r="H99" s="86" t="s">
        <v>454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86" t="s">
        <v>117</v>
      </c>
      <c r="C101" s="86" t="s">
        <v>460</v>
      </c>
      <c r="D101" s="86" t="s">
        <v>461</v>
      </c>
      <c r="E101" s="86" t="s">
        <v>462</v>
      </c>
      <c r="F101" s="86" t="s">
        <v>463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6" t="s">
        <v>464</v>
      </c>
      <c r="B102" s="86" t="s">
        <v>465</v>
      </c>
      <c r="C102" s="86" t="s">
        <v>466</v>
      </c>
      <c r="D102" s="86">
        <v>0.1</v>
      </c>
      <c r="E102" s="86">
        <v>0</v>
      </c>
      <c r="F102" s="86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86" t="s">
        <v>117</v>
      </c>
      <c r="C104" s="86" t="s">
        <v>467</v>
      </c>
      <c r="D104" s="86" t="s">
        <v>468</v>
      </c>
      <c r="E104" s="86" t="s">
        <v>469</v>
      </c>
      <c r="F104" s="86" t="s">
        <v>470</v>
      </c>
      <c r="G104" s="86" t="s">
        <v>471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6" t="s">
        <v>472</v>
      </c>
      <c r="B105" s="86" t="s">
        <v>473</v>
      </c>
      <c r="C105" s="86">
        <v>0.4</v>
      </c>
      <c r="D105" s="86">
        <v>845000</v>
      </c>
      <c r="E105" s="86">
        <v>0.8</v>
      </c>
      <c r="F105" s="86">
        <v>1.72</v>
      </c>
      <c r="G105" s="86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86" t="s">
        <v>474</v>
      </c>
      <c r="C107" s="86" t="s">
        <v>475</v>
      </c>
      <c r="D107" s="86" t="s">
        <v>476</v>
      </c>
      <c r="E107" s="86" t="s">
        <v>477</v>
      </c>
      <c r="F107" s="86" t="s">
        <v>478</v>
      </c>
      <c r="G107" s="86" t="s">
        <v>479</v>
      </c>
      <c r="H107" s="86" t="s">
        <v>480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481</v>
      </c>
      <c r="B108" s="86">
        <v>101468.7325</v>
      </c>
      <c r="C108" s="86">
        <v>161.43790000000001</v>
      </c>
      <c r="D108" s="86">
        <v>501.96980000000002</v>
      </c>
      <c r="E108" s="86">
        <v>0</v>
      </c>
      <c r="F108" s="86">
        <v>1.4E-3</v>
      </c>
      <c r="G108" s="87">
        <v>3707540</v>
      </c>
      <c r="H108" s="86">
        <v>42129.643499999998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482</v>
      </c>
      <c r="B109" s="86">
        <v>90656.316900000005</v>
      </c>
      <c r="C109" s="86">
        <v>144.8296</v>
      </c>
      <c r="D109" s="86">
        <v>452.77980000000002</v>
      </c>
      <c r="E109" s="86">
        <v>0</v>
      </c>
      <c r="F109" s="86">
        <v>1.2999999999999999E-3</v>
      </c>
      <c r="G109" s="87">
        <v>3344250</v>
      </c>
      <c r="H109" s="86">
        <v>37700.447699999997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483</v>
      </c>
      <c r="B110" s="86">
        <v>102077.4455</v>
      </c>
      <c r="C110" s="86">
        <v>168.261</v>
      </c>
      <c r="D110" s="86">
        <v>547.33349999999996</v>
      </c>
      <c r="E110" s="86">
        <v>0</v>
      </c>
      <c r="F110" s="86">
        <v>1.5E-3</v>
      </c>
      <c r="G110" s="87">
        <v>4042920</v>
      </c>
      <c r="H110" s="86">
        <v>42974.408199999998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484</v>
      </c>
      <c r="B111" s="86">
        <v>99399.540800000002</v>
      </c>
      <c r="C111" s="86">
        <v>165.73490000000001</v>
      </c>
      <c r="D111" s="86">
        <v>546.63329999999996</v>
      </c>
      <c r="E111" s="86">
        <v>0</v>
      </c>
      <c r="F111" s="86">
        <v>1.5E-3</v>
      </c>
      <c r="G111" s="87">
        <v>4037840</v>
      </c>
      <c r="H111" s="86">
        <v>42037.943800000001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295</v>
      </c>
      <c r="B112" s="86">
        <v>109116.9788</v>
      </c>
      <c r="C112" s="86">
        <v>183.0343</v>
      </c>
      <c r="D112" s="86">
        <v>608.00789999999995</v>
      </c>
      <c r="E112" s="86">
        <v>0</v>
      </c>
      <c r="F112" s="86">
        <v>1.6999999999999999E-3</v>
      </c>
      <c r="G112" s="87">
        <v>4491260</v>
      </c>
      <c r="H112" s="86">
        <v>46258.551700000004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485</v>
      </c>
      <c r="B113" s="86">
        <v>119376.83440000001</v>
      </c>
      <c r="C113" s="86">
        <v>200.8963</v>
      </c>
      <c r="D113" s="86">
        <v>669.89319999999998</v>
      </c>
      <c r="E113" s="86">
        <v>0</v>
      </c>
      <c r="F113" s="86">
        <v>1.8E-3</v>
      </c>
      <c r="G113" s="87">
        <v>4948420</v>
      </c>
      <c r="H113" s="86">
        <v>50673.999199999998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486</v>
      </c>
      <c r="B114" s="86">
        <v>135583.18609999999</v>
      </c>
      <c r="C114" s="86">
        <v>228.4016</v>
      </c>
      <c r="D114" s="86">
        <v>762.51490000000001</v>
      </c>
      <c r="E114" s="86">
        <v>0</v>
      </c>
      <c r="F114" s="86">
        <v>2.0999999999999999E-3</v>
      </c>
      <c r="G114" s="87">
        <v>5632620</v>
      </c>
      <c r="H114" s="86">
        <v>57576.858200000002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487</v>
      </c>
      <c r="B115" s="86">
        <v>133987.96160000001</v>
      </c>
      <c r="C115" s="86">
        <v>225.70769999999999</v>
      </c>
      <c r="D115" s="86">
        <v>753.49599999999998</v>
      </c>
      <c r="E115" s="86">
        <v>0</v>
      </c>
      <c r="F115" s="86">
        <v>2E-3</v>
      </c>
      <c r="G115" s="87">
        <v>5566000</v>
      </c>
      <c r="H115" s="86">
        <v>56898.766000000003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488</v>
      </c>
      <c r="B116" s="86">
        <v>121919.6384</v>
      </c>
      <c r="C116" s="86">
        <v>205.24600000000001</v>
      </c>
      <c r="D116" s="86">
        <v>684.67200000000003</v>
      </c>
      <c r="E116" s="86">
        <v>0</v>
      </c>
      <c r="F116" s="86">
        <v>1.9E-3</v>
      </c>
      <c r="G116" s="87">
        <v>5057600</v>
      </c>
      <c r="H116" s="86">
        <v>51760.512300000002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489</v>
      </c>
      <c r="B117" s="86">
        <v>107476.7184</v>
      </c>
      <c r="C117" s="86">
        <v>179.7878</v>
      </c>
      <c r="D117" s="86">
        <v>595.28700000000003</v>
      </c>
      <c r="E117" s="86">
        <v>0</v>
      </c>
      <c r="F117" s="86">
        <v>1.6000000000000001E-3</v>
      </c>
      <c r="G117" s="87">
        <v>4397260</v>
      </c>
      <c r="H117" s="86">
        <v>45513.126100000001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490</v>
      </c>
      <c r="B118" s="86">
        <v>98237.280799999993</v>
      </c>
      <c r="C118" s="86">
        <v>161.80449999999999</v>
      </c>
      <c r="D118" s="86">
        <v>525.82749999999999</v>
      </c>
      <c r="E118" s="86">
        <v>0</v>
      </c>
      <c r="F118" s="86">
        <v>1.4E-3</v>
      </c>
      <c r="G118" s="87">
        <v>3884060</v>
      </c>
      <c r="H118" s="86">
        <v>41344.912799999998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491</v>
      </c>
      <c r="B119" s="86">
        <v>102091.067</v>
      </c>
      <c r="C119" s="86">
        <v>161.67359999999999</v>
      </c>
      <c r="D119" s="86">
        <v>499.59039999999999</v>
      </c>
      <c r="E119" s="86">
        <v>0</v>
      </c>
      <c r="F119" s="86">
        <v>1.4E-3</v>
      </c>
      <c r="G119" s="87">
        <v>3689920</v>
      </c>
      <c r="H119" s="86">
        <v>42311.739399999999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  <c r="F120" s="86"/>
      <c r="G120" s="86"/>
      <c r="H120" s="86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492</v>
      </c>
      <c r="B121" s="87">
        <v>1321390</v>
      </c>
      <c r="C121" s="86">
        <v>2186.8152</v>
      </c>
      <c r="D121" s="86">
        <v>7148.0051000000003</v>
      </c>
      <c r="E121" s="86">
        <v>0</v>
      </c>
      <c r="F121" s="86">
        <v>1.95E-2</v>
      </c>
      <c r="G121" s="87">
        <v>52799700</v>
      </c>
      <c r="H121" s="86">
        <v>557180.90879999998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493</v>
      </c>
      <c r="B122" s="86">
        <v>90656.316900000005</v>
      </c>
      <c r="C122" s="86">
        <v>144.8296</v>
      </c>
      <c r="D122" s="86">
        <v>452.77980000000002</v>
      </c>
      <c r="E122" s="86">
        <v>0</v>
      </c>
      <c r="F122" s="86">
        <v>1.2999999999999999E-3</v>
      </c>
      <c r="G122" s="87">
        <v>3344250</v>
      </c>
      <c r="H122" s="86">
        <v>37700.447699999997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494</v>
      </c>
      <c r="B123" s="86">
        <v>135583.18609999999</v>
      </c>
      <c r="C123" s="86">
        <v>228.4016</v>
      </c>
      <c r="D123" s="86">
        <v>762.51490000000001</v>
      </c>
      <c r="E123" s="86">
        <v>0</v>
      </c>
      <c r="F123" s="86">
        <v>2.0999999999999999E-3</v>
      </c>
      <c r="G123" s="87">
        <v>5632620</v>
      </c>
      <c r="H123" s="86">
        <v>57576.858200000002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86" t="s">
        <v>495</v>
      </c>
      <c r="C125" s="86" t="s">
        <v>496</v>
      </c>
      <c r="D125" s="86" t="s">
        <v>497</v>
      </c>
      <c r="E125" s="86" t="s">
        <v>498</v>
      </c>
      <c r="F125" s="86" t="s">
        <v>499</v>
      </c>
      <c r="G125" s="86" t="s">
        <v>500</v>
      </c>
      <c r="H125" s="86" t="s">
        <v>501</v>
      </c>
      <c r="I125" s="86" t="s">
        <v>502</v>
      </c>
      <c r="J125" s="86" t="s">
        <v>503</v>
      </c>
      <c r="K125" s="86" t="s">
        <v>504</v>
      </c>
      <c r="L125" s="86" t="s">
        <v>505</v>
      </c>
      <c r="M125" s="86" t="s">
        <v>506</v>
      </c>
      <c r="N125" s="86" t="s">
        <v>507</v>
      </c>
      <c r="O125" s="86" t="s">
        <v>508</v>
      </c>
      <c r="P125" s="86" t="s">
        <v>509</v>
      </c>
      <c r="Q125" s="86" t="s">
        <v>510</v>
      </c>
      <c r="R125" s="86" t="s">
        <v>511</v>
      </c>
      <c r="S125" s="86" t="s">
        <v>512</v>
      </c>
    </row>
    <row r="126" spans="1:19">
      <c r="A126" s="86" t="s">
        <v>481</v>
      </c>
      <c r="B126" s="87">
        <v>449332000000</v>
      </c>
      <c r="C126" s="86">
        <v>305461.20699999999</v>
      </c>
      <c r="D126" s="86" t="s">
        <v>589</v>
      </c>
      <c r="E126" s="86">
        <v>41924.28</v>
      </c>
      <c r="F126" s="86">
        <v>36859.928999999996</v>
      </c>
      <c r="G126" s="86">
        <v>26404.406999999999</v>
      </c>
      <c r="H126" s="86">
        <v>0</v>
      </c>
      <c r="I126" s="86">
        <v>0</v>
      </c>
      <c r="J126" s="86">
        <v>4005</v>
      </c>
      <c r="K126" s="86">
        <v>0</v>
      </c>
      <c r="L126" s="86">
        <v>0</v>
      </c>
      <c r="M126" s="86">
        <v>0</v>
      </c>
      <c r="N126" s="86">
        <v>0</v>
      </c>
      <c r="O126" s="86">
        <v>0</v>
      </c>
      <c r="P126" s="86">
        <v>0</v>
      </c>
      <c r="Q126" s="86">
        <v>196267.59099999999</v>
      </c>
      <c r="R126" s="86">
        <v>0</v>
      </c>
      <c r="S126" s="86">
        <v>0</v>
      </c>
    </row>
    <row r="127" spans="1:19">
      <c r="A127" s="86" t="s">
        <v>482</v>
      </c>
      <c r="B127" s="87">
        <v>405304000000</v>
      </c>
      <c r="C127" s="86">
        <v>312414.147</v>
      </c>
      <c r="D127" s="86" t="s">
        <v>680</v>
      </c>
      <c r="E127" s="86">
        <v>41924.28</v>
      </c>
      <c r="F127" s="86">
        <v>36859.928999999996</v>
      </c>
      <c r="G127" s="86">
        <v>26404.406999999999</v>
      </c>
      <c r="H127" s="86">
        <v>0</v>
      </c>
      <c r="I127" s="86">
        <v>0</v>
      </c>
      <c r="J127" s="86">
        <v>4005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203220.53099999999</v>
      </c>
      <c r="R127" s="86">
        <v>0</v>
      </c>
      <c r="S127" s="86">
        <v>0</v>
      </c>
    </row>
    <row r="128" spans="1:19">
      <c r="A128" s="86" t="s">
        <v>483</v>
      </c>
      <c r="B128" s="87">
        <v>489978000000</v>
      </c>
      <c r="C128" s="86">
        <v>341075.147</v>
      </c>
      <c r="D128" s="86" t="s">
        <v>554</v>
      </c>
      <c r="E128" s="86">
        <v>41924.28</v>
      </c>
      <c r="F128" s="86">
        <v>36859.928999999996</v>
      </c>
      <c r="G128" s="86">
        <v>26404.406999999999</v>
      </c>
      <c r="H128" s="86">
        <v>0</v>
      </c>
      <c r="I128" s="86">
        <v>26159.1</v>
      </c>
      <c r="J128" s="86">
        <v>0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209727.43100000001</v>
      </c>
      <c r="R128" s="86">
        <v>0</v>
      </c>
      <c r="S128" s="86">
        <v>0</v>
      </c>
    </row>
    <row r="129" spans="1:19">
      <c r="A129" s="86" t="s">
        <v>484</v>
      </c>
      <c r="B129" s="87">
        <v>489363000000</v>
      </c>
      <c r="C129" s="86">
        <v>346095.07299999997</v>
      </c>
      <c r="D129" s="86" t="s">
        <v>681</v>
      </c>
      <c r="E129" s="86">
        <v>41924.28</v>
      </c>
      <c r="F129" s="86">
        <v>36859.928999999996</v>
      </c>
      <c r="G129" s="86">
        <v>26404.406999999999</v>
      </c>
      <c r="H129" s="86">
        <v>0</v>
      </c>
      <c r="I129" s="86">
        <v>28488.92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212417.53599999999</v>
      </c>
      <c r="R129" s="86">
        <v>0</v>
      </c>
      <c r="S129" s="86">
        <v>0</v>
      </c>
    </row>
    <row r="130" spans="1:19">
      <c r="A130" s="86" t="s">
        <v>295</v>
      </c>
      <c r="B130" s="87">
        <v>544314000000</v>
      </c>
      <c r="C130" s="86">
        <v>383684.51699999999</v>
      </c>
      <c r="D130" s="86" t="s">
        <v>555</v>
      </c>
      <c r="E130" s="86">
        <v>41924.28</v>
      </c>
      <c r="F130" s="86">
        <v>36859.928999999996</v>
      </c>
      <c r="G130" s="86">
        <v>26404.406999999999</v>
      </c>
      <c r="H130" s="86">
        <v>0</v>
      </c>
      <c r="I130" s="86">
        <v>62966.042000000001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215529.859</v>
      </c>
      <c r="R130" s="86">
        <v>0</v>
      </c>
      <c r="S130" s="86">
        <v>0</v>
      </c>
    </row>
    <row r="131" spans="1:19">
      <c r="A131" s="86" t="s">
        <v>485</v>
      </c>
      <c r="B131" s="87">
        <v>599720000000</v>
      </c>
      <c r="C131" s="86">
        <v>437200.52600000001</v>
      </c>
      <c r="D131" s="86" t="s">
        <v>556</v>
      </c>
      <c r="E131" s="86">
        <v>41924.28</v>
      </c>
      <c r="F131" s="86">
        <v>36859.928999999996</v>
      </c>
      <c r="G131" s="86">
        <v>26404.406999999999</v>
      </c>
      <c r="H131" s="86">
        <v>0</v>
      </c>
      <c r="I131" s="86">
        <v>109448.51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222563.40100000001</v>
      </c>
      <c r="R131" s="86">
        <v>0</v>
      </c>
      <c r="S131" s="86">
        <v>0</v>
      </c>
    </row>
    <row r="132" spans="1:19">
      <c r="A132" s="86" t="s">
        <v>486</v>
      </c>
      <c r="B132" s="87">
        <v>682641000000</v>
      </c>
      <c r="C132" s="86">
        <v>445344.64600000001</v>
      </c>
      <c r="D132" s="86" t="s">
        <v>682</v>
      </c>
      <c r="E132" s="86">
        <v>41924.28</v>
      </c>
      <c r="F132" s="86">
        <v>36859.928999999996</v>
      </c>
      <c r="G132" s="86">
        <v>26404.406999999999</v>
      </c>
      <c r="H132" s="86">
        <v>0</v>
      </c>
      <c r="I132" s="86">
        <v>104273.50199999999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235882.527</v>
      </c>
      <c r="R132" s="86">
        <v>0</v>
      </c>
      <c r="S132" s="86">
        <v>0</v>
      </c>
    </row>
    <row r="133" spans="1:19">
      <c r="A133" s="86" t="s">
        <v>487</v>
      </c>
      <c r="B133" s="87">
        <v>674567000000</v>
      </c>
      <c r="C133" s="86">
        <v>438369.08199999999</v>
      </c>
      <c r="D133" s="86" t="s">
        <v>557</v>
      </c>
      <c r="E133" s="86">
        <v>41924.28</v>
      </c>
      <c r="F133" s="86">
        <v>36859.928999999996</v>
      </c>
      <c r="G133" s="86">
        <v>26404.406999999999</v>
      </c>
      <c r="H133" s="86">
        <v>0</v>
      </c>
      <c r="I133" s="86">
        <v>106736.32399999999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226444.14199999999</v>
      </c>
      <c r="R133" s="86">
        <v>0</v>
      </c>
      <c r="S133" s="86">
        <v>0</v>
      </c>
    </row>
    <row r="134" spans="1:19">
      <c r="A134" s="86" t="s">
        <v>488</v>
      </c>
      <c r="B134" s="87">
        <v>612951000000</v>
      </c>
      <c r="C134" s="86">
        <v>419524.84399999998</v>
      </c>
      <c r="D134" s="86" t="s">
        <v>558</v>
      </c>
      <c r="E134" s="86">
        <v>41924.28</v>
      </c>
      <c r="F134" s="86">
        <v>36859.928999999996</v>
      </c>
      <c r="G134" s="86">
        <v>26404.406999999999</v>
      </c>
      <c r="H134" s="86">
        <v>0</v>
      </c>
      <c r="I134" s="86">
        <v>81518.664999999994</v>
      </c>
      <c r="J134" s="86">
        <v>0</v>
      </c>
      <c r="K134" s="86">
        <v>0</v>
      </c>
      <c r="L134" s="86">
        <v>0</v>
      </c>
      <c r="M134" s="86">
        <v>0</v>
      </c>
      <c r="N134" s="86">
        <v>0</v>
      </c>
      <c r="O134" s="86">
        <v>0</v>
      </c>
      <c r="P134" s="86">
        <v>0</v>
      </c>
      <c r="Q134" s="86">
        <v>232817.56299999999</v>
      </c>
      <c r="R134" s="86">
        <v>0</v>
      </c>
      <c r="S134" s="86">
        <v>0</v>
      </c>
    </row>
    <row r="135" spans="1:19">
      <c r="A135" s="86" t="s">
        <v>489</v>
      </c>
      <c r="B135" s="87">
        <v>532923000000</v>
      </c>
      <c r="C135" s="86">
        <v>368606.777</v>
      </c>
      <c r="D135" s="86" t="s">
        <v>559</v>
      </c>
      <c r="E135" s="86">
        <v>41924.28</v>
      </c>
      <c r="F135" s="86">
        <v>36859.928999999996</v>
      </c>
      <c r="G135" s="86">
        <v>26404.406999999999</v>
      </c>
      <c r="H135" s="86">
        <v>0</v>
      </c>
      <c r="I135" s="86">
        <v>40655.163</v>
      </c>
      <c r="J135" s="86">
        <v>0</v>
      </c>
      <c r="K135" s="86">
        <v>0</v>
      </c>
      <c r="L135" s="86">
        <v>0</v>
      </c>
      <c r="M135" s="86">
        <v>0</v>
      </c>
      <c r="N135" s="86">
        <v>0</v>
      </c>
      <c r="O135" s="86">
        <v>0</v>
      </c>
      <c r="P135" s="86">
        <v>0</v>
      </c>
      <c r="Q135" s="86">
        <v>222762.99799999999</v>
      </c>
      <c r="R135" s="86">
        <v>0</v>
      </c>
      <c r="S135" s="86">
        <v>0</v>
      </c>
    </row>
    <row r="136" spans="1:19">
      <c r="A136" s="86" t="s">
        <v>490</v>
      </c>
      <c r="B136" s="87">
        <v>470725000000</v>
      </c>
      <c r="C136" s="86">
        <v>327692.77600000001</v>
      </c>
      <c r="D136" s="86" t="s">
        <v>668</v>
      </c>
      <c r="E136" s="86">
        <v>41924.28</v>
      </c>
      <c r="F136" s="86">
        <v>36859.928999999996</v>
      </c>
      <c r="G136" s="86">
        <v>26404.406999999999</v>
      </c>
      <c r="H136" s="86">
        <v>0</v>
      </c>
      <c r="I136" s="86">
        <v>13096.261</v>
      </c>
      <c r="J136" s="86">
        <v>4005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205402.899</v>
      </c>
      <c r="R136" s="86">
        <v>0</v>
      </c>
      <c r="S136" s="86">
        <v>0</v>
      </c>
    </row>
    <row r="137" spans="1:19">
      <c r="A137" s="86" t="s">
        <v>491</v>
      </c>
      <c r="B137" s="87">
        <v>447197000000</v>
      </c>
      <c r="C137" s="86">
        <v>322148.83500000002</v>
      </c>
      <c r="D137" s="86" t="s">
        <v>560</v>
      </c>
      <c r="E137" s="86">
        <v>41924.28</v>
      </c>
      <c r="F137" s="86">
        <v>36859.928999999996</v>
      </c>
      <c r="G137" s="86">
        <v>26404.406999999999</v>
      </c>
      <c r="H137" s="86">
        <v>0</v>
      </c>
      <c r="I137" s="86">
        <v>1667.7909999999999</v>
      </c>
      <c r="J137" s="86">
        <v>4005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211287.42800000001</v>
      </c>
      <c r="R137" s="86">
        <v>0</v>
      </c>
      <c r="S137" s="86">
        <v>0</v>
      </c>
    </row>
    <row r="138" spans="1:19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</row>
    <row r="139" spans="1:19">
      <c r="A139" s="86" t="s">
        <v>492</v>
      </c>
      <c r="B139" s="87">
        <v>6399010000000</v>
      </c>
      <c r="C139" s="86"/>
      <c r="D139" s="86"/>
      <c r="E139" s="86"/>
      <c r="F139" s="86"/>
      <c r="G139" s="86"/>
      <c r="H139" s="86"/>
      <c r="I139" s="86"/>
      <c r="J139" s="86"/>
      <c r="K139" s="86"/>
      <c r="L139" s="86">
        <v>0</v>
      </c>
      <c r="M139" s="86">
        <v>0</v>
      </c>
      <c r="N139" s="86">
        <v>0</v>
      </c>
      <c r="O139" s="86">
        <v>0</v>
      </c>
      <c r="P139" s="86">
        <v>0</v>
      </c>
      <c r="Q139" s="86"/>
      <c r="R139" s="86">
        <v>0</v>
      </c>
      <c r="S139" s="86">
        <v>0</v>
      </c>
    </row>
    <row r="140" spans="1:19">
      <c r="A140" s="86" t="s">
        <v>493</v>
      </c>
      <c r="B140" s="87">
        <v>405304000000</v>
      </c>
      <c r="C140" s="86">
        <v>305461.20699999999</v>
      </c>
      <c r="D140" s="86"/>
      <c r="E140" s="86">
        <v>41924.28</v>
      </c>
      <c r="F140" s="86">
        <v>36859.928999999996</v>
      </c>
      <c r="G140" s="86">
        <v>26404.406999999999</v>
      </c>
      <c r="H140" s="86">
        <v>0</v>
      </c>
      <c r="I140" s="86">
        <v>0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196267.59099999999</v>
      </c>
      <c r="R140" s="86">
        <v>0</v>
      </c>
      <c r="S140" s="86">
        <v>0</v>
      </c>
    </row>
    <row r="141" spans="1:19">
      <c r="A141" s="86" t="s">
        <v>494</v>
      </c>
      <c r="B141" s="87">
        <v>682641000000</v>
      </c>
      <c r="C141" s="86">
        <v>445344.64600000001</v>
      </c>
      <c r="D141" s="86"/>
      <c r="E141" s="86">
        <v>41924.28</v>
      </c>
      <c r="F141" s="86">
        <v>36859.928999999996</v>
      </c>
      <c r="G141" s="86">
        <v>26404.406999999999</v>
      </c>
      <c r="H141" s="86">
        <v>0</v>
      </c>
      <c r="I141" s="86">
        <v>109448.51</v>
      </c>
      <c r="J141" s="86">
        <v>4005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235882.527</v>
      </c>
      <c r="R141" s="86">
        <v>0</v>
      </c>
      <c r="S141" s="86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86" t="s">
        <v>514</v>
      </c>
      <c r="C143" s="86" t="s">
        <v>515</v>
      </c>
      <c r="D143" s="86" t="s">
        <v>241</v>
      </c>
      <c r="E143" s="86" t="s">
        <v>374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516</v>
      </c>
      <c r="B144" s="86">
        <v>139417.10999999999</v>
      </c>
      <c r="C144" s="86">
        <v>9449.6299999999992</v>
      </c>
      <c r="D144" s="86">
        <v>0</v>
      </c>
      <c r="E144" s="86">
        <v>148866.73000000001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517</v>
      </c>
      <c r="B145" s="86">
        <v>33.35</v>
      </c>
      <c r="C145" s="86">
        <v>2.2599999999999998</v>
      </c>
      <c r="D145" s="86">
        <v>0</v>
      </c>
      <c r="E145" s="86">
        <v>35.61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518</v>
      </c>
      <c r="B146" s="86">
        <v>33.35</v>
      </c>
      <c r="C146" s="86">
        <v>2.2599999999999998</v>
      </c>
      <c r="D146" s="86">
        <v>0</v>
      </c>
      <c r="E146" s="86">
        <v>35.61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49"/>
  <sheetViews>
    <sheetView workbookViewId="0"/>
  </sheetViews>
  <sheetFormatPr defaultRowHeight="10.5"/>
  <cols>
    <col min="1" max="1" width="38.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86" t="s">
        <v>344</v>
      </c>
      <c r="C1" s="86" t="s">
        <v>345</v>
      </c>
      <c r="D1" s="86" t="s">
        <v>346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347</v>
      </c>
      <c r="B2" s="86">
        <v>8082.33</v>
      </c>
      <c r="C2" s="86">
        <v>1933.2</v>
      </c>
      <c r="D2" s="86">
        <v>1933.2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348</v>
      </c>
      <c r="B3" s="86">
        <v>8082.33</v>
      </c>
      <c r="C3" s="86">
        <v>1933.2</v>
      </c>
      <c r="D3" s="86">
        <v>1933.2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349</v>
      </c>
      <c r="B4" s="86">
        <v>22883.119999999999</v>
      </c>
      <c r="C4" s="86">
        <v>5473.39</v>
      </c>
      <c r="D4" s="86">
        <v>5473.39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350</v>
      </c>
      <c r="B5" s="86">
        <v>22883.119999999999</v>
      </c>
      <c r="C5" s="86">
        <v>5473.39</v>
      </c>
      <c r="D5" s="86">
        <v>5473.39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86" t="s">
        <v>351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352</v>
      </c>
      <c r="B8" s="86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353</v>
      </c>
      <c r="B9" s="86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354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86" t="s">
        <v>355</v>
      </c>
      <c r="C12" s="86" t="s">
        <v>356</v>
      </c>
      <c r="D12" s="86" t="s">
        <v>357</v>
      </c>
      <c r="E12" s="86" t="s">
        <v>358</v>
      </c>
      <c r="F12" s="86" t="s">
        <v>359</v>
      </c>
      <c r="G12" s="86" t="s">
        <v>360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72</v>
      </c>
      <c r="B13" s="86">
        <v>0</v>
      </c>
      <c r="C13" s="86">
        <v>1676.33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73</v>
      </c>
      <c r="B14" s="86">
        <v>197.34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81</v>
      </c>
      <c r="B15" s="86">
        <v>933.76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82</v>
      </c>
      <c r="B16" s="86">
        <v>63.02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83</v>
      </c>
      <c r="B17" s="86">
        <v>785.69</v>
      </c>
      <c r="C17" s="86">
        <v>199.13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84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85</v>
      </c>
      <c r="B19" s="86">
        <v>523.1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86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87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88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67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89</v>
      </c>
      <c r="B24" s="86">
        <v>0</v>
      </c>
      <c r="C24" s="86">
        <v>19.72</v>
      </c>
      <c r="D24" s="86">
        <v>0</v>
      </c>
      <c r="E24" s="86">
        <v>0</v>
      </c>
      <c r="F24" s="86">
        <v>0</v>
      </c>
      <c r="G24" s="86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90</v>
      </c>
      <c r="B25" s="86">
        <v>3684.25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91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92</v>
      </c>
      <c r="B28" s="86">
        <v>6187.15</v>
      </c>
      <c r="C28" s="86">
        <v>1895.18</v>
      </c>
      <c r="D28" s="86">
        <v>0</v>
      </c>
      <c r="E28" s="86">
        <v>0</v>
      </c>
      <c r="F28" s="86">
        <v>0</v>
      </c>
      <c r="G28" s="86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86" t="s">
        <v>351</v>
      </c>
      <c r="C30" s="86" t="s">
        <v>3</v>
      </c>
      <c r="D30" s="86" t="s">
        <v>361</v>
      </c>
      <c r="E30" s="86" t="s">
        <v>362</v>
      </c>
      <c r="F30" s="86" t="s">
        <v>363</v>
      </c>
      <c r="G30" s="86" t="s">
        <v>364</v>
      </c>
      <c r="H30" s="86" t="s">
        <v>365</v>
      </c>
      <c r="I30" s="86" t="s">
        <v>366</v>
      </c>
      <c r="J30" s="86" t="s">
        <v>367</v>
      </c>
      <c r="K30"/>
      <c r="L30"/>
      <c r="M30"/>
      <c r="N30"/>
      <c r="O30"/>
      <c r="P30"/>
      <c r="Q30"/>
      <c r="R30"/>
      <c r="S30"/>
    </row>
    <row r="31" spans="1:19">
      <c r="A31" s="86" t="s">
        <v>373</v>
      </c>
      <c r="B31" s="86">
        <v>209.04</v>
      </c>
      <c r="C31" s="86" t="s">
        <v>4</v>
      </c>
      <c r="D31" s="86">
        <v>1274.6500000000001</v>
      </c>
      <c r="E31" s="86">
        <v>1</v>
      </c>
      <c r="F31" s="86">
        <v>189.08</v>
      </c>
      <c r="G31" s="86">
        <v>0</v>
      </c>
      <c r="H31" s="86">
        <v>18.29</v>
      </c>
      <c r="I31" s="86">
        <v>11.61</v>
      </c>
      <c r="J31" s="86">
        <v>80.6828</v>
      </c>
      <c r="K31"/>
      <c r="L31"/>
      <c r="M31"/>
      <c r="N31"/>
      <c r="O31"/>
      <c r="P31"/>
      <c r="Q31"/>
      <c r="R31"/>
      <c r="S31"/>
    </row>
    <row r="32" spans="1:19">
      <c r="A32" s="86" t="s">
        <v>370</v>
      </c>
      <c r="B32" s="86">
        <v>224.72</v>
      </c>
      <c r="C32" s="86" t="s">
        <v>4</v>
      </c>
      <c r="D32" s="86">
        <v>1370.24</v>
      </c>
      <c r="E32" s="86">
        <v>1</v>
      </c>
      <c r="F32" s="86">
        <v>138.38999999999999</v>
      </c>
      <c r="G32" s="86">
        <v>0</v>
      </c>
      <c r="H32" s="86">
        <v>18.29</v>
      </c>
      <c r="I32" s="86">
        <v>11.61</v>
      </c>
      <c r="J32" s="86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86" t="s">
        <v>369</v>
      </c>
      <c r="B33" s="86">
        <v>621.89</v>
      </c>
      <c r="C33" s="86" t="s">
        <v>4</v>
      </c>
      <c r="D33" s="86">
        <v>3792.03</v>
      </c>
      <c r="E33" s="86">
        <v>1</v>
      </c>
      <c r="F33" s="86">
        <v>477.11</v>
      </c>
      <c r="G33" s="86">
        <v>0</v>
      </c>
      <c r="H33" s="86">
        <v>8.61</v>
      </c>
      <c r="I33" s="86">
        <v>27.87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88.84</v>
      </c>
      <c r="C34" s="86" t="s">
        <v>4</v>
      </c>
      <c r="D34" s="86">
        <v>541.72</v>
      </c>
      <c r="E34" s="86">
        <v>1</v>
      </c>
      <c r="F34" s="86">
        <v>115.05</v>
      </c>
      <c r="G34" s="86">
        <v>0</v>
      </c>
      <c r="H34" s="86">
        <v>11.84</v>
      </c>
      <c r="I34" s="86">
        <v>18.579999999999998</v>
      </c>
      <c r="J34" s="86">
        <v>8.07</v>
      </c>
      <c r="K34"/>
      <c r="L34"/>
      <c r="M34"/>
      <c r="N34"/>
      <c r="O34"/>
      <c r="P34"/>
      <c r="Q34"/>
      <c r="R34"/>
      <c r="S34"/>
    </row>
    <row r="35" spans="1:19">
      <c r="A35" s="86" t="s">
        <v>372</v>
      </c>
      <c r="B35" s="86">
        <v>711.36</v>
      </c>
      <c r="C35" s="86" t="s">
        <v>4</v>
      </c>
      <c r="D35" s="86">
        <v>4337.6099999999997</v>
      </c>
      <c r="E35" s="86">
        <v>1</v>
      </c>
      <c r="F35" s="86">
        <v>366.09</v>
      </c>
      <c r="G35" s="86">
        <v>0</v>
      </c>
      <c r="H35" s="86">
        <v>18.29</v>
      </c>
      <c r="I35" s="86">
        <v>11.61</v>
      </c>
      <c r="J35" s="86">
        <v>5.38</v>
      </c>
      <c r="K35"/>
      <c r="L35"/>
      <c r="M35"/>
      <c r="N35"/>
      <c r="O35"/>
      <c r="P35"/>
      <c r="Q35"/>
      <c r="R35"/>
      <c r="S35"/>
    </row>
    <row r="36" spans="1:19">
      <c r="A36" s="86" t="s">
        <v>371</v>
      </c>
      <c r="B36" s="86">
        <v>2324.94</v>
      </c>
      <c r="C36" s="86" t="s">
        <v>4</v>
      </c>
      <c r="D36" s="86">
        <v>14176.6</v>
      </c>
      <c r="E36" s="86">
        <v>1</v>
      </c>
      <c r="F36" s="86">
        <v>323.44</v>
      </c>
      <c r="G36" s="86">
        <v>174.7</v>
      </c>
      <c r="H36" s="86">
        <v>18.29</v>
      </c>
      <c r="I36" s="86">
        <v>11.61</v>
      </c>
      <c r="J36" s="86">
        <v>5.38</v>
      </c>
      <c r="K36"/>
      <c r="L36"/>
      <c r="M36"/>
      <c r="N36"/>
      <c r="O36"/>
      <c r="P36"/>
      <c r="Q36"/>
      <c r="R36"/>
      <c r="S36"/>
    </row>
    <row r="37" spans="1:19">
      <c r="A37" s="86" t="s">
        <v>374</v>
      </c>
      <c r="B37" s="86">
        <v>4180.79</v>
      </c>
      <c r="C37" s="86"/>
      <c r="D37" s="86">
        <v>25492.85</v>
      </c>
      <c r="E37" s="86"/>
      <c r="F37" s="86">
        <v>1609.16</v>
      </c>
      <c r="G37" s="86">
        <v>174.7</v>
      </c>
      <c r="H37" s="86">
        <v>16.713000000000001</v>
      </c>
      <c r="I37" s="86">
        <v>12.83</v>
      </c>
      <c r="J37" s="86">
        <v>13.7818</v>
      </c>
      <c r="K37"/>
      <c r="L37"/>
      <c r="M37"/>
      <c r="N37"/>
      <c r="O37"/>
      <c r="P37"/>
      <c r="Q37"/>
      <c r="R37"/>
      <c r="S37"/>
    </row>
    <row r="38" spans="1:19">
      <c r="A38" s="86" t="s">
        <v>375</v>
      </c>
      <c r="B38" s="86">
        <v>4180.79</v>
      </c>
      <c r="C38" s="86"/>
      <c r="D38" s="86">
        <v>25492.85</v>
      </c>
      <c r="E38" s="86"/>
      <c r="F38" s="86">
        <v>1609.16</v>
      </c>
      <c r="G38" s="86">
        <v>174.7</v>
      </c>
      <c r="H38" s="86">
        <v>16.713000000000001</v>
      </c>
      <c r="I38" s="86">
        <v>12.83</v>
      </c>
      <c r="J38" s="86">
        <v>13.7818</v>
      </c>
      <c r="K38"/>
      <c r="L38"/>
      <c r="M38"/>
      <c r="N38"/>
      <c r="O38"/>
      <c r="P38"/>
      <c r="Q38"/>
      <c r="R38"/>
      <c r="S38"/>
    </row>
    <row r="39" spans="1:19">
      <c r="A39" s="86" t="s">
        <v>376</v>
      </c>
      <c r="B39" s="86">
        <v>0</v>
      </c>
      <c r="C39" s="86"/>
      <c r="D39" s="86">
        <v>0</v>
      </c>
      <c r="E39" s="86"/>
      <c r="F39" s="86">
        <v>0</v>
      </c>
      <c r="G39" s="86">
        <v>0</v>
      </c>
      <c r="H39" s="86"/>
      <c r="I39" s="86"/>
      <c r="J39" s="86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86" t="s">
        <v>51</v>
      </c>
      <c r="C41" s="86" t="s">
        <v>377</v>
      </c>
      <c r="D41" s="86" t="s">
        <v>378</v>
      </c>
      <c r="E41" s="86" t="s">
        <v>379</v>
      </c>
      <c r="F41" s="86" t="s">
        <v>380</v>
      </c>
      <c r="G41" s="86" t="s">
        <v>381</v>
      </c>
      <c r="H41" s="86" t="s">
        <v>382</v>
      </c>
      <c r="I41" s="86" t="s">
        <v>383</v>
      </c>
      <c r="J41"/>
      <c r="K41"/>
      <c r="L41"/>
      <c r="M41"/>
      <c r="N41"/>
      <c r="O41"/>
      <c r="P41"/>
      <c r="Q41"/>
      <c r="R41"/>
      <c r="S41"/>
    </row>
    <row r="42" spans="1:19">
      <c r="A42" s="86" t="s">
        <v>407</v>
      </c>
      <c r="B42" s="86" t="s">
        <v>533</v>
      </c>
      <c r="C42" s="86">
        <v>0.08</v>
      </c>
      <c r="D42" s="86">
        <v>0.85699999999999998</v>
      </c>
      <c r="E42" s="86">
        <v>0.98399999999999999</v>
      </c>
      <c r="F42" s="86">
        <v>60.34</v>
      </c>
      <c r="G42" s="86">
        <v>180</v>
      </c>
      <c r="H42" s="86">
        <v>90</v>
      </c>
      <c r="I42" s="86" t="s">
        <v>400</v>
      </c>
      <c r="J42"/>
      <c r="K42"/>
      <c r="L42"/>
      <c r="M42"/>
      <c r="N42"/>
      <c r="O42"/>
      <c r="P42"/>
      <c r="Q42"/>
      <c r="R42"/>
      <c r="S42"/>
    </row>
    <row r="43" spans="1:19">
      <c r="A43" s="86" t="s">
        <v>408</v>
      </c>
      <c r="B43" s="86" t="s">
        <v>533</v>
      </c>
      <c r="C43" s="86">
        <v>0.08</v>
      </c>
      <c r="D43" s="86">
        <v>0.85699999999999998</v>
      </c>
      <c r="E43" s="86">
        <v>0.98399999999999999</v>
      </c>
      <c r="F43" s="86">
        <v>128.72999999999999</v>
      </c>
      <c r="G43" s="86">
        <v>90</v>
      </c>
      <c r="H43" s="86">
        <v>90</v>
      </c>
      <c r="I43" s="86" t="s">
        <v>387</v>
      </c>
      <c r="J43"/>
      <c r="K43"/>
      <c r="L43"/>
      <c r="M43"/>
      <c r="N43"/>
      <c r="O43"/>
      <c r="P43"/>
      <c r="Q43"/>
      <c r="R43"/>
      <c r="S43"/>
    </row>
    <row r="44" spans="1:19">
      <c r="A44" s="86" t="s">
        <v>409</v>
      </c>
      <c r="B44" s="86" t="s">
        <v>389</v>
      </c>
      <c r="C44" s="86">
        <v>0.3</v>
      </c>
      <c r="D44" s="86">
        <v>3.12</v>
      </c>
      <c r="E44" s="86">
        <v>12.904</v>
      </c>
      <c r="F44" s="86">
        <v>209.04</v>
      </c>
      <c r="G44" s="86">
        <v>0</v>
      </c>
      <c r="H44" s="86">
        <v>180</v>
      </c>
      <c r="I44" s="86"/>
      <c r="J44"/>
      <c r="K44"/>
      <c r="L44"/>
      <c r="M44"/>
      <c r="N44"/>
      <c r="O44"/>
      <c r="P44"/>
      <c r="Q44"/>
      <c r="R44"/>
      <c r="S44"/>
    </row>
    <row r="45" spans="1:19">
      <c r="A45" s="86" t="s">
        <v>410</v>
      </c>
      <c r="B45" s="86" t="s">
        <v>534</v>
      </c>
      <c r="C45" s="86">
        <v>0.3</v>
      </c>
      <c r="D45" s="86">
        <v>0.35799999999999998</v>
      </c>
      <c r="E45" s="86">
        <v>0.38400000000000001</v>
      </c>
      <c r="F45" s="86">
        <v>209.04</v>
      </c>
      <c r="G45" s="86">
        <v>180</v>
      </c>
      <c r="H45" s="86">
        <v>0</v>
      </c>
      <c r="I45" s="86"/>
      <c r="J45"/>
      <c r="K45"/>
      <c r="L45"/>
      <c r="M45"/>
      <c r="N45"/>
      <c r="O45"/>
      <c r="P45"/>
      <c r="Q45"/>
      <c r="R45"/>
      <c r="S45"/>
    </row>
    <row r="46" spans="1:19">
      <c r="A46" s="86" t="s">
        <v>396</v>
      </c>
      <c r="B46" s="86" t="s">
        <v>533</v>
      </c>
      <c r="C46" s="86">
        <v>0.08</v>
      </c>
      <c r="D46" s="86">
        <v>0.85699999999999998</v>
      </c>
      <c r="E46" s="86">
        <v>0.98399999999999999</v>
      </c>
      <c r="F46" s="86">
        <v>138.38999999999999</v>
      </c>
      <c r="G46" s="86">
        <v>90</v>
      </c>
      <c r="H46" s="86">
        <v>90</v>
      </c>
      <c r="I46" s="86" t="s">
        <v>387</v>
      </c>
      <c r="J46"/>
      <c r="K46"/>
      <c r="L46"/>
      <c r="M46"/>
      <c r="N46"/>
      <c r="O46"/>
      <c r="P46"/>
      <c r="Q46"/>
      <c r="R46"/>
      <c r="S46"/>
    </row>
    <row r="47" spans="1:19">
      <c r="A47" s="86" t="s">
        <v>397</v>
      </c>
      <c r="B47" s="86" t="s">
        <v>389</v>
      </c>
      <c r="C47" s="86">
        <v>0.3</v>
      </c>
      <c r="D47" s="86">
        <v>3.12</v>
      </c>
      <c r="E47" s="86">
        <v>12.904</v>
      </c>
      <c r="F47" s="86">
        <v>224.72</v>
      </c>
      <c r="G47" s="86">
        <v>0</v>
      </c>
      <c r="H47" s="86">
        <v>180</v>
      </c>
      <c r="I47" s="86"/>
      <c r="J47"/>
      <c r="K47"/>
      <c r="L47"/>
      <c r="M47"/>
      <c r="N47"/>
      <c r="O47"/>
      <c r="P47"/>
      <c r="Q47"/>
      <c r="R47"/>
      <c r="S47"/>
    </row>
    <row r="48" spans="1:19">
      <c r="A48" s="86" t="s">
        <v>398</v>
      </c>
      <c r="B48" s="86" t="s">
        <v>534</v>
      </c>
      <c r="C48" s="86">
        <v>0.3</v>
      </c>
      <c r="D48" s="86">
        <v>0.35799999999999998</v>
      </c>
      <c r="E48" s="86">
        <v>0.38400000000000001</v>
      </c>
      <c r="F48" s="86">
        <v>224.72</v>
      </c>
      <c r="G48" s="86">
        <v>180</v>
      </c>
      <c r="H48" s="86">
        <v>0</v>
      </c>
      <c r="I48" s="86"/>
      <c r="J48"/>
      <c r="K48"/>
      <c r="L48"/>
      <c r="M48"/>
      <c r="N48"/>
      <c r="O48"/>
      <c r="P48"/>
      <c r="Q48"/>
      <c r="R48"/>
      <c r="S48"/>
    </row>
    <row r="49" spans="1:19">
      <c r="A49" s="86" t="s">
        <v>391</v>
      </c>
      <c r="B49" s="86" t="s">
        <v>533</v>
      </c>
      <c r="C49" s="86">
        <v>0.08</v>
      </c>
      <c r="D49" s="86">
        <v>0.85699999999999998</v>
      </c>
      <c r="E49" s="86">
        <v>0.98399999999999999</v>
      </c>
      <c r="F49" s="86">
        <v>422.4</v>
      </c>
      <c r="G49" s="86">
        <v>0</v>
      </c>
      <c r="H49" s="86">
        <v>90</v>
      </c>
      <c r="I49" s="86" t="s">
        <v>385</v>
      </c>
      <c r="J49"/>
      <c r="K49"/>
      <c r="L49"/>
      <c r="M49"/>
      <c r="N49"/>
      <c r="O49"/>
      <c r="P49"/>
      <c r="Q49"/>
      <c r="R49"/>
      <c r="S49"/>
    </row>
    <row r="50" spans="1:19">
      <c r="A50" s="86" t="s">
        <v>392</v>
      </c>
      <c r="B50" s="86" t="s">
        <v>533</v>
      </c>
      <c r="C50" s="86">
        <v>0.08</v>
      </c>
      <c r="D50" s="86">
        <v>0.85699999999999998</v>
      </c>
      <c r="E50" s="86">
        <v>0.98399999999999999</v>
      </c>
      <c r="F50" s="86">
        <v>54.71</v>
      </c>
      <c r="G50" s="86">
        <v>270</v>
      </c>
      <c r="H50" s="86">
        <v>90</v>
      </c>
      <c r="I50" s="86" t="s">
        <v>393</v>
      </c>
      <c r="J50"/>
      <c r="K50"/>
      <c r="L50"/>
      <c r="M50"/>
      <c r="N50"/>
      <c r="O50"/>
      <c r="P50"/>
      <c r="Q50"/>
      <c r="R50"/>
      <c r="S50"/>
    </row>
    <row r="51" spans="1:19">
      <c r="A51" s="86" t="s">
        <v>394</v>
      </c>
      <c r="B51" s="86" t="s">
        <v>389</v>
      </c>
      <c r="C51" s="86">
        <v>0.3</v>
      </c>
      <c r="D51" s="86">
        <v>3.12</v>
      </c>
      <c r="E51" s="86">
        <v>12.904</v>
      </c>
      <c r="F51" s="86">
        <v>621.89</v>
      </c>
      <c r="G51" s="86">
        <v>0</v>
      </c>
      <c r="H51" s="86">
        <v>180</v>
      </c>
      <c r="I51" s="86"/>
      <c r="J51"/>
      <c r="K51"/>
      <c r="L51"/>
      <c r="M51"/>
      <c r="N51"/>
      <c r="O51"/>
      <c r="P51"/>
      <c r="Q51"/>
      <c r="R51"/>
      <c r="S51"/>
    </row>
    <row r="52" spans="1:19">
      <c r="A52" s="86" t="s">
        <v>395</v>
      </c>
      <c r="B52" s="86" t="s">
        <v>534</v>
      </c>
      <c r="C52" s="86">
        <v>0.3</v>
      </c>
      <c r="D52" s="86">
        <v>0.35799999999999998</v>
      </c>
      <c r="E52" s="86">
        <v>0.38400000000000001</v>
      </c>
      <c r="F52" s="86">
        <v>621.89</v>
      </c>
      <c r="G52" s="86">
        <v>180</v>
      </c>
      <c r="H52" s="86">
        <v>0</v>
      </c>
      <c r="I52" s="86"/>
      <c r="J52"/>
      <c r="K52"/>
      <c r="L52"/>
      <c r="M52"/>
      <c r="N52"/>
      <c r="O52"/>
      <c r="P52"/>
      <c r="Q52"/>
      <c r="R52"/>
      <c r="S52"/>
    </row>
    <row r="53" spans="1:19">
      <c r="A53" s="86" t="s">
        <v>386</v>
      </c>
      <c r="B53" s="86" t="s">
        <v>533</v>
      </c>
      <c r="C53" s="86">
        <v>0.08</v>
      </c>
      <c r="D53" s="86">
        <v>0.85699999999999998</v>
      </c>
      <c r="E53" s="86">
        <v>0.98399999999999999</v>
      </c>
      <c r="F53" s="86">
        <v>54.71</v>
      </c>
      <c r="G53" s="86">
        <v>90</v>
      </c>
      <c r="H53" s="86">
        <v>90</v>
      </c>
      <c r="I53" s="86" t="s">
        <v>387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384</v>
      </c>
      <c r="B54" s="86" t="s">
        <v>533</v>
      </c>
      <c r="C54" s="86">
        <v>0.08</v>
      </c>
      <c r="D54" s="86">
        <v>0.85699999999999998</v>
      </c>
      <c r="E54" s="86">
        <v>0.98399999999999999</v>
      </c>
      <c r="F54" s="86">
        <v>60.34</v>
      </c>
      <c r="G54" s="86">
        <v>0</v>
      </c>
      <c r="H54" s="86">
        <v>90</v>
      </c>
      <c r="I54" s="86" t="s">
        <v>385</v>
      </c>
      <c r="J54"/>
      <c r="K54"/>
      <c r="L54"/>
      <c r="M54"/>
      <c r="N54"/>
      <c r="O54"/>
      <c r="P54"/>
      <c r="Q54"/>
      <c r="R54"/>
      <c r="S54"/>
    </row>
    <row r="55" spans="1:19">
      <c r="A55" s="86" t="s">
        <v>388</v>
      </c>
      <c r="B55" s="86" t="s">
        <v>389</v>
      </c>
      <c r="C55" s="86">
        <v>0.3</v>
      </c>
      <c r="D55" s="86">
        <v>3.12</v>
      </c>
      <c r="E55" s="86">
        <v>12.904</v>
      </c>
      <c r="F55" s="86">
        <v>88.84</v>
      </c>
      <c r="G55" s="86">
        <v>0</v>
      </c>
      <c r="H55" s="86">
        <v>180</v>
      </c>
      <c r="I55" s="86"/>
      <c r="J55"/>
      <c r="K55"/>
      <c r="L55"/>
      <c r="M55"/>
      <c r="N55"/>
      <c r="O55"/>
      <c r="P55"/>
      <c r="Q55"/>
      <c r="R55"/>
      <c r="S55"/>
    </row>
    <row r="56" spans="1:19">
      <c r="A56" s="86" t="s">
        <v>390</v>
      </c>
      <c r="B56" s="86" t="s">
        <v>534</v>
      </c>
      <c r="C56" s="86">
        <v>0.3</v>
      </c>
      <c r="D56" s="86">
        <v>0.35799999999999998</v>
      </c>
      <c r="E56" s="86">
        <v>0.38400000000000001</v>
      </c>
      <c r="F56" s="86">
        <v>88.84</v>
      </c>
      <c r="G56" s="86">
        <v>180</v>
      </c>
      <c r="H56" s="86">
        <v>0</v>
      </c>
      <c r="I56" s="86"/>
      <c r="J56"/>
      <c r="K56"/>
      <c r="L56"/>
      <c r="M56"/>
      <c r="N56"/>
      <c r="O56"/>
      <c r="P56"/>
      <c r="Q56"/>
      <c r="R56"/>
      <c r="S56"/>
    </row>
    <row r="57" spans="1:19">
      <c r="A57" s="86" t="s">
        <v>404</v>
      </c>
      <c r="B57" s="86" t="s">
        <v>533</v>
      </c>
      <c r="C57" s="86">
        <v>0.08</v>
      </c>
      <c r="D57" s="86">
        <v>0.85699999999999998</v>
      </c>
      <c r="E57" s="86">
        <v>0.98399999999999999</v>
      </c>
      <c r="F57" s="86">
        <v>98.96</v>
      </c>
      <c r="G57" s="86">
        <v>180</v>
      </c>
      <c r="H57" s="86">
        <v>90</v>
      </c>
      <c r="I57" s="86" t="s">
        <v>400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533</v>
      </c>
      <c r="C58" s="86">
        <v>0.08</v>
      </c>
      <c r="D58" s="86">
        <v>0.85699999999999998</v>
      </c>
      <c r="E58" s="86">
        <v>0.98399999999999999</v>
      </c>
      <c r="F58" s="86">
        <v>267.12</v>
      </c>
      <c r="G58" s="86">
        <v>270</v>
      </c>
      <c r="H58" s="86">
        <v>90</v>
      </c>
      <c r="I58" s="86" t="s">
        <v>393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405</v>
      </c>
      <c r="B59" s="86" t="s">
        <v>389</v>
      </c>
      <c r="C59" s="86">
        <v>0.3</v>
      </c>
      <c r="D59" s="86">
        <v>3.12</v>
      </c>
      <c r="E59" s="86">
        <v>12.904</v>
      </c>
      <c r="F59" s="86">
        <v>711.36</v>
      </c>
      <c r="G59" s="86">
        <v>0</v>
      </c>
      <c r="H59" s="86">
        <v>180</v>
      </c>
      <c r="I59" s="86"/>
      <c r="J59"/>
      <c r="K59"/>
      <c r="L59"/>
      <c r="M59"/>
      <c r="N59"/>
      <c r="O59"/>
      <c r="P59"/>
      <c r="Q59"/>
      <c r="R59"/>
      <c r="S59"/>
    </row>
    <row r="60" spans="1:19">
      <c r="A60" s="86" t="s">
        <v>406</v>
      </c>
      <c r="B60" s="86" t="s">
        <v>534</v>
      </c>
      <c r="C60" s="86">
        <v>0.3</v>
      </c>
      <c r="D60" s="86">
        <v>0.35799999999999998</v>
      </c>
      <c r="E60" s="86">
        <v>0.38400000000000001</v>
      </c>
      <c r="F60" s="86">
        <v>711.36</v>
      </c>
      <c r="G60" s="86">
        <v>180</v>
      </c>
      <c r="H60" s="86">
        <v>0</v>
      </c>
      <c r="I60" s="86"/>
      <c r="J60"/>
      <c r="K60"/>
      <c r="L60"/>
      <c r="M60"/>
      <c r="N60"/>
      <c r="O60"/>
      <c r="P60"/>
      <c r="Q60"/>
      <c r="R60"/>
      <c r="S60"/>
    </row>
    <row r="61" spans="1:19">
      <c r="A61" s="86" t="s">
        <v>399</v>
      </c>
      <c r="B61" s="86" t="s">
        <v>533</v>
      </c>
      <c r="C61" s="86">
        <v>0.08</v>
      </c>
      <c r="D61" s="86">
        <v>0.85699999999999998</v>
      </c>
      <c r="E61" s="86">
        <v>0.98399999999999999</v>
      </c>
      <c r="F61" s="86">
        <v>323.44</v>
      </c>
      <c r="G61" s="86">
        <v>180</v>
      </c>
      <c r="H61" s="86">
        <v>90</v>
      </c>
      <c r="I61" s="86" t="s">
        <v>400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401</v>
      </c>
      <c r="B62" s="86" t="s">
        <v>389</v>
      </c>
      <c r="C62" s="86">
        <v>0.3</v>
      </c>
      <c r="D62" s="86">
        <v>3.12</v>
      </c>
      <c r="E62" s="86">
        <v>12.904</v>
      </c>
      <c r="F62" s="86">
        <v>2324.94</v>
      </c>
      <c r="G62" s="86">
        <v>0</v>
      </c>
      <c r="H62" s="86">
        <v>180</v>
      </c>
      <c r="I62" s="86"/>
      <c r="J62"/>
      <c r="K62"/>
      <c r="L62"/>
      <c r="M62"/>
      <c r="N62"/>
      <c r="O62"/>
      <c r="P62"/>
      <c r="Q62"/>
      <c r="R62"/>
      <c r="S62"/>
    </row>
    <row r="63" spans="1:19">
      <c r="A63" s="86" t="s">
        <v>402</v>
      </c>
      <c r="B63" s="86" t="s">
        <v>534</v>
      </c>
      <c r="C63" s="86">
        <v>0.3</v>
      </c>
      <c r="D63" s="86">
        <v>0.35799999999999998</v>
      </c>
      <c r="E63" s="86">
        <v>0.38400000000000001</v>
      </c>
      <c r="F63" s="86">
        <v>2324.94</v>
      </c>
      <c r="G63" s="86">
        <v>180</v>
      </c>
      <c r="H63" s="86">
        <v>0</v>
      </c>
      <c r="I63" s="86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86" t="s">
        <v>51</v>
      </c>
      <c r="C65" s="86" t="s">
        <v>411</v>
      </c>
      <c r="D65" s="86" t="s">
        <v>412</v>
      </c>
      <c r="E65" s="86" t="s">
        <v>413</v>
      </c>
      <c r="F65" s="86" t="s">
        <v>45</v>
      </c>
      <c r="G65" s="86" t="s">
        <v>414</v>
      </c>
      <c r="H65" s="86" t="s">
        <v>415</v>
      </c>
      <c r="I65" s="86" t="s">
        <v>416</v>
      </c>
      <c r="J65" s="86" t="s">
        <v>381</v>
      </c>
      <c r="K65" s="86" t="s">
        <v>383</v>
      </c>
      <c r="L65"/>
      <c r="M65"/>
      <c r="N65"/>
      <c r="O65"/>
      <c r="P65"/>
      <c r="Q65"/>
      <c r="R65"/>
      <c r="S65"/>
    </row>
    <row r="66" spans="1:19">
      <c r="A66" s="86" t="s">
        <v>417</v>
      </c>
      <c r="B66" s="86" t="s">
        <v>535</v>
      </c>
      <c r="C66" s="86">
        <v>174.7</v>
      </c>
      <c r="D66" s="86">
        <v>174.7</v>
      </c>
      <c r="E66" s="86">
        <v>3.2410000000000001</v>
      </c>
      <c r="F66" s="86">
        <v>0.252</v>
      </c>
      <c r="G66" s="86">
        <v>0.16200000000000001</v>
      </c>
      <c r="H66" s="86" t="s">
        <v>418</v>
      </c>
      <c r="I66" s="86" t="s">
        <v>399</v>
      </c>
      <c r="J66" s="86">
        <v>180</v>
      </c>
      <c r="K66" s="86" t="s">
        <v>400</v>
      </c>
      <c r="L66"/>
      <c r="M66"/>
      <c r="N66"/>
      <c r="O66"/>
      <c r="P66"/>
      <c r="Q66"/>
      <c r="R66"/>
      <c r="S66"/>
    </row>
    <row r="67" spans="1:19">
      <c r="A67" s="86" t="s">
        <v>419</v>
      </c>
      <c r="B67" s="86"/>
      <c r="C67" s="86"/>
      <c r="D67" s="86">
        <v>174.7</v>
      </c>
      <c r="E67" s="86">
        <v>3.24</v>
      </c>
      <c r="F67" s="86">
        <v>0.252</v>
      </c>
      <c r="G67" s="86">
        <v>0.16200000000000001</v>
      </c>
      <c r="H67" s="86"/>
      <c r="I67" s="86"/>
      <c r="J67" s="86"/>
      <c r="K67" s="86"/>
      <c r="L67"/>
      <c r="M67"/>
      <c r="N67"/>
      <c r="O67"/>
      <c r="P67"/>
      <c r="Q67"/>
      <c r="R67"/>
      <c r="S67"/>
    </row>
    <row r="68" spans="1:19">
      <c r="A68" s="86" t="s">
        <v>420</v>
      </c>
      <c r="B68" s="86"/>
      <c r="C68" s="86"/>
      <c r="D68" s="86">
        <v>0</v>
      </c>
      <c r="E68" s="86" t="s">
        <v>421</v>
      </c>
      <c r="F68" s="86" t="s">
        <v>421</v>
      </c>
      <c r="G68" s="86" t="s">
        <v>421</v>
      </c>
      <c r="H68" s="86"/>
      <c r="I68" s="86"/>
      <c r="J68" s="86"/>
      <c r="K68" s="86"/>
      <c r="L68"/>
      <c r="M68"/>
      <c r="N68"/>
      <c r="O68"/>
      <c r="P68"/>
      <c r="Q68"/>
      <c r="R68"/>
      <c r="S68"/>
    </row>
    <row r="69" spans="1:19">
      <c r="A69" s="86" t="s">
        <v>422</v>
      </c>
      <c r="B69" s="86"/>
      <c r="C69" s="86"/>
      <c r="D69" s="86">
        <v>174.7</v>
      </c>
      <c r="E69" s="86">
        <v>3.24</v>
      </c>
      <c r="F69" s="86">
        <v>0.252</v>
      </c>
      <c r="G69" s="86">
        <v>0.16200000000000001</v>
      </c>
      <c r="H69" s="86"/>
      <c r="I69" s="86"/>
      <c r="J69" s="86"/>
      <c r="K69" s="86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86" t="s">
        <v>117</v>
      </c>
      <c r="C71" s="86" t="s">
        <v>423</v>
      </c>
      <c r="D71" s="86" t="s">
        <v>424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86" t="s">
        <v>35</v>
      </c>
      <c r="B72" s="86"/>
      <c r="C72" s="86"/>
      <c r="D72" s="86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86" t="s">
        <v>117</v>
      </c>
      <c r="C74" s="86" t="s">
        <v>425</v>
      </c>
      <c r="D74" s="86" t="s">
        <v>426</v>
      </c>
      <c r="E74" s="86" t="s">
        <v>427</v>
      </c>
      <c r="F74" s="86" t="s">
        <v>428</v>
      </c>
      <c r="G74" s="86" t="s">
        <v>424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86" t="s">
        <v>429</v>
      </c>
      <c r="B75" s="86" t="s">
        <v>430</v>
      </c>
      <c r="C75" s="86">
        <v>8648.06</v>
      </c>
      <c r="D75" s="86">
        <v>6262.17</v>
      </c>
      <c r="E75" s="86">
        <v>2385.9</v>
      </c>
      <c r="F75" s="86">
        <v>0.72</v>
      </c>
      <c r="G75" s="86">
        <v>3.79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86" t="s">
        <v>431</v>
      </c>
      <c r="B76" s="86" t="s">
        <v>430</v>
      </c>
      <c r="C76" s="86">
        <v>54672.69</v>
      </c>
      <c r="D76" s="86">
        <v>36963.29</v>
      </c>
      <c r="E76" s="86">
        <v>17709.400000000001</v>
      </c>
      <c r="F76" s="86">
        <v>0.68</v>
      </c>
      <c r="G76" s="86">
        <v>3.19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6" t="s">
        <v>432</v>
      </c>
      <c r="B77" s="86" t="s">
        <v>430</v>
      </c>
      <c r="C77" s="86">
        <v>51275.03</v>
      </c>
      <c r="D77" s="86">
        <v>34666.19</v>
      </c>
      <c r="E77" s="86">
        <v>16608.84</v>
      </c>
      <c r="F77" s="86">
        <v>0.68</v>
      </c>
      <c r="G77" s="86">
        <v>3.19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86" t="s">
        <v>433</v>
      </c>
      <c r="B78" s="86" t="s">
        <v>430</v>
      </c>
      <c r="C78" s="86">
        <v>194103.12</v>
      </c>
      <c r="D78" s="86">
        <v>131229.85999999999</v>
      </c>
      <c r="E78" s="86">
        <v>62873.26</v>
      </c>
      <c r="F78" s="86">
        <v>0.68</v>
      </c>
      <c r="G78" s="86">
        <v>3.49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6" t="s">
        <v>434</v>
      </c>
      <c r="B79" s="86" t="s">
        <v>430</v>
      </c>
      <c r="C79" s="86">
        <v>57810.33</v>
      </c>
      <c r="D79" s="86">
        <v>39084.6</v>
      </c>
      <c r="E79" s="86">
        <v>18725.740000000002</v>
      </c>
      <c r="F79" s="86">
        <v>0.68</v>
      </c>
      <c r="G79" s="86">
        <v>3.19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6" t="s">
        <v>435</v>
      </c>
      <c r="B80" s="86" t="s">
        <v>430</v>
      </c>
      <c r="C80" s="86">
        <v>36648.839999999997</v>
      </c>
      <c r="D80" s="86">
        <v>28180.75</v>
      </c>
      <c r="E80" s="86">
        <v>8468.09</v>
      </c>
      <c r="F80" s="86">
        <v>0.77</v>
      </c>
      <c r="G80" s="86">
        <v>3.65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86" t="s">
        <v>117</v>
      </c>
      <c r="C82" s="86" t="s">
        <v>425</v>
      </c>
      <c r="D82" s="86" t="s">
        <v>424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6" t="s">
        <v>436</v>
      </c>
      <c r="B83" s="86" t="s">
        <v>437</v>
      </c>
      <c r="C83" s="86">
        <v>11042.93</v>
      </c>
      <c r="D83" s="86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6" t="s">
        <v>438</v>
      </c>
      <c r="B84" s="86" t="s">
        <v>437</v>
      </c>
      <c r="C84" s="86">
        <v>65256.28</v>
      </c>
      <c r="D84" s="86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6" t="s">
        <v>439</v>
      </c>
      <c r="B85" s="86" t="s">
        <v>437</v>
      </c>
      <c r="C85" s="86">
        <v>113845.03</v>
      </c>
      <c r="D85" s="86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6" t="s">
        <v>440</v>
      </c>
      <c r="B86" s="86" t="s">
        <v>437</v>
      </c>
      <c r="C86" s="86">
        <v>288186.46000000002</v>
      </c>
      <c r="D86" s="86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6" t="s">
        <v>441</v>
      </c>
      <c r="B87" s="86" t="s">
        <v>437</v>
      </c>
      <c r="C87" s="86">
        <v>87895.360000000001</v>
      </c>
      <c r="D87" s="86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6" t="s">
        <v>442</v>
      </c>
      <c r="B88" s="86" t="s">
        <v>437</v>
      </c>
      <c r="C88" s="86">
        <v>56520.14</v>
      </c>
      <c r="D88" s="86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86" t="s">
        <v>117</v>
      </c>
      <c r="C90" s="86" t="s">
        <v>443</v>
      </c>
      <c r="D90" s="86" t="s">
        <v>444</v>
      </c>
      <c r="E90" s="86" t="s">
        <v>445</v>
      </c>
      <c r="F90" s="86" t="s">
        <v>446</v>
      </c>
      <c r="G90" s="86" t="s">
        <v>447</v>
      </c>
      <c r="H90" s="86" t="s">
        <v>448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86" t="s">
        <v>449</v>
      </c>
      <c r="B91" s="86" t="s">
        <v>450</v>
      </c>
      <c r="C91" s="86">
        <v>0.34</v>
      </c>
      <c r="D91" s="86">
        <v>125</v>
      </c>
      <c r="E91" s="86">
        <v>0.35</v>
      </c>
      <c r="F91" s="86">
        <v>130.91999999999999</v>
      </c>
      <c r="G91" s="86">
        <v>1</v>
      </c>
      <c r="H91" s="86" t="s">
        <v>451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86" t="s">
        <v>675</v>
      </c>
      <c r="B92" s="86" t="s">
        <v>450</v>
      </c>
      <c r="C92" s="86">
        <v>1</v>
      </c>
      <c r="D92" s="86">
        <v>0</v>
      </c>
      <c r="E92" s="86">
        <v>0.34</v>
      </c>
      <c r="F92" s="86">
        <v>0</v>
      </c>
      <c r="G92" s="86">
        <v>1</v>
      </c>
      <c r="H92" s="86" t="s">
        <v>451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86" t="s">
        <v>676</v>
      </c>
      <c r="B93" s="86" t="s">
        <v>450</v>
      </c>
      <c r="C93" s="86">
        <v>1</v>
      </c>
      <c r="D93" s="86">
        <v>0</v>
      </c>
      <c r="E93" s="86">
        <v>1.08</v>
      </c>
      <c r="F93" s="86">
        <v>0</v>
      </c>
      <c r="G93" s="86">
        <v>1</v>
      </c>
      <c r="H93" s="86" t="s">
        <v>451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86" t="s">
        <v>452</v>
      </c>
      <c r="B94" s="86" t="s">
        <v>453</v>
      </c>
      <c r="C94" s="86">
        <v>0.54</v>
      </c>
      <c r="D94" s="86">
        <v>622</v>
      </c>
      <c r="E94" s="86">
        <v>0.42</v>
      </c>
      <c r="F94" s="86">
        <v>483.11</v>
      </c>
      <c r="G94" s="86">
        <v>1</v>
      </c>
      <c r="H94" s="86" t="s">
        <v>454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86" t="s">
        <v>455</v>
      </c>
      <c r="B95" s="86" t="s">
        <v>453</v>
      </c>
      <c r="C95" s="86">
        <v>0.56999999999999995</v>
      </c>
      <c r="D95" s="86">
        <v>622</v>
      </c>
      <c r="E95" s="86">
        <v>2.2000000000000002</v>
      </c>
      <c r="F95" s="86">
        <v>2407.8000000000002</v>
      </c>
      <c r="G95" s="86">
        <v>1</v>
      </c>
      <c r="H95" s="86" t="s">
        <v>454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86" t="s">
        <v>456</v>
      </c>
      <c r="B96" s="86" t="s">
        <v>453</v>
      </c>
      <c r="C96" s="86">
        <v>0.56999999999999995</v>
      </c>
      <c r="D96" s="86">
        <v>622</v>
      </c>
      <c r="E96" s="86">
        <v>2.06</v>
      </c>
      <c r="F96" s="86">
        <v>2258.17</v>
      </c>
      <c r="G96" s="86">
        <v>1</v>
      </c>
      <c r="H96" s="86" t="s">
        <v>454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86" t="s">
        <v>457</v>
      </c>
      <c r="B97" s="86" t="s">
        <v>453</v>
      </c>
      <c r="C97" s="86">
        <v>0.59</v>
      </c>
      <c r="D97" s="86">
        <v>1109.6500000000001</v>
      </c>
      <c r="E97" s="86">
        <v>7.82</v>
      </c>
      <c r="F97" s="86">
        <v>14663.74</v>
      </c>
      <c r="G97" s="86">
        <v>1</v>
      </c>
      <c r="H97" s="86" t="s">
        <v>454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86" t="s">
        <v>458</v>
      </c>
      <c r="B98" s="86" t="s">
        <v>453</v>
      </c>
      <c r="C98" s="86">
        <v>0.56999999999999995</v>
      </c>
      <c r="D98" s="86">
        <v>622</v>
      </c>
      <c r="E98" s="86">
        <v>2.33</v>
      </c>
      <c r="F98" s="86">
        <v>2545.9899999999998</v>
      </c>
      <c r="G98" s="86">
        <v>1</v>
      </c>
      <c r="H98" s="86" t="s">
        <v>454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86" t="s">
        <v>459</v>
      </c>
      <c r="B99" s="86" t="s">
        <v>453</v>
      </c>
      <c r="C99" s="86">
        <v>0.56999999999999995</v>
      </c>
      <c r="D99" s="86">
        <v>622</v>
      </c>
      <c r="E99" s="86">
        <v>2.04</v>
      </c>
      <c r="F99" s="86">
        <v>2225.5500000000002</v>
      </c>
      <c r="G99" s="86">
        <v>1</v>
      </c>
      <c r="H99" s="86" t="s">
        <v>454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86" t="s">
        <v>117</v>
      </c>
      <c r="C101" s="86" t="s">
        <v>460</v>
      </c>
      <c r="D101" s="86" t="s">
        <v>461</v>
      </c>
      <c r="E101" s="86" t="s">
        <v>462</v>
      </c>
      <c r="F101" s="86" t="s">
        <v>463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6" t="s">
        <v>464</v>
      </c>
      <c r="B102" s="86" t="s">
        <v>465</v>
      </c>
      <c r="C102" s="86" t="s">
        <v>466</v>
      </c>
      <c r="D102" s="86">
        <v>0.1</v>
      </c>
      <c r="E102" s="86">
        <v>0</v>
      </c>
      <c r="F102" s="86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86" t="s">
        <v>117</v>
      </c>
      <c r="C104" s="86" t="s">
        <v>467</v>
      </c>
      <c r="D104" s="86" t="s">
        <v>468</v>
      </c>
      <c r="E104" s="86" t="s">
        <v>469</v>
      </c>
      <c r="F104" s="86" t="s">
        <v>470</v>
      </c>
      <c r="G104" s="86" t="s">
        <v>471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6" t="s">
        <v>472</v>
      </c>
      <c r="B105" s="86" t="s">
        <v>473</v>
      </c>
      <c r="C105" s="86">
        <v>0.4</v>
      </c>
      <c r="D105" s="86">
        <v>845000</v>
      </c>
      <c r="E105" s="86">
        <v>0.8</v>
      </c>
      <c r="F105" s="86">
        <v>1.72</v>
      </c>
      <c r="G105" s="86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86" t="s">
        <v>474</v>
      </c>
      <c r="C107" s="86" t="s">
        <v>475</v>
      </c>
      <c r="D107" s="86" t="s">
        <v>476</v>
      </c>
      <c r="E107" s="86" t="s">
        <v>477</v>
      </c>
      <c r="F107" s="86" t="s">
        <v>478</v>
      </c>
      <c r="G107" s="86" t="s">
        <v>479</v>
      </c>
      <c r="H107" s="86" t="s">
        <v>480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481</v>
      </c>
      <c r="B108" s="86">
        <v>105639.6495</v>
      </c>
      <c r="C108" s="86">
        <v>182.6216</v>
      </c>
      <c r="D108" s="86">
        <v>425.62439999999998</v>
      </c>
      <c r="E108" s="86">
        <v>0</v>
      </c>
      <c r="F108" s="86">
        <v>1.6000000000000001E-3</v>
      </c>
      <c r="G108" s="86">
        <v>756910.84039999999</v>
      </c>
      <c r="H108" s="86">
        <v>44572.053899999999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482</v>
      </c>
      <c r="B109" s="86">
        <v>94852.007400000002</v>
      </c>
      <c r="C109" s="86">
        <v>166.3065</v>
      </c>
      <c r="D109" s="86">
        <v>393.60109999999997</v>
      </c>
      <c r="E109" s="86">
        <v>0</v>
      </c>
      <c r="F109" s="86">
        <v>1.5E-3</v>
      </c>
      <c r="G109" s="86">
        <v>699988.11210000003</v>
      </c>
      <c r="H109" s="86">
        <v>40236.0046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483</v>
      </c>
      <c r="B110" s="86">
        <v>102919.7833</v>
      </c>
      <c r="C110" s="86">
        <v>186.35849999999999</v>
      </c>
      <c r="D110" s="86">
        <v>456.03379999999999</v>
      </c>
      <c r="E110" s="86">
        <v>0</v>
      </c>
      <c r="F110" s="86">
        <v>1.6999999999999999E-3</v>
      </c>
      <c r="G110" s="86">
        <v>811083.68920000002</v>
      </c>
      <c r="H110" s="86">
        <v>44203.825299999997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484</v>
      </c>
      <c r="B111" s="86">
        <v>101392.69960000001</v>
      </c>
      <c r="C111" s="86">
        <v>189.04820000000001</v>
      </c>
      <c r="D111" s="86">
        <v>476.00709999999998</v>
      </c>
      <c r="E111" s="86">
        <v>0</v>
      </c>
      <c r="F111" s="86">
        <v>1.6999999999999999E-3</v>
      </c>
      <c r="G111" s="86">
        <v>846662.62139999995</v>
      </c>
      <c r="H111" s="86">
        <v>44051.710500000001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295</v>
      </c>
      <c r="B112" s="86">
        <v>111003.7798</v>
      </c>
      <c r="C112" s="86">
        <v>212.0651</v>
      </c>
      <c r="D112" s="86">
        <v>546.11339999999996</v>
      </c>
      <c r="E112" s="86">
        <v>0</v>
      </c>
      <c r="F112" s="86">
        <v>2E-3</v>
      </c>
      <c r="G112" s="86">
        <v>971407.86609999998</v>
      </c>
      <c r="H112" s="86">
        <v>48698.113100000002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485</v>
      </c>
      <c r="B113" s="86">
        <v>114839.70329999999</v>
      </c>
      <c r="C113" s="86">
        <v>220.56710000000001</v>
      </c>
      <c r="D113" s="86">
        <v>570.73900000000003</v>
      </c>
      <c r="E113" s="86">
        <v>0</v>
      </c>
      <c r="F113" s="86">
        <v>2.0999999999999999E-3</v>
      </c>
      <c r="G113" s="87">
        <v>1015220</v>
      </c>
      <c r="H113" s="86">
        <v>50489.3557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486</v>
      </c>
      <c r="B114" s="86">
        <v>122744.2724</v>
      </c>
      <c r="C114" s="86">
        <v>235.97839999999999</v>
      </c>
      <c r="D114" s="86">
        <v>611.14840000000004</v>
      </c>
      <c r="E114" s="86">
        <v>0</v>
      </c>
      <c r="F114" s="86">
        <v>2.2000000000000001E-3</v>
      </c>
      <c r="G114" s="87">
        <v>1087100</v>
      </c>
      <c r="H114" s="86">
        <v>53985.793100000003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487</v>
      </c>
      <c r="B115" s="86">
        <v>122723.3144</v>
      </c>
      <c r="C115" s="86">
        <v>235.89930000000001</v>
      </c>
      <c r="D115" s="86">
        <v>610.85360000000003</v>
      </c>
      <c r="E115" s="86">
        <v>0</v>
      </c>
      <c r="F115" s="86">
        <v>2.2000000000000001E-3</v>
      </c>
      <c r="G115" s="87">
        <v>1086580</v>
      </c>
      <c r="H115" s="86">
        <v>53972.987399999998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488</v>
      </c>
      <c r="B116" s="86">
        <v>113952.962</v>
      </c>
      <c r="C116" s="86">
        <v>218.8355</v>
      </c>
      <c r="D116" s="86">
        <v>566.19259999999997</v>
      </c>
      <c r="E116" s="86">
        <v>0</v>
      </c>
      <c r="F116" s="86">
        <v>2.0999999999999999E-3</v>
      </c>
      <c r="G116" s="87">
        <v>1007130</v>
      </c>
      <c r="H116" s="86">
        <v>50096.872300000003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489</v>
      </c>
      <c r="B117" s="86">
        <v>105546.2841</v>
      </c>
      <c r="C117" s="86">
        <v>198.22290000000001</v>
      </c>
      <c r="D117" s="86">
        <v>502.5181</v>
      </c>
      <c r="E117" s="86">
        <v>0</v>
      </c>
      <c r="F117" s="86">
        <v>1.8E-3</v>
      </c>
      <c r="G117" s="86">
        <v>893830.79429999995</v>
      </c>
      <c r="H117" s="86">
        <v>45988.391100000001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490</v>
      </c>
      <c r="B118" s="86">
        <v>99906.297399999996</v>
      </c>
      <c r="C118" s="86">
        <v>180.327</v>
      </c>
      <c r="D118" s="86">
        <v>439.86239999999998</v>
      </c>
      <c r="E118" s="86">
        <v>0</v>
      </c>
      <c r="F118" s="86">
        <v>1.6000000000000001E-3</v>
      </c>
      <c r="G118" s="86">
        <v>782315.96360000002</v>
      </c>
      <c r="H118" s="86">
        <v>42856.434600000001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491</v>
      </c>
      <c r="B119" s="86">
        <v>104763.29270000001</v>
      </c>
      <c r="C119" s="86">
        <v>183.59450000000001</v>
      </c>
      <c r="D119" s="86">
        <v>434.28949999999998</v>
      </c>
      <c r="E119" s="86">
        <v>0</v>
      </c>
      <c r="F119" s="86">
        <v>1.6000000000000001E-3</v>
      </c>
      <c r="G119" s="86">
        <v>772348.30889999995</v>
      </c>
      <c r="H119" s="86">
        <v>44432.0645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  <c r="F120" s="86"/>
      <c r="G120" s="86"/>
      <c r="H120" s="86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492</v>
      </c>
      <c r="B121" s="87">
        <v>1300280</v>
      </c>
      <c r="C121" s="86">
        <v>2409.8247000000001</v>
      </c>
      <c r="D121" s="86">
        <v>6032.9835000000003</v>
      </c>
      <c r="E121" s="86">
        <v>0</v>
      </c>
      <c r="F121" s="86">
        <v>2.2200000000000001E-2</v>
      </c>
      <c r="G121" s="87">
        <v>10730600</v>
      </c>
      <c r="H121" s="86">
        <v>563583.60609999998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493</v>
      </c>
      <c r="B122" s="86">
        <v>94852.007400000002</v>
      </c>
      <c r="C122" s="86">
        <v>166.3065</v>
      </c>
      <c r="D122" s="86">
        <v>393.60109999999997</v>
      </c>
      <c r="E122" s="86">
        <v>0</v>
      </c>
      <c r="F122" s="86">
        <v>1.5E-3</v>
      </c>
      <c r="G122" s="86">
        <v>699988.11210000003</v>
      </c>
      <c r="H122" s="86">
        <v>40236.0046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494</v>
      </c>
      <c r="B123" s="86">
        <v>122744.2724</v>
      </c>
      <c r="C123" s="86">
        <v>235.97839999999999</v>
      </c>
      <c r="D123" s="86">
        <v>611.14840000000004</v>
      </c>
      <c r="E123" s="86">
        <v>0</v>
      </c>
      <c r="F123" s="86">
        <v>2.2000000000000001E-3</v>
      </c>
      <c r="G123" s="87">
        <v>1087100</v>
      </c>
      <c r="H123" s="86">
        <v>53985.793100000003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86" t="s">
        <v>495</v>
      </c>
      <c r="C125" s="86" t="s">
        <v>496</v>
      </c>
      <c r="D125" s="86" t="s">
        <v>497</v>
      </c>
      <c r="E125" s="86" t="s">
        <v>498</v>
      </c>
      <c r="F125" s="86" t="s">
        <v>499</v>
      </c>
      <c r="G125" s="86" t="s">
        <v>500</v>
      </c>
      <c r="H125" s="86" t="s">
        <v>501</v>
      </c>
      <c r="I125" s="86" t="s">
        <v>502</v>
      </c>
      <c r="J125" s="86" t="s">
        <v>503</v>
      </c>
      <c r="K125" s="86" t="s">
        <v>504</v>
      </c>
      <c r="L125" s="86" t="s">
        <v>505</v>
      </c>
      <c r="M125" s="86" t="s">
        <v>506</v>
      </c>
      <c r="N125" s="86" t="s">
        <v>507</v>
      </c>
      <c r="O125" s="86" t="s">
        <v>508</v>
      </c>
      <c r="P125" s="86" t="s">
        <v>509</v>
      </c>
      <c r="Q125" s="86" t="s">
        <v>510</v>
      </c>
      <c r="R125" s="86" t="s">
        <v>511</v>
      </c>
      <c r="S125" s="86" t="s">
        <v>512</v>
      </c>
    </row>
    <row r="126" spans="1:19">
      <c r="A126" s="86" t="s">
        <v>481</v>
      </c>
      <c r="B126" s="87">
        <v>436428000000</v>
      </c>
      <c r="C126" s="86">
        <v>330239.30499999999</v>
      </c>
      <c r="D126" s="86" t="s">
        <v>561</v>
      </c>
      <c r="E126" s="86">
        <v>41924.28</v>
      </c>
      <c r="F126" s="86">
        <v>36859.928999999996</v>
      </c>
      <c r="G126" s="86">
        <v>24715.266</v>
      </c>
      <c r="H126" s="86">
        <v>0</v>
      </c>
      <c r="I126" s="86">
        <v>3858.4940000000001</v>
      </c>
      <c r="J126" s="86">
        <v>4005</v>
      </c>
      <c r="K126" s="86">
        <v>0</v>
      </c>
      <c r="L126" s="86">
        <v>0</v>
      </c>
      <c r="M126" s="86">
        <v>0</v>
      </c>
      <c r="N126" s="86">
        <v>0</v>
      </c>
      <c r="O126" s="86">
        <v>0</v>
      </c>
      <c r="P126" s="86">
        <v>0</v>
      </c>
      <c r="Q126" s="86">
        <v>218876.33499999999</v>
      </c>
      <c r="R126" s="86">
        <v>0</v>
      </c>
      <c r="S126" s="86">
        <v>0</v>
      </c>
    </row>
    <row r="127" spans="1:19">
      <c r="A127" s="86" t="s">
        <v>482</v>
      </c>
      <c r="B127" s="87">
        <v>403607000000</v>
      </c>
      <c r="C127" s="86">
        <v>318064.40700000001</v>
      </c>
      <c r="D127" s="86" t="s">
        <v>562</v>
      </c>
      <c r="E127" s="86">
        <v>41924.28</v>
      </c>
      <c r="F127" s="86">
        <v>36859.928999999996</v>
      </c>
      <c r="G127" s="86">
        <v>24715.266</v>
      </c>
      <c r="H127" s="86">
        <v>0</v>
      </c>
      <c r="I127" s="86">
        <v>3053.797</v>
      </c>
      <c r="J127" s="86">
        <v>0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211511.13500000001</v>
      </c>
      <c r="R127" s="86">
        <v>0</v>
      </c>
      <c r="S127" s="86">
        <v>0</v>
      </c>
    </row>
    <row r="128" spans="1:19">
      <c r="A128" s="86" t="s">
        <v>483</v>
      </c>
      <c r="B128" s="87">
        <v>467663000000</v>
      </c>
      <c r="C128" s="86">
        <v>331065.35600000003</v>
      </c>
      <c r="D128" s="86" t="s">
        <v>563</v>
      </c>
      <c r="E128" s="86">
        <v>41924.28</v>
      </c>
      <c r="F128" s="86">
        <v>36859.928999999996</v>
      </c>
      <c r="G128" s="86">
        <v>24715.266</v>
      </c>
      <c r="H128" s="86">
        <v>0</v>
      </c>
      <c r="I128" s="86">
        <v>5943.4049999999997</v>
      </c>
      <c r="J128" s="86">
        <v>0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221622.47500000001</v>
      </c>
      <c r="R128" s="86">
        <v>0</v>
      </c>
      <c r="S128" s="86">
        <v>0</v>
      </c>
    </row>
    <row r="129" spans="1:19">
      <c r="A129" s="86" t="s">
        <v>484</v>
      </c>
      <c r="B129" s="87">
        <v>488178000000</v>
      </c>
      <c r="C129" s="86">
        <v>349969.51899999997</v>
      </c>
      <c r="D129" s="86" t="s">
        <v>564</v>
      </c>
      <c r="E129" s="86">
        <v>41924.28</v>
      </c>
      <c r="F129" s="86">
        <v>36859.928999999996</v>
      </c>
      <c r="G129" s="86">
        <v>24715.266</v>
      </c>
      <c r="H129" s="86">
        <v>0</v>
      </c>
      <c r="I129" s="86">
        <v>15756.24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230713.80300000001</v>
      </c>
      <c r="R129" s="86">
        <v>0</v>
      </c>
      <c r="S129" s="86">
        <v>0</v>
      </c>
    </row>
    <row r="130" spans="1:19">
      <c r="A130" s="86" t="s">
        <v>295</v>
      </c>
      <c r="B130" s="87">
        <v>560105000000</v>
      </c>
      <c r="C130" s="86">
        <v>382487.51299999998</v>
      </c>
      <c r="D130" s="86" t="s">
        <v>565</v>
      </c>
      <c r="E130" s="86">
        <v>41924.28</v>
      </c>
      <c r="F130" s="86">
        <v>36859.928999999996</v>
      </c>
      <c r="G130" s="86">
        <v>24715.266</v>
      </c>
      <c r="H130" s="86">
        <v>0</v>
      </c>
      <c r="I130" s="86">
        <v>37878.877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241109.16099999999</v>
      </c>
      <c r="R130" s="86">
        <v>0</v>
      </c>
      <c r="S130" s="86">
        <v>0</v>
      </c>
    </row>
    <row r="131" spans="1:19">
      <c r="A131" s="86" t="s">
        <v>485</v>
      </c>
      <c r="B131" s="87">
        <v>585367000000</v>
      </c>
      <c r="C131" s="86">
        <v>396460.42599999998</v>
      </c>
      <c r="D131" s="86" t="s">
        <v>566</v>
      </c>
      <c r="E131" s="86">
        <v>41924.28</v>
      </c>
      <c r="F131" s="86">
        <v>36859.928999999996</v>
      </c>
      <c r="G131" s="86">
        <v>24715.266</v>
      </c>
      <c r="H131" s="86">
        <v>0</v>
      </c>
      <c r="I131" s="86">
        <v>53922.970999999998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239037.97899999999</v>
      </c>
      <c r="R131" s="86">
        <v>0</v>
      </c>
      <c r="S131" s="86">
        <v>0</v>
      </c>
    </row>
    <row r="132" spans="1:19">
      <c r="A132" s="86" t="s">
        <v>486</v>
      </c>
      <c r="B132" s="87">
        <v>626814000000</v>
      </c>
      <c r="C132" s="86">
        <v>421027.38400000002</v>
      </c>
      <c r="D132" s="86" t="s">
        <v>567</v>
      </c>
      <c r="E132" s="86">
        <v>41924.28</v>
      </c>
      <c r="F132" s="86">
        <v>36859.928999999996</v>
      </c>
      <c r="G132" s="86">
        <v>24715.266</v>
      </c>
      <c r="H132" s="86">
        <v>0</v>
      </c>
      <c r="I132" s="86">
        <v>72389.490999999995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245138.41800000001</v>
      </c>
      <c r="R132" s="86">
        <v>0</v>
      </c>
      <c r="S132" s="86">
        <v>0</v>
      </c>
    </row>
    <row r="133" spans="1:19">
      <c r="A133" s="86" t="s">
        <v>487</v>
      </c>
      <c r="B133" s="87">
        <v>626511000000</v>
      </c>
      <c r="C133" s="86">
        <v>400480.84100000001</v>
      </c>
      <c r="D133" s="86" t="s">
        <v>568</v>
      </c>
      <c r="E133" s="86">
        <v>41924.28</v>
      </c>
      <c r="F133" s="86">
        <v>36859.928999999996</v>
      </c>
      <c r="G133" s="86">
        <v>24715.266</v>
      </c>
      <c r="H133" s="86">
        <v>0</v>
      </c>
      <c r="I133" s="86">
        <v>53855.271999999997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243126.09299999999</v>
      </c>
      <c r="R133" s="86">
        <v>0</v>
      </c>
      <c r="S133" s="86">
        <v>0</v>
      </c>
    </row>
    <row r="134" spans="1:19">
      <c r="A134" s="86" t="s">
        <v>488</v>
      </c>
      <c r="B134" s="87">
        <v>580704000000</v>
      </c>
      <c r="C134" s="86">
        <v>378803.53</v>
      </c>
      <c r="D134" s="86" t="s">
        <v>569</v>
      </c>
      <c r="E134" s="86">
        <v>41924.28</v>
      </c>
      <c r="F134" s="86">
        <v>36859.928999999996</v>
      </c>
      <c r="G134" s="86">
        <v>24715.266</v>
      </c>
      <c r="H134" s="86">
        <v>0</v>
      </c>
      <c r="I134" s="86">
        <v>37108.868999999999</v>
      </c>
      <c r="J134" s="86">
        <v>0</v>
      </c>
      <c r="K134" s="86">
        <v>0</v>
      </c>
      <c r="L134" s="86">
        <v>0</v>
      </c>
      <c r="M134" s="86">
        <v>0</v>
      </c>
      <c r="N134" s="86">
        <v>0</v>
      </c>
      <c r="O134" s="86">
        <v>0</v>
      </c>
      <c r="P134" s="86">
        <v>0</v>
      </c>
      <c r="Q134" s="86">
        <v>238195.185</v>
      </c>
      <c r="R134" s="86">
        <v>0</v>
      </c>
      <c r="S134" s="86">
        <v>0</v>
      </c>
    </row>
    <row r="135" spans="1:19">
      <c r="A135" s="86" t="s">
        <v>489</v>
      </c>
      <c r="B135" s="87">
        <v>515374000000</v>
      </c>
      <c r="C135" s="86">
        <v>349587.01400000002</v>
      </c>
      <c r="D135" s="86" t="s">
        <v>570</v>
      </c>
      <c r="E135" s="86">
        <v>41924.28</v>
      </c>
      <c r="F135" s="86">
        <v>36859.928999999996</v>
      </c>
      <c r="G135" s="86">
        <v>24715.266</v>
      </c>
      <c r="H135" s="86">
        <v>0</v>
      </c>
      <c r="I135" s="86">
        <v>13696.157999999999</v>
      </c>
      <c r="J135" s="86">
        <v>0</v>
      </c>
      <c r="K135" s="86">
        <v>0</v>
      </c>
      <c r="L135" s="86">
        <v>0</v>
      </c>
      <c r="M135" s="86">
        <v>0</v>
      </c>
      <c r="N135" s="86">
        <v>0</v>
      </c>
      <c r="O135" s="86">
        <v>0</v>
      </c>
      <c r="P135" s="86">
        <v>0</v>
      </c>
      <c r="Q135" s="86">
        <v>232391.38</v>
      </c>
      <c r="R135" s="86">
        <v>0</v>
      </c>
      <c r="S135" s="86">
        <v>0</v>
      </c>
    </row>
    <row r="136" spans="1:19">
      <c r="A136" s="86" t="s">
        <v>490</v>
      </c>
      <c r="B136" s="87">
        <v>451076000000</v>
      </c>
      <c r="C136" s="86">
        <v>328114.29599999997</v>
      </c>
      <c r="D136" s="86" t="s">
        <v>571</v>
      </c>
      <c r="E136" s="86">
        <v>41924.28</v>
      </c>
      <c r="F136" s="86">
        <v>36859.928999999996</v>
      </c>
      <c r="G136" s="86">
        <v>24715.266</v>
      </c>
      <c r="H136" s="86">
        <v>0</v>
      </c>
      <c r="I136" s="86">
        <v>3816.8809999999999</v>
      </c>
      <c r="J136" s="86">
        <v>4005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216792.94</v>
      </c>
      <c r="R136" s="86">
        <v>0</v>
      </c>
      <c r="S136" s="86">
        <v>0</v>
      </c>
    </row>
    <row r="137" spans="1:19">
      <c r="A137" s="86" t="s">
        <v>491</v>
      </c>
      <c r="B137" s="87">
        <v>445329000000</v>
      </c>
      <c r="C137" s="86">
        <v>327294.59899999999</v>
      </c>
      <c r="D137" s="86" t="s">
        <v>572</v>
      </c>
      <c r="E137" s="86">
        <v>41924.28</v>
      </c>
      <c r="F137" s="86">
        <v>36859.928999999996</v>
      </c>
      <c r="G137" s="86">
        <v>24715.266</v>
      </c>
      <c r="H137" s="86">
        <v>0</v>
      </c>
      <c r="I137" s="86">
        <v>4009.8470000000002</v>
      </c>
      <c r="J137" s="86">
        <v>4005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215780.277</v>
      </c>
      <c r="R137" s="86">
        <v>0</v>
      </c>
      <c r="S137" s="86">
        <v>0</v>
      </c>
    </row>
    <row r="138" spans="1:19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</row>
    <row r="139" spans="1:19">
      <c r="A139" s="86" t="s">
        <v>492</v>
      </c>
      <c r="B139" s="87">
        <v>6187150000000</v>
      </c>
      <c r="C139" s="86"/>
      <c r="D139" s="86"/>
      <c r="E139" s="86"/>
      <c r="F139" s="86"/>
      <c r="G139" s="86"/>
      <c r="H139" s="86"/>
      <c r="I139" s="86"/>
      <c r="J139" s="86"/>
      <c r="K139" s="86"/>
      <c r="L139" s="86">
        <v>0</v>
      </c>
      <c r="M139" s="86">
        <v>0</v>
      </c>
      <c r="N139" s="86">
        <v>0</v>
      </c>
      <c r="O139" s="86">
        <v>0</v>
      </c>
      <c r="P139" s="86">
        <v>0</v>
      </c>
      <c r="Q139" s="86"/>
      <c r="R139" s="86">
        <v>0</v>
      </c>
      <c r="S139" s="86">
        <v>0</v>
      </c>
    </row>
    <row r="140" spans="1:19">
      <c r="A140" s="86" t="s">
        <v>493</v>
      </c>
      <c r="B140" s="87">
        <v>403607000000</v>
      </c>
      <c r="C140" s="86">
        <v>318064.40700000001</v>
      </c>
      <c r="D140" s="86"/>
      <c r="E140" s="86">
        <v>41924.28</v>
      </c>
      <c r="F140" s="86">
        <v>36859.928999999996</v>
      </c>
      <c r="G140" s="86">
        <v>24715.266</v>
      </c>
      <c r="H140" s="86">
        <v>0</v>
      </c>
      <c r="I140" s="86">
        <v>3053.797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211511.13500000001</v>
      </c>
      <c r="R140" s="86">
        <v>0</v>
      </c>
      <c r="S140" s="86">
        <v>0</v>
      </c>
    </row>
    <row r="141" spans="1:19">
      <c r="A141" s="86" t="s">
        <v>494</v>
      </c>
      <c r="B141" s="87">
        <v>626814000000</v>
      </c>
      <c r="C141" s="86">
        <v>421027.38400000002</v>
      </c>
      <c r="D141" s="86"/>
      <c r="E141" s="86">
        <v>41924.28</v>
      </c>
      <c r="F141" s="86">
        <v>36859.928999999996</v>
      </c>
      <c r="G141" s="86">
        <v>24715.266</v>
      </c>
      <c r="H141" s="86">
        <v>0</v>
      </c>
      <c r="I141" s="86">
        <v>72389.490999999995</v>
      </c>
      <c r="J141" s="86">
        <v>4005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245138.41800000001</v>
      </c>
      <c r="R141" s="86">
        <v>0</v>
      </c>
      <c r="S141" s="86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86" t="s">
        <v>514</v>
      </c>
      <c r="C143" s="86" t="s">
        <v>515</v>
      </c>
      <c r="D143" s="86" t="s">
        <v>241</v>
      </c>
      <c r="E143" s="86" t="s">
        <v>374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516</v>
      </c>
      <c r="B144" s="86">
        <v>170121.05</v>
      </c>
      <c r="C144" s="86">
        <v>18573.900000000001</v>
      </c>
      <c r="D144" s="86">
        <v>0</v>
      </c>
      <c r="E144" s="86">
        <v>188694.95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517</v>
      </c>
      <c r="B145" s="86">
        <v>40.69</v>
      </c>
      <c r="C145" s="86">
        <v>4.4400000000000004</v>
      </c>
      <c r="D145" s="86">
        <v>0</v>
      </c>
      <c r="E145" s="86">
        <v>45.13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518</v>
      </c>
      <c r="B146" s="86">
        <v>40.69</v>
      </c>
      <c r="C146" s="86">
        <v>4.4400000000000004</v>
      </c>
      <c r="D146" s="86">
        <v>0</v>
      </c>
      <c r="E146" s="86">
        <v>45.13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</row>
    <row r="148" spans="1:19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</row>
    <row r="149" spans="1:1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51"/>
  <sheetViews>
    <sheetView workbookViewId="0"/>
  </sheetViews>
  <sheetFormatPr defaultRowHeight="10.5"/>
  <cols>
    <col min="1" max="1" width="38.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86" t="s">
        <v>344</v>
      </c>
      <c r="C1" s="86" t="s">
        <v>345</v>
      </c>
      <c r="D1" s="86" t="s">
        <v>346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347</v>
      </c>
      <c r="B2" s="86">
        <v>7249.01</v>
      </c>
      <c r="C2" s="86">
        <v>1733.88</v>
      </c>
      <c r="D2" s="86">
        <v>1733.88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348</v>
      </c>
      <c r="B3" s="86">
        <v>7249.01</v>
      </c>
      <c r="C3" s="86">
        <v>1733.88</v>
      </c>
      <c r="D3" s="86">
        <v>1733.88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349</v>
      </c>
      <c r="B4" s="86">
        <v>19726.72</v>
      </c>
      <c r="C4" s="86">
        <v>4718.41</v>
      </c>
      <c r="D4" s="86">
        <v>4718.41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350</v>
      </c>
      <c r="B5" s="86">
        <v>19726.72</v>
      </c>
      <c r="C5" s="86">
        <v>4718.41</v>
      </c>
      <c r="D5" s="86">
        <v>4718.41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86" t="s">
        <v>351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352</v>
      </c>
      <c r="B8" s="86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353</v>
      </c>
      <c r="B9" s="86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354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86" t="s">
        <v>355</v>
      </c>
      <c r="C12" s="86" t="s">
        <v>356</v>
      </c>
      <c r="D12" s="86" t="s">
        <v>357</v>
      </c>
      <c r="E12" s="86" t="s">
        <v>358</v>
      </c>
      <c r="F12" s="86" t="s">
        <v>359</v>
      </c>
      <c r="G12" s="86" t="s">
        <v>360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72</v>
      </c>
      <c r="B13" s="86">
        <v>0</v>
      </c>
      <c r="C13" s="86">
        <v>1133.97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73</v>
      </c>
      <c r="B14" s="86">
        <v>44.27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81</v>
      </c>
      <c r="B15" s="86">
        <v>933.76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82</v>
      </c>
      <c r="B16" s="86">
        <v>63.01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83</v>
      </c>
      <c r="B17" s="86">
        <v>785.69</v>
      </c>
      <c r="C17" s="86">
        <v>199.13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84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85</v>
      </c>
      <c r="B19" s="86">
        <v>372.36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86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87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88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67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89</v>
      </c>
      <c r="B24" s="86">
        <v>0</v>
      </c>
      <c r="C24" s="86">
        <v>19.36</v>
      </c>
      <c r="D24" s="86">
        <v>0</v>
      </c>
      <c r="E24" s="86">
        <v>0</v>
      </c>
      <c r="F24" s="86">
        <v>0</v>
      </c>
      <c r="G24" s="86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90</v>
      </c>
      <c r="B25" s="86">
        <v>3697.48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91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92</v>
      </c>
      <c r="B28" s="86">
        <v>5896.56</v>
      </c>
      <c r="C28" s="86">
        <v>1352.45</v>
      </c>
      <c r="D28" s="86">
        <v>0</v>
      </c>
      <c r="E28" s="86">
        <v>0</v>
      </c>
      <c r="F28" s="86">
        <v>0</v>
      </c>
      <c r="G28" s="86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86" t="s">
        <v>351</v>
      </c>
      <c r="C30" s="86" t="s">
        <v>3</v>
      </c>
      <c r="D30" s="86" t="s">
        <v>361</v>
      </c>
      <c r="E30" s="86" t="s">
        <v>362</v>
      </c>
      <c r="F30" s="86" t="s">
        <v>363</v>
      </c>
      <c r="G30" s="86" t="s">
        <v>364</v>
      </c>
      <c r="H30" s="86" t="s">
        <v>365</v>
      </c>
      <c r="I30" s="86" t="s">
        <v>366</v>
      </c>
      <c r="J30" s="86" t="s">
        <v>367</v>
      </c>
      <c r="K30"/>
      <c r="L30"/>
      <c r="M30"/>
      <c r="N30"/>
      <c r="O30"/>
      <c r="P30"/>
      <c r="Q30"/>
      <c r="R30"/>
      <c r="S30"/>
    </row>
    <row r="31" spans="1:19">
      <c r="A31" s="86" t="s">
        <v>373</v>
      </c>
      <c r="B31" s="86">
        <v>209.04</v>
      </c>
      <c r="C31" s="86" t="s">
        <v>4</v>
      </c>
      <c r="D31" s="86">
        <v>1274.6500000000001</v>
      </c>
      <c r="E31" s="86">
        <v>1</v>
      </c>
      <c r="F31" s="86">
        <v>189.08</v>
      </c>
      <c r="G31" s="86">
        <v>0</v>
      </c>
      <c r="H31" s="86">
        <v>18.29</v>
      </c>
      <c r="I31" s="86">
        <v>11.61</v>
      </c>
      <c r="J31" s="86">
        <v>80.6828</v>
      </c>
      <c r="K31"/>
      <c r="L31"/>
      <c r="M31"/>
      <c r="N31"/>
      <c r="O31"/>
      <c r="P31"/>
      <c r="Q31"/>
      <c r="R31"/>
      <c r="S31"/>
    </row>
    <row r="32" spans="1:19">
      <c r="A32" s="86" t="s">
        <v>370</v>
      </c>
      <c r="B32" s="86">
        <v>224.72</v>
      </c>
      <c r="C32" s="86" t="s">
        <v>4</v>
      </c>
      <c r="D32" s="86">
        <v>1370.24</v>
      </c>
      <c r="E32" s="86">
        <v>1</v>
      </c>
      <c r="F32" s="86">
        <v>138.38999999999999</v>
      </c>
      <c r="G32" s="86">
        <v>0</v>
      </c>
      <c r="H32" s="86">
        <v>18.29</v>
      </c>
      <c r="I32" s="86">
        <v>11.61</v>
      </c>
      <c r="J32" s="86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86" t="s">
        <v>369</v>
      </c>
      <c r="B33" s="86">
        <v>621.89</v>
      </c>
      <c r="C33" s="86" t="s">
        <v>4</v>
      </c>
      <c r="D33" s="86">
        <v>3792.03</v>
      </c>
      <c r="E33" s="86">
        <v>1</v>
      </c>
      <c r="F33" s="86">
        <v>477.11</v>
      </c>
      <c r="G33" s="86">
        <v>0</v>
      </c>
      <c r="H33" s="86">
        <v>8.61</v>
      </c>
      <c r="I33" s="86">
        <v>27.87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88.84</v>
      </c>
      <c r="C34" s="86" t="s">
        <v>4</v>
      </c>
      <c r="D34" s="86">
        <v>541.72</v>
      </c>
      <c r="E34" s="86">
        <v>1</v>
      </c>
      <c r="F34" s="86">
        <v>115.05</v>
      </c>
      <c r="G34" s="86">
        <v>0</v>
      </c>
      <c r="H34" s="86">
        <v>11.84</v>
      </c>
      <c r="I34" s="86">
        <v>18.579999999999998</v>
      </c>
      <c r="J34" s="86">
        <v>8.07</v>
      </c>
      <c r="K34"/>
      <c r="L34"/>
      <c r="M34"/>
      <c r="N34"/>
      <c r="O34"/>
      <c r="P34"/>
      <c r="Q34"/>
      <c r="R34"/>
      <c r="S34"/>
    </row>
    <row r="35" spans="1:19">
      <c r="A35" s="86" t="s">
        <v>372</v>
      </c>
      <c r="B35" s="86">
        <v>711.36</v>
      </c>
      <c r="C35" s="86" t="s">
        <v>4</v>
      </c>
      <c r="D35" s="86">
        <v>4337.6099999999997</v>
      </c>
      <c r="E35" s="86">
        <v>1</v>
      </c>
      <c r="F35" s="86">
        <v>366.09</v>
      </c>
      <c r="G35" s="86">
        <v>0</v>
      </c>
      <c r="H35" s="86">
        <v>18.29</v>
      </c>
      <c r="I35" s="86">
        <v>11.61</v>
      </c>
      <c r="J35" s="86">
        <v>5.38</v>
      </c>
      <c r="K35"/>
      <c r="L35"/>
      <c r="M35"/>
      <c r="N35"/>
      <c r="O35"/>
      <c r="P35"/>
      <c r="Q35"/>
      <c r="R35"/>
      <c r="S35"/>
    </row>
    <row r="36" spans="1:19">
      <c r="A36" s="86" t="s">
        <v>371</v>
      </c>
      <c r="B36" s="86">
        <v>2324.94</v>
      </c>
      <c r="C36" s="86" t="s">
        <v>4</v>
      </c>
      <c r="D36" s="86">
        <v>14176.6</v>
      </c>
      <c r="E36" s="86">
        <v>1</v>
      </c>
      <c r="F36" s="86">
        <v>323.44</v>
      </c>
      <c r="G36" s="86">
        <v>174.7</v>
      </c>
      <c r="H36" s="86">
        <v>18.29</v>
      </c>
      <c r="I36" s="86">
        <v>11.61</v>
      </c>
      <c r="J36" s="86">
        <v>5.38</v>
      </c>
      <c r="K36"/>
      <c r="L36"/>
      <c r="M36"/>
      <c r="N36"/>
      <c r="O36"/>
      <c r="P36"/>
      <c r="Q36"/>
      <c r="R36"/>
      <c r="S36"/>
    </row>
    <row r="37" spans="1:19">
      <c r="A37" s="86" t="s">
        <v>374</v>
      </c>
      <c r="B37" s="86">
        <v>4180.79</v>
      </c>
      <c r="C37" s="86"/>
      <c r="D37" s="86">
        <v>25492.85</v>
      </c>
      <c r="E37" s="86"/>
      <c r="F37" s="86">
        <v>1609.16</v>
      </c>
      <c r="G37" s="86">
        <v>174.7</v>
      </c>
      <c r="H37" s="86">
        <v>16.713000000000001</v>
      </c>
      <c r="I37" s="86">
        <v>12.83</v>
      </c>
      <c r="J37" s="86">
        <v>13.7818</v>
      </c>
      <c r="K37"/>
      <c r="L37"/>
      <c r="M37"/>
      <c r="N37"/>
      <c r="O37"/>
      <c r="P37"/>
      <c r="Q37"/>
      <c r="R37"/>
      <c r="S37"/>
    </row>
    <row r="38" spans="1:19">
      <c r="A38" s="86" t="s">
        <v>375</v>
      </c>
      <c r="B38" s="86">
        <v>4180.79</v>
      </c>
      <c r="C38" s="86"/>
      <c r="D38" s="86">
        <v>25492.85</v>
      </c>
      <c r="E38" s="86"/>
      <c r="F38" s="86">
        <v>1609.16</v>
      </c>
      <c r="G38" s="86">
        <v>174.7</v>
      </c>
      <c r="H38" s="86">
        <v>16.713000000000001</v>
      </c>
      <c r="I38" s="86">
        <v>12.83</v>
      </c>
      <c r="J38" s="86">
        <v>13.7818</v>
      </c>
      <c r="K38"/>
      <c r="L38"/>
      <c r="M38"/>
      <c r="N38"/>
      <c r="O38"/>
      <c r="P38"/>
      <c r="Q38"/>
      <c r="R38"/>
      <c r="S38"/>
    </row>
    <row r="39" spans="1:19">
      <c r="A39" s="86" t="s">
        <v>376</v>
      </c>
      <c r="B39" s="86">
        <v>0</v>
      </c>
      <c r="C39" s="86"/>
      <c r="D39" s="86">
        <v>0</v>
      </c>
      <c r="E39" s="86"/>
      <c r="F39" s="86">
        <v>0</v>
      </c>
      <c r="G39" s="86">
        <v>0</v>
      </c>
      <c r="H39" s="86"/>
      <c r="I39" s="86"/>
      <c r="J39" s="86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86" t="s">
        <v>51</v>
      </c>
      <c r="C41" s="86" t="s">
        <v>377</v>
      </c>
      <c r="D41" s="86" t="s">
        <v>378</v>
      </c>
      <c r="E41" s="86" t="s">
        <v>379</v>
      </c>
      <c r="F41" s="86" t="s">
        <v>380</v>
      </c>
      <c r="G41" s="86" t="s">
        <v>381</v>
      </c>
      <c r="H41" s="86" t="s">
        <v>382</v>
      </c>
      <c r="I41" s="86" t="s">
        <v>383</v>
      </c>
      <c r="J41"/>
      <c r="K41"/>
      <c r="L41"/>
      <c r="M41"/>
      <c r="N41"/>
      <c r="O41"/>
      <c r="P41"/>
      <c r="Q41"/>
      <c r="R41"/>
      <c r="S41"/>
    </row>
    <row r="42" spans="1:19">
      <c r="A42" s="86" t="s">
        <v>407</v>
      </c>
      <c r="B42" s="86" t="s">
        <v>533</v>
      </c>
      <c r="C42" s="86">
        <v>0.08</v>
      </c>
      <c r="D42" s="86">
        <v>0.85699999999999998</v>
      </c>
      <c r="E42" s="86">
        <v>0.98399999999999999</v>
      </c>
      <c r="F42" s="86">
        <v>60.34</v>
      </c>
      <c r="G42" s="86">
        <v>180</v>
      </c>
      <c r="H42" s="86">
        <v>90</v>
      </c>
      <c r="I42" s="86" t="s">
        <v>400</v>
      </c>
      <c r="J42"/>
      <c r="K42"/>
      <c r="L42"/>
      <c r="M42"/>
      <c r="N42"/>
      <c r="O42"/>
      <c r="P42"/>
      <c r="Q42"/>
      <c r="R42"/>
      <c r="S42"/>
    </row>
    <row r="43" spans="1:19">
      <c r="A43" s="86" t="s">
        <v>408</v>
      </c>
      <c r="B43" s="86" t="s">
        <v>533</v>
      </c>
      <c r="C43" s="86">
        <v>0.08</v>
      </c>
      <c r="D43" s="86">
        <v>0.85699999999999998</v>
      </c>
      <c r="E43" s="86">
        <v>0.98399999999999999</v>
      </c>
      <c r="F43" s="86">
        <v>128.72999999999999</v>
      </c>
      <c r="G43" s="86">
        <v>90</v>
      </c>
      <c r="H43" s="86">
        <v>90</v>
      </c>
      <c r="I43" s="86" t="s">
        <v>387</v>
      </c>
      <c r="J43"/>
      <c r="K43"/>
      <c r="L43"/>
      <c r="M43"/>
      <c r="N43"/>
      <c r="O43"/>
      <c r="P43"/>
      <c r="Q43"/>
      <c r="R43"/>
      <c r="S43"/>
    </row>
    <row r="44" spans="1:19">
      <c r="A44" s="86" t="s">
        <v>409</v>
      </c>
      <c r="B44" s="86" t="s">
        <v>389</v>
      </c>
      <c r="C44" s="86">
        <v>0.3</v>
      </c>
      <c r="D44" s="86">
        <v>3.12</v>
      </c>
      <c r="E44" s="86">
        <v>12.904</v>
      </c>
      <c r="F44" s="86">
        <v>209.04</v>
      </c>
      <c r="G44" s="86">
        <v>0</v>
      </c>
      <c r="H44" s="86">
        <v>180</v>
      </c>
      <c r="I44" s="86"/>
      <c r="J44"/>
      <c r="K44"/>
      <c r="L44"/>
      <c r="M44"/>
      <c r="N44"/>
      <c r="O44"/>
      <c r="P44"/>
      <c r="Q44"/>
      <c r="R44"/>
      <c r="S44"/>
    </row>
    <row r="45" spans="1:19">
      <c r="A45" s="86" t="s">
        <v>410</v>
      </c>
      <c r="B45" s="86" t="s">
        <v>534</v>
      </c>
      <c r="C45" s="86">
        <v>0.3</v>
      </c>
      <c r="D45" s="86">
        <v>0.35799999999999998</v>
      </c>
      <c r="E45" s="86">
        <v>0.38400000000000001</v>
      </c>
      <c r="F45" s="86">
        <v>209.04</v>
      </c>
      <c r="G45" s="86">
        <v>180</v>
      </c>
      <c r="H45" s="86">
        <v>0</v>
      </c>
      <c r="I45" s="86"/>
      <c r="J45"/>
      <c r="K45"/>
      <c r="L45"/>
      <c r="M45"/>
      <c r="N45"/>
      <c r="O45"/>
      <c r="P45"/>
      <c r="Q45"/>
      <c r="R45"/>
      <c r="S45"/>
    </row>
    <row r="46" spans="1:19">
      <c r="A46" s="86" t="s">
        <v>396</v>
      </c>
      <c r="B46" s="86" t="s">
        <v>533</v>
      </c>
      <c r="C46" s="86">
        <v>0.08</v>
      </c>
      <c r="D46" s="86">
        <v>0.85699999999999998</v>
      </c>
      <c r="E46" s="86">
        <v>0.98399999999999999</v>
      </c>
      <c r="F46" s="86">
        <v>138.38999999999999</v>
      </c>
      <c r="G46" s="86">
        <v>90</v>
      </c>
      <c r="H46" s="86">
        <v>90</v>
      </c>
      <c r="I46" s="86" t="s">
        <v>387</v>
      </c>
      <c r="J46"/>
      <c r="K46"/>
      <c r="L46"/>
      <c r="M46"/>
      <c r="N46"/>
      <c r="O46"/>
      <c r="P46"/>
      <c r="Q46"/>
      <c r="R46"/>
      <c r="S46"/>
    </row>
    <row r="47" spans="1:19">
      <c r="A47" s="86" t="s">
        <v>397</v>
      </c>
      <c r="B47" s="86" t="s">
        <v>389</v>
      </c>
      <c r="C47" s="86">
        <v>0.3</v>
      </c>
      <c r="D47" s="86">
        <v>3.12</v>
      </c>
      <c r="E47" s="86">
        <v>12.904</v>
      </c>
      <c r="F47" s="86">
        <v>224.72</v>
      </c>
      <c r="G47" s="86">
        <v>0</v>
      </c>
      <c r="H47" s="86">
        <v>180</v>
      </c>
      <c r="I47" s="86"/>
      <c r="J47"/>
      <c r="K47"/>
      <c r="L47"/>
      <c r="M47"/>
      <c r="N47"/>
      <c r="O47"/>
      <c r="P47"/>
      <c r="Q47"/>
      <c r="R47"/>
      <c r="S47"/>
    </row>
    <row r="48" spans="1:19">
      <c r="A48" s="86" t="s">
        <v>398</v>
      </c>
      <c r="B48" s="86" t="s">
        <v>534</v>
      </c>
      <c r="C48" s="86">
        <v>0.3</v>
      </c>
      <c r="D48" s="86">
        <v>0.35799999999999998</v>
      </c>
      <c r="E48" s="86">
        <v>0.38400000000000001</v>
      </c>
      <c r="F48" s="86">
        <v>224.72</v>
      </c>
      <c r="G48" s="86">
        <v>180</v>
      </c>
      <c r="H48" s="86">
        <v>0</v>
      </c>
      <c r="I48" s="86"/>
      <c r="J48"/>
      <c r="K48"/>
      <c r="L48"/>
      <c r="M48"/>
      <c r="N48"/>
      <c r="O48"/>
      <c r="P48"/>
      <c r="Q48"/>
      <c r="R48"/>
      <c r="S48"/>
    </row>
    <row r="49" spans="1:19">
      <c r="A49" s="86" t="s">
        <v>391</v>
      </c>
      <c r="B49" s="86" t="s">
        <v>533</v>
      </c>
      <c r="C49" s="86">
        <v>0.08</v>
      </c>
      <c r="D49" s="86">
        <v>0.85699999999999998</v>
      </c>
      <c r="E49" s="86">
        <v>0.98399999999999999</v>
      </c>
      <c r="F49" s="86">
        <v>422.4</v>
      </c>
      <c r="G49" s="86">
        <v>0</v>
      </c>
      <c r="H49" s="86">
        <v>90</v>
      </c>
      <c r="I49" s="86" t="s">
        <v>385</v>
      </c>
      <c r="J49"/>
      <c r="K49"/>
      <c r="L49"/>
      <c r="M49"/>
      <c r="N49"/>
      <c r="O49"/>
      <c r="P49"/>
      <c r="Q49"/>
      <c r="R49"/>
      <c r="S49"/>
    </row>
    <row r="50" spans="1:19">
      <c r="A50" s="86" t="s">
        <v>392</v>
      </c>
      <c r="B50" s="86" t="s">
        <v>533</v>
      </c>
      <c r="C50" s="86">
        <v>0.08</v>
      </c>
      <c r="D50" s="86">
        <v>0.85699999999999998</v>
      </c>
      <c r="E50" s="86">
        <v>0.98399999999999999</v>
      </c>
      <c r="F50" s="86">
        <v>54.71</v>
      </c>
      <c r="G50" s="86">
        <v>270</v>
      </c>
      <c r="H50" s="86">
        <v>90</v>
      </c>
      <c r="I50" s="86" t="s">
        <v>393</v>
      </c>
      <c r="J50"/>
      <c r="K50"/>
      <c r="L50"/>
      <c r="M50"/>
      <c r="N50"/>
      <c r="O50"/>
      <c r="P50"/>
      <c r="Q50"/>
      <c r="R50"/>
      <c r="S50"/>
    </row>
    <row r="51" spans="1:19">
      <c r="A51" s="86" t="s">
        <v>394</v>
      </c>
      <c r="B51" s="86" t="s">
        <v>389</v>
      </c>
      <c r="C51" s="86">
        <v>0.3</v>
      </c>
      <c r="D51" s="86">
        <v>3.12</v>
      </c>
      <c r="E51" s="86">
        <v>12.904</v>
      </c>
      <c r="F51" s="86">
        <v>621.89</v>
      </c>
      <c r="G51" s="86">
        <v>0</v>
      </c>
      <c r="H51" s="86">
        <v>180</v>
      </c>
      <c r="I51" s="86"/>
      <c r="J51"/>
      <c r="K51"/>
      <c r="L51"/>
      <c r="M51"/>
      <c r="N51"/>
      <c r="O51"/>
      <c r="P51"/>
      <c r="Q51"/>
      <c r="R51"/>
      <c r="S51"/>
    </row>
    <row r="52" spans="1:19">
      <c r="A52" s="86" t="s">
        <v>395</v>
      </c>
      <c r="B52" s="86" t="s">
        <v>534</v>
      </c>
      <c r="C52" s="86">
        <v>0.3</v>
      </c>
      <c r="D52" s="86">
        <v>0.35799999999999998</v>
      </c>
      <c r="E52" s="86">
        <v>0.38400000000000001</v>
      </c>
      <c r="F52" s="86">
        <v>621.89</v>
      </c>
      <c r="G52" s="86">
        <v>180</v>
      </c>
      <c r="H52" s="86">
        <v>0</v>
      </c>
      <c r="I52" s="86"/>
      <c r="J52"/>
      <c r="K52"/>
      <c r="L52"/>
      <c r="M52"/>
      <c r="N52"/>
      <c r="O52"/>
      <c r="P52"/>
      <c r="Q52"/>
      <c r="R52"/>
      <c r="S52"/>
    </row>
    <row r="53" spans="1:19">
      <c r="A53" s="86" t="s">
        <v>386</v>
      </c>
      <c r="B53" s="86" t="s">
        <v>533</v>
      </c>
      <c r="C53" s="86">
        <v>0.08</v>
      </c>
      <c r="D53" s="86">
        <v>0.85699999999999998</v>
      </c>
      <c r="E53" s="86">
        <v>0.98399999999999999</v>
      </c>
      <c r="F53" s="86">
        <v>54.71</v>
      </c>
      <c r="G53" s="86">
        <v>90</v>
      </c>
      <c r="H53" s="86">
        <v>90</v>
      </c>
      <c r="I53" s="86" t="s">
        <v>387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384</v>
      </c>
      <c r="B54" s="86" t="s">
        <v>533</v>
      </c>
      <c r="C54" s="86">
        <v>0.08</v>
      </c>
      <c r="D54" s="86">
        <v>0.85699999999999998</v>
      </c>
      <c r="E54" s="86">
        <v>0.98399999999999999</v>
      </c>
      <c r="F54" s="86">
        <v>60.34</v>
      </c>
      <c r="G54" s="86">
        <v>0</v>
      </c>
      <c r="H54" s="86">
        <v>90</v>
      </c>
      <c r="I54" s="86" t="s">
        <v>385</v>
      </c>
      <c r="J54"/>
      <c r="K54"/>
      <c r="L54"/>
      <c r="M54"/>
      <c r="N54"/>
      <c r="O54"/>
      <c r="P54"/>
      <c r="Q54"/>
      <c r="R54"/>
      <c r="S54"/>
    </row>
    <row r="55" spans="1:19">
      <c r="A55" s="86" t="s">
        <v>388</v>
      </c>
      <c r="B55" s="86" t="s">
        <v>389</v>
      </c>
      <c r="C55" s="86">
        <v>0.3</v>
      </c>
      <c r="D55" s="86">
        <v>3.12</v>
      </c>
      <c r="E55" s="86">
        <v>12.904</v>
      </c>
      <c r="F55" s="86">
        <v>88.84</v>
      </c>
      <c r="G55" s="86">
        <v>0</v>
      </c>
      <c r="H55" s="86">
        <v>180</v>
      </c>
      <c r="I55" s="86"/>
      <c r="J55"/>
      <c r="K55"/>
      <c r="L55"/>
      <c r="M55"/>
      <c r="N55"/>
      <c r="O55"/>
      <c r="P55"/>
      <c r="Q55"/>
      <c r="R55"/>
      <c r="S55"/>
    </row>
    <row r="56" spans="1:19">
      <c r="A56" s="86" t="s">
        <v>390</v>
      </c>
      <c r="B56" s="86" t="s">
        <v>534</v>
      </c>
      <c r="C56" s="86">
        <v>0.3</v>
      </c>
      <c r="D56" s="86">
        <v>0.35799999999999998</v>
      </c>
      <c r="E56" s="86">
        <v>0.38400000000000001</v>
      </c>
      <c r="F56" s="86">
        <v>88.84</v>
      </c>
      <c r="G56" s="86">
        <v>180</v>
      </c>
      <c r="H56" s="86">
        <v>0</v>
      </c>
      <c r="I56" s="86"/>
      <c r="J56"/>
      <c r="K56"/>
      <c r="L56"/>
      <c r="M56"/>
      <c r="N56"/>
      <c r="O56"/>
      <c r="P56"/>
      <c r="Q56"/>
      <c r="R56"/>
      <c r="S56"/>
    </row>
    <row r="57" spans="1:19">
      <c r="A57" s="86" t="s">
        <v>404</v>
      </c>
      <c r="B57" s="86" t="s">
        <v>533</v>
      </c>
      <c r="C57" s="86">
        <v>0.08</v>
      </c>
      <c r="D57" s="86">
        <v>0.85699999999999998</v>
      </c>
      <c r="E57" s="86">
        <v>0.98399999999999999</v>
      </c>
      <c r="F57" s="86">
        <v>98.96</v>
      </c>
      <c r="G57" s="86">
        <v>180</v>
      </c>
      <c r="H57" s="86">
        <v>90</v>
      </c>
      <c r="I57" s="86" t="s">
        <v>400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533</v>
      </c>
      <c r="C58" s="86">
        <v>0.08</v>
      </c>
      <c r="D58" s="86">
        <v>0.85699999999999998</v>
      </c>
      <c r="E58" s="86">
        <v>0.98399999999999999</v>
      </c>
      <c r="F58" s="86">
        <v>267.12</v>
      </c>
      <c r="G58" s="86">
        <v>270</v>
      </c>
      <c r="H58" s="86">
        <v>90</v>
      </c>
      <c r="I58" s="86" t="s">
        <v>393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405</v>
      </c>
      <c r="B59" s="86" t="s">
        <v>389</v>
      </c>
      <c r="C59" s="86">
        <v>0.3</v>
      </c>
      <c r="D59" s="86">
        <v>3.12</v>
      </c>
      <c r="E59" s="86">
        <v>12.904</v>
      </c>
      <c r="F59" s="86">
        <v>711.36</v>
      </c>
      <c r="G59" s="86">
        <v>0</v>
      </c>
      <c r="H59" s="86">
        <v>180</v>
      </c>
      <c r="I59" s="86"/>
      <c r="J59"/>
      <c r="K59"/>
      <c r="L59"/>
      <c r="M59"/>
      <c r="N59"/>
      <c r="O59"/>
      <c r="P59"/>
      <c r="Q59"/>
      <c r="R59"/>
      <c r="S59"/>
    </row>
    <row r="60" spans="1:19">
      <c r="A60" s="86" t="s">
        <v>406</v>
      </c>
      <c r="B60" s="86" t="s">
        <v>534</v>
      </c>
      <c r="C60" s="86">
        <v>0.3</v>
      </c>
      <c r="D60" s="86">
        <v>0.35799999999999998</v>
      </c>
      <c r="E60" s="86">
        <v>0.38400000000000001</v>
      </c>
      <c r="F60" s="86">
        <v>711.36</v>
      </c>
      <c r="G60" s="86">
        <v>180</v>
      </c>
      <c r="H60" s="86">
        <v>0</v>
      </c>
      <c r="I60" s="86"/>
      <c r="J60"/>
      <c r="K60"/>
      <c r="L60"/>
      <c r="M60"/>
      <c r="N60"/>
      <c r="O60"/>
      <c r="P60"/>
      <c r="Q60"/>
      <c r="R60"/>
      <c r="S60"/>
    </row>
    <row r="61" spans="1:19">
      <c r="A61" s="86" t="s">
        <v>399</v>
      </c>
      <c r="B61" s="86" t="s">
        <v>533</v>
      </c>
      <c r="C61" s="86">
        <v>0.08</v>
      </c>
      <c r="D61" s="86">
        <v>0.85699999999999998</v>
      </c>
      <c r="E61" s="86">
        <v>0.98399999999999999</v>
      </c>
      <c r="F61" s="86">
        <v>323.44</v>
      </c>
      <c r="G61" s="86">
        <v>180</v>
      </c>
      <c r="H61" s="86">
        <v>90</v>
      </c>
      <c r="I61" s="86" t="s">
        <v>400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401</v>
      </c>
      <c r="B62" s="86" t="s">
        <v>389</v>
      </c>
      <c r="C62" s="86">
        <v>0.3</v>
      </c>
      <c r="D62" s="86">
        <v>3.12</v>
      </c>
      <c r="E62" s="86">
        <v>12.904</v>
      </c>
      <c r="F62" s="86">
        <v>2324.94</v>
      </c>
      <c r="G62" s="86">
        <v>0</v>
      </c>
      <c r="H62" s="86">
        <v>180</v>
      </c>
      <c r="I62" s="86"/>
      <c r="J62"/>
      <c r="K62"/>
      <c r="L62"/>
      <c r="M62"/>
      <c r="N62"/>
      <c r="O62"/>
      <c r="P62"/>
      <c r="Q62"/>
      <c r="R62"/>
      <c r="S62"/>
    </row>
    <row r="63" spans="1:19">
      <c r="A63" s="86" t="s">
        <v>402</v>
      </c>
      <c r="B63" s="86" t="s">
        <v>534</v>
      </c>
      <c r="C63" s="86">
        <v>0.3</v>
      </c>
      <c r="D63" s="86">
        <v>0.35799999999999998</v>
      </c>
      <c r="E63" s="86">
        <v>0.38400000000000001</v>
      </c>
      <c r="F63" s="86">
        <v>2324.94</v>
      </c>
      <c r="G63" s="86">
        <v>180</v>
      </c>
      <c r="H63" s="86">
        <v>0</v>
      </c>
      <c r="I63" s="86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86" t="s">
        <v>51</v>
      </c>
      <c r="C65" s="86" t="s">
        <v>411</v>
      </c>
      <c r="D65" s="86" t="s">
        <v>412</v>
      </c>
      <c r="E65" s="86" t="s">
        <v>413</v>
      </c>
      <c r="F65" s="86" t="s">
        <v>45</v>
      </c>
      <c r="G65" s="86" t="s">
        <v>414</v>
      </c>
      <c r="H65" s="86" t="s">
        <v>415</v>
      </c>
      <c r="I65" s="86" t="s">
        <v>416</v>
      </c>
      <c r="J65" s="86" t="s">
        <v>381</v>
      </c>
      <c r="K65" s="86" t="s">
        <v>383</v>
      </c>
      <c r="L65"/>
      <c r="M65"/>
      <c r="N65"/>
      <c r="O65"/>
      <c r="P65"/>
      <c r="Q65"/>
      <c r="R65"/>
      <c r="S65"/>
    </row>
    <row r="66" spans="1:19">
      <c r="A66" s="86" t="s">
        <v>417</v>
      </c>
      <c r="B66" s="86" t="s">
        <v>535</v>
      </c>
      <c r="C66" s="86">
        <v>174.7</v>
      </c>
      <c r="D66" s="86">
        <v>174.7</v>
      </c>
      <c r="E66" s="86">
        <v>3.2410000000000001</v>
      </c>
      <c r="F66" s="86">
        <v>0.252</v>
      </c>
      <c r="G66" s="86">
        <v>0.16200000000000001</v>
      </c>
      <c r="H66" s="86" t="s">
        <v>418</v>
      </c>
      <c r="I66" s="86" t="s">
        <v>399</v>
      </c>
      <c r="J66" s="86">
        <v>180</v>
      </c>
      <c r="K66" s="86" t="s">
        <v>400</v>
      </c>
      <c r="L66"/>
      <c r="M66"/>
      <c r="N66"/>
      <c r="O66"/>
      <c r="P66"/>
      <c r="Q66"/>
      <c r="R66"/>
      <c r="S66"/>
    </row>
    <row r="67" spans="1:19">
      <c r="A67" s="86" t="s">
        <v>419</v>
      </c>
      <c r="B67" s="86"/>
      <c r="C67" s="86"/>
      <c r="D67" s="86">
        <v>174.7</v>
      </c>
      <c r="E67" s="86">
        <v>3.24</v>
      </c>
      <c r="F67" s="86">
        <v>0.252</v>
      </c>
      <c r="G67" s="86">
        <v>0.16200000000000001</v>
      </c>
      <c r="H67" s="86"/>
      <c r="I67" s="86"/>
      <c r="J67" s="86"/>
      <c r="K67" s="86"/>
      <c r="L67"/>
      <c r="M67"/>
      <c r="N67"/>
      <c r="O67"/>
      <c r="P67"/>
      <c r="Q67"/>
      <c r="R67"/>
      <c r="S67"/>
    </row>
    <row r="68" spans="1:19">
      <c r="A68" s="86" t="s">
        <v>420</v>
      </c>
      <c r="B68" s="86"/>
      <c r="C68" s="86"/>
      <c r="D68" s="86">
        <v>0</v>
      </c>
      <c r="E68" s="86" t="s">
        <v>421</v>
      </c>
      <c r="F68" s="86" t="s">
        <v>421</v>
      </c>
      <c r="G68" s="86" t="s">
        <v>421</v>
      </c>
      <c r="H68" s="86"/>
      <c r="I68" s="86"/>
      <c r="J68" s="86"/>
      <c r="K68" s="86"/>
      <c r="L68"/>
      <c r="M68"/>
      <c r="N68"/>
      <c r="O68"/>
      <c r="P68"/>
      <c r="Q68"/>
      <c r="R68"/>
      <c r="S68"/>
    </row>
    <row r="69" spans="1:19">
      <c r="A69" s="86" t="s">
        <v>422</v>
      </c>
      <c r="B69" s="86"/>
      <c r="C69" s="86"/>
      <c r="D69" s="86">
        <v>174.7</v>
      </c>
      <c r="E69" s="86">
        <v>3.24</v>
      </c>
      <c r="F69" s="86">
        <v>0.252</v>
      </c>
      <c r="G69" s="86">
        <v>0.16200000000000001</v>
      </c>
      <c r="H69" s="86"/>
      <c r="I69" s="86"/>
      <c r="J69" s="86"/>
      <c r="K69" s="86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86" t="s">
        <v>117</v>
      </c>
      <c r="C71" s="86" t="s">
        <v>423</v>
      </c>
      <c r="D71" s="86" t="s">
        <v>424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86" t="s">
        <v>35</v>
      </c>
      <c r="B72" s="86"/>
      <c r="C72" s="86"/>
      <c r="D72" s="86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86" t="s">
        <v>117</v>
      </c>
      <c r="C74" s="86" t="s">
        <v>425</v>
      </c>
      <c r="D74" s="86" t="s">
        <v>426</v>
      </c>
      <c r="E74" s="86" t="s">
        <v>427</v>
      </c>
      <c r="F74" s="86" t="s">
        <v>428</v>
      </c>
      <c r="G74" s="86" t="s">
        <v>424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86" t="s">
        <v>429</v>
      </c>
      <c r="B75" s="86" t="s">
        <v>430</v>
      </c>
      <c r="C75" s="86">
        <v>4589.6099999999997</v>
      </c>
      <c r="D75" s="86">
        <v>3483.07</v>
      </c>
      <c r="E75" s="86">
        <v>1106.54</v>
      </c>
      <c r="F75" s="86">
        <v>0.76</v>
      </c>
      <c r="G75" s="86">
        <v>3.9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86" t="s">
        <v>431</v>
      </c>
      <c r="B76" s="86" t="s">
        <v>430</v>
      </c>
      <c r="C76" s="86">
        <v>26713.1</v>
      </c>
      <c r="D76" s="86">
        <v>19141.349999999999</v>
      </c>
      <c r="E76" s="86">
        <v>7571.75</v>
      </c>
      <c r="F76" s="86">
        <v>0.72</v>
      </c>
      <c r="G76" s="86">
        <v>3.54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6" t="s">
        <v>432</v>
      </c>
      <c r="B77" s="86" t="s">
        <v>430</v>
      </c>
      <c r="C77" s="86">
        <v>43686.83</v>
      </c>
      <c r="D77" s="86">
        <v>30310.79</v>
      </c>
      <c r="E77" s="86">
        <v>13376.04</v>
      </c>
      <c r="F77" s="86">
        <v>0.69</v>
      </c>
      <c r="G77" s="86">
        <v>3.22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86" t="s">
        <v>433</v>
      </c>
      <c r="B78" s="86" t="s">
        <v>430</v>
      </c>
      <c r="C78" s="86">
        <v>129455.3</v>
      </c>
      <c r="D78" s="86">
        <v>87969.17</v>
      </c>
      <c r="E78" s="86">
        <v>41486.129999999997</v>
      </c>
      <c r="F78" s="86">
        <v>0.68</v>
      </c>
      <c r="G78" s="86">
        <v>3.5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6" t="s">
        <v>434</v>
      </c>
      <c r="B79" s="86" t="s">
        <v>430</v>
      </c>
      <c r="C79" s="86">
        <v>39178.300000000003</v>
      </c>
      <c r="D79" s="86">
        <v>26758.03</v>
      </c>
      <c r="E79" s="86">
        <v>12420.28</v>
      </c>
      <c r="F79" s="86">
        <v>0.68</v>
      </c>
      <c r="G79" s="86">
        <v>3.46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6" t="s">
        <v>435</v>
      </c>
      <c r="B80" s="86" t="s">
        <v>430</v>
      </c>
      <c r="C80" s="86">
        <v>30829.61</v>
      </c>
      <c r="D80" s="86">
        <v>24622.23</v>
      </c>
      <c r="E80" s="86">
        <v>6207.38</v>
      </c>
      <c r="F80" s="86">
        <v>0.8</v>
      </c>
      <c r="G80" s="86">
        <v>3.73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86" t="s">
        <v>117</v>
      </c>
      <c r="C82" s="86" t="s">
        <v>425</v>
      </c>
      <c r="D82" s="86" t="s">
        <v>424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6" t="s">
        <v>436</v>
      </c>
      <c r="B83" s="86" t="s">
        <v>437</v>
      </c>
      <c r="C83" s="86">
        <v>6663.98</v>
      </c>
      <c r="D83" s="86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6" t="s">
        <v>438</v>
      </c>
      <c r="B84" s="86" t="s">
        <v>437</v>
      </c>
      <c r="C84" s="86">
        <v>37359.9</v>
      </c>
      <c r="D84" s="86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6" t="s">
        <v>439</v>
      </c>
      <c r="B85" s="86" t="s">
        <v>437</v>
      </c>
      <c r="C85" s="86">
        <v>75965.72</v>
      </c>
      <c r="D85" s="86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6" t="s">
        <v>440</v>
      </c>
      <c r="B86" s="86" t="s">
        <v>437</v>
      </c>
      <c r="C86" s="86">
        <v>183092.05</v>
      </c>
      <c r="D86" s="86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6" t="s">
        <v>441</v>
      </c>
      <c r="B87" s="86" t="s">
        <v>437</v>
      </c>
      <c r="C87" s="86">
        <v>55683.53</v>
      </c>
      <c r="D87" s="86">
        <v>0.8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6" t="s">
        <v>442</v>
      </c>
      <c r="B88" s="86" t="s">
        <v>437</v>
      </c>
      <c r="C88" s="86">
        <v>49279.67</v>
      </c>
      <c r="D88" s="86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86" t="s">
        <v>117</v>
      </c>
      <c r="C90" s="86" t="s">
        <v>443</v>
      </c>
      <c r="D90" s="86" t="s">
        <v>444</v>
      </c>
      <c r="E90" s="86" t="s">
        <v>445</v>
      </c>
      <c r="F90" s="86" t="s">
        <v>446</v>
      </c>
      <c r="G90" s="86" t="s">
        <v>447</v>
      </c>
      <c r="H90" s="86" t="s">
        <v>448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86" t="s">
        <v>449</v>
      </c>
      <c r="B91" s="86" t="s">
        <v>450</v>
      </c>
      <c r="C91" s="86">
        <v>0.34</v>
      </c>
      <c r="D91" s="86">
        <v>125</v>
      </c>
      <c r="E91" s="86">
        <v>0.35</v>
      </c>
      <c r="F91" s="86">
        <v>130.91999999999999</v>
      </c>
      <c r="G91" s="86">
        <v>1</v>
      </c>
      <c r="H91" s="86" t="s">
        <v>451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86" t="s">
        <v>675</v>
      </c>
      <c r="B92" s="86" t="s">
        <v>450</v>
      </c>
      <c r="C92" s="86">
        <v>1</v>
      </c>
      <c r="D92" s="86">
        <v>0</v>
      </c>
      <c r="E92" s="86">
        <v>0.34</v>
      </c>
      <c r="F92" s="86">
        <v>0</v>
      </c>
      <c r="G92" s="86">
        <v>1</v>
      </c>
      <c r="H92" s="86" t="s">
        <v>451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86" t="s">
        <v>676</v>
      </c>
      <c r="B93" s="86" t="s">
        <v>450</v>
      </c>
      <c r="C93" s="86">
        <v>1</v>
      </c>
      <c r="D93" s="86">
        <v>0</v>
      </c>
      <c r="E93" s="86">
        <v>1.08</v>
      </c>
      <c r="F93" s="86">
        <v>0</v>
      </c>
      <c r="G93" s="86">
        <v>1</v>
      </c>
      <c r="H93" s="86" t="s">
        <v>451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86" t="s">
        <v>452</v>
      </c>
      <c r="B94" s="86" t="s">
        <v>453</v>
      </c>
      <c r="C94" s="86">
        <v>0.54</v>
      </c>
      <c r="D94" s="86">
        <v>622</v>
      </c>
      <c r="E94" s="86">
        <v>0.25</v>
      </c>
      <c r="F94" s="86">
        <v>286.82</v>
      </c>
      <c r="G94" s="86">
        <v>1</v>
      </c>
      <c r="H94" s="86" t="s">
        <v>454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86" t="s">
        <v>455</v>
      </c>
      <c r="B95" s="86" t="s">
        <v>453</v>
      </c>
      <c r="C95" s="86">
        <v>0.55000000000000004</v>
      </c>
      <c r="D95" s="86">
        <v>622</v>
      </c>
      <c r="E95" s="86">
        <v>1.25</v>
      </c>
      <c r="F95" s="86">
        <v>1427.83</v>
      </c>
      <c r="G95" s="86">
        <v>1</v>
      </c>
      <c r="H95" s="86" t="s">
        <v>454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86" t="s">
        <v>456</v>
      </c>
      <c r="B96" s="86" t="s">
        <v>453</v>
      </c>
      <c r="C96" s="86">
        <v>0.56999999999999995</v>
      </c>
      <c r="D96" s="86">
        <v>622</v>
      </c>
      <c r="E96" s="86">
        <v>1.89</v>
      </c>
      <c r="F96" s="86">
        <v>2063.2199999999998</v>
      </c>
      <c r="G96" s="86">
        <v>1</v>
      </c>
      <c r="H96" s="86" t="s">
        <v>454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86" t="s">
        <v>457</v>
      </c>
      <c r="B97" s="86" t="s">
        <v>453</v>
      </c>
      <c r="C97" s="86">
        <v>0.59</v>
      </c>
      <c r="D97" s="86">
        <v>1109.6500000000001</v>
      </c>
      <c r="E97" s="86">
        <v>5.29</v>
      </c>
      <c r="F97" s="86">
        <v>9917.51</v>
      </c>
      <c r="G97" s="86">
        <v>1</v>
      </c>
      <c r="H97" s="86" t="s">
        <v>454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86" t="s">
        <v>458</v>
      </c>
      <c r="B98" s="86" t="s">
        <v>453</v>
      </c>
      <c r="C98" s="86">
        <v>0.55000000000000004</v>
      </c>
      <c r="D98" s="86">
        <v>622</v>
      </c>
      <c r="E98" s="86">
        <v>1.62</v>
      </c>
      <c r="F98" s="86">
        <v>1847.9</v>
      </c>
      <c r="G98" s="86">
        <v>1</v>
      </c>
      <c r="H98" s="86" t="s">
        <v>454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86" t="s">
        <v>459</v>
      </c>
      <c r="B99" s="86" t="s">
        <v>453</v>
      </c>
      <c r="C99" s="86">
        <v>0.56999999999999995</v>
      </c>
      <c r="D99" s="86">
        <v>622</v>
      </c>
      <c r="E99" s="86">
        <v>1.86</v>
      </c>
      <c r="F99" s="86">
        <v>2036.79</v>
      </c>
      <c r="G99" s="86">
        <v>1</v>
      </c>
      <c r="H99" s="86" t="s">
        <v>454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86" t="s">
        <v>117</v>
      </c>
      <c r="C101" s="86" t="s">
        <v>460</v>
      </c>
      <c r="D101" s="86" t="s">
        <v>461</v>
      </c>
      <c r="E101" s="86" t="s">
        <v>462</v>
      </c>
      <c r="F101" s="86" t="s">
        <v>463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6" t="s">
        <v>464</v>
      </c>
      <c r="B102" s="86" t="s">
        <v>465</v>
      </c>
      <c r="C102" s="86" t="s">
        <v>466</v>
      </c>
      <c r="D102" s="86">
        <v>0.1</v>
      </c>
      <c r="E102" s="86">
        <v>0</v>
      </c>
      <c r="F102" s="86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86" t="s">
        <v>117</v>
      </c>
      <c r="C104" s="86" t="s">
        <v>467</v>
      </c>
      <c r="D104" s="86" t="s">
        <v>468</v>
      </c>
      <c r="E104" s="86" t="s">
        <v>469</v>
      </c>
      <c r="F104" s="86" t="s">
        <v>470</v>
      </c>
      <c r="G104" s="86" t="s">
        <v>471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6" t="s">
        <v>472</v>
      </c>
      <c r="B105" s="86" t="s">
        <v>473</v>
      </c>
      <c r="C105" s="86">
        <v>0.4</v>
      </c>
      <c r="D105" s="86">
        <v>845000</v>
      </c>
      <c r="E105" s="86">
        <v>0.8</v>
      </c>
      <c r="F105" s="86">
        <v>1.72</v>
      </c>
      <c r="G105" s="86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86" t="s">
        <v>474</v>
      </c>
      <c r="C107" s="86" t="s">
        <v>475</v>
      </c>
      <c r="D107" s="86" t="s">
        <v>476</v>
      </c>
      <c r="E107" s="86" t="s">
        <v>477</v>
      </c>
      <c r="F107" s="86" t="s">
        <v>478</v>
      </c>
      <c r="G107" s="86" t="s">
        <v>479</v>
      </c>
      <c r="H107" s="86" t="s">
        <v>480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481</v>
      </c>
      <c r="B108" s="86">
        <v>50273.628700000001</v>
      </c>
      <c r="C108" s="86">
        <v>43.598799999999997</v>
      </c>
      <c r="D108" s="86">
        <v>365.81799999999998</v>
      </c>
      <c r="E108" s="86">
        <v>0</v>
      </c>
      <c r="F108" s="86">
        <v>2.0000000000000001E-4</v>
      </c>
      <c r="G108" s="87">
        <v>2206940</v>
      </c>
      <c r="H108" s="86">
        <v>18515.883600000001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482</v>
      </c>
      <c r="B109" s="86">
        <v>45684.890500000001</v>
      </c>
      <c r="C109" s="86">
        <v>39.592100000000002</v>
      </c>
      <c r="D109" s="86">
        <v>337.28930000000003</v>
      </c>
      <c r="E109" s="86">
        <v>0</v>
      </c>
      <c r="F109" s="86">
        <v>2.0000000000000001E-4</v>
      </c>
      <c r="G109" s="87">
        <v>2034850</v>
      </c>
      <c r="H109" s="86">
        <v>16840.673599999998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483</v>
      </c>
      <c r="B110" s="86">
        <v>50241.101300000002</v>
      </c>
      <c r="C110" s="86">
        <v>43.466299999999997</v>
      </c>
      <c r="D110" s="86">
        <v>384.24459999999999</v>
      </c>
      <c r="E110" s="86">
        <v>0</v>
      </c>
      <c r="F110" s="86">
        <v>2.0000000000000001E-4</v>
      </c>
      <c r="G110" s="87">
        <v>2318190</v>
      </c>
      <c r="H110" s="86">
        <v>18560.844799999999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484</v>
      </c>
      <c r="B111" s="86">
        <v>48065.346100000002</v>
      </c>
      <c r="C111" s="86">
        <v>41.521900000000002</v>
      </c>
      <c r="D111" s="86">
        <v>378.7029</v>
      </c>
      <c r="E111" s="86">
        <v>0</v>
      </c>
      <c r="F111" s="86">
        <v>2.0000000000000001E-4</v>
      </c>
      <c r="G111" s="87">
        <v>2284800</v>
      </c>
      <c r="H111" s="86">
        <v>17790.904600000002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295</v>
      </c>
      <c r="B112" s="86">
        <v>49201.561099999999</v>
      </c>
      <c r="C112" s="86">
        <v>42.372900000000001</v>
      </c>
      <c r="D112" s="86">
        <v>411.00220000000002</v>
      </c>
      <c r="E112" s="86">
        <v>0</v>
      </c>
      <c r="F112" s="86">
        <v>2.0000000000000001E-4</v>
      </c>
      <c r="G112" s="87">
        <v>2479760</v>
      </c>
      <c r="H112" s="86">
        <v>18282.694599999999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485</v>
      </c>
      <c r="B113" s="86">
        <v>47645.878100000002</v>
      </c>
      <c r="C113" s="86">
        <v>40.969099999999997</v>
      </c>
      <c r="D113" s="86">
        <v>409.46620000000001</v>
      </c>
      <c r="E113" s="86">
        <v>0</v>
      </c>
      <c r="F113" s="86">
        <v>2.0000000000000001E-4</v>
      </c>
      <c r="G113" s="87">
        <v>2470540</v>
      </c>
      <c r="H113" s="86">
        <v>17739.5838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486</v>
      </c>
      <c r="B114" s="86">
        <v>48745.065199999997</v>
      </c>
      <c r="C114" s="86">
        <v>41.809899999999999</v>
      </c>
      <c r="D114" s="86">
        <v>437.58420000000001</v>
      </c>
      <c r="E114" s="86">
        <v>0</v>
      </c>
      <c r="F114" s="86">
        <v>2.0000000000000001E-4</v>
      </c>
      <c r="G114" s="87">
        <v>2640260</v>
      </c>
      <c r="H114" s="86">
        <v>18205.800999999999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487</v>
      </c>
      <c r="B115" s="86">
        <v>49773.283900000002</v>
      </c>
      <c r="C115" s="86">
        <v>42.676900000000003</v>
      </c>
      <c r="D115" s="86">
        <v>449.48570000000001</v>
      </c>
      <c r="E115" s="86">
        <v>0</v>
      </c>
      <c r="F115" s="86">
        <v>2.0000000000000001E-4</v>
      </c>
      <c r="G115" s="87">
        <v>2712080</v>
      </c>
      <c r="H115" s="86">
        <v>18597.9804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488</v>
      </c>
      <c r="B116" s="86">
        <v>46967.319499999998</v>
      </c>
      <c r="C116" s="86">
        <v>40.281300000000002</v>
      </c>
      <c r="D116" s="86">
        <v>422.30290000000002</v>
      </c>
      <c r="E116" s="86">
        <v>0</v>
      </c>
      <c r="F116" s="86">
        <v>2.0000000000000001E-4</v>
      </c>
      <c r="G116" s="87">
        <v>2548060</v>
      </c>
      <c r="H116" s="86">
        <v>17543.8976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489</v>
      </c>
      <c r="B117" s="86">
        <v>47797.392599999999</v>
      </c>
      <c r="C117" s="86">
        <v>41.068899999999999</v>
      </c>
      <c r="D117" s="86">
        <v>416.21940000000001</v>
      </c>
      <c r="E117" s="86">
        <v>0</v>
      </c>
      <c r="F117" s="86">
        <v>2.0000000000000001E-4</v>
      </c>
      <c r="G117" s="87">
        <v>2511300</v>
      </c>
      <c r="H117" s="86">
        <v>17812.626899999999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490</v>
      </c>
      <c r="B118" s="86">
        <v>47561.712099999997</v>
      </c>
      <c r="C118" s="86">
        <v>41.050199999999997</v>
      </c>
      <c r="D118" s="86">
        <v>381.28449999999998</v>
      </c>
      <c r="E118" s="86">
        <v>0</v>
      </c>
      <c r="F118" s="86">
        <v>2.0000000000000001E-4</v>
      </c>
      <c r="G118" s="87">
        <v>2300400</v>
      </c>
      <c r="H118" s="86">
        <v>17624.4725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491</v>
      </c>
      <c r="B119" s="86">
        <v>49560.068700000003</v>
      </c>
      <c r="C119" s="86">
        <v>42.91</v>
      </c>
      <c r="D119" s="86">
        <v>373.14879999999999</v>
      </c>
      <c r="E119" s="86">
        <v>0</v>
      </c>
      <c r="F119" s="86">
        <v>2.0000000000000001E-4</v>
      </c>
      <c r="G119" s="87">
        <v>2251220</v>
      </c>
      <c r="H119" s="86">
        <v>18291.285400000001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  <c r="F120" s="86"/>
      <c r="G120" s="86"/>
      <c r="H120" s="86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492</v>
      </c>
      <c r="B121" s="86">
        <v>581517.24780000001</v>
      </c>
      <c r="C121" s="86">
        <v>501.31849999999997</v>
      </c>
      <c r="D121" s="86">
        <v>4766.5487000000003</v>
      </c>
      <c r="E121" s="86">
        <v>0</v>
      </c>
      <c r="F121" s="86">
        <v>2.3E-3</v>
      </c>
      <c r="G121" s="87">
        <v>28758400</v>
      </c>
      <c r="H121" s="86">
        <v>215806.6489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493</v>
      </c>
      <c r="B122" s="86">
        <v>45684.890500000001</v>
      </c>
      <c r="C122" s="86">
        <v>39.592100000000002</v>
      </c>
      <c r="D122" s="86">
        <v>337.28930000000003</v>
      </c>
      <c r="E122" s="86">
        <v>0</v>
      </c>
      <c r="F122" s="86">
        <v>2.0000000000000001E-4</v>
      </c>
      <c r="G122" s="87">
        <v>2034850</v>
      </c>
      <c r="H122" s="86">
        <v>16840.673599999998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494</v>
      </c>
      <c r="B123" s="86">
        <v>50273.628700000001</v>
      </c>
      <c r="C123" s="86">
        <v>43.598799999999997</v>
      </c>
      <c r="D123" s="86">
        <v>449.48570000000001</v>
      </c>
      <c r="E123" s="86">
        <v>0</v>
      </c>
      <c r="F123" s="86">
        <v>2.0000000000000001E-4</v>
      </c>
      <c r="G123" s="87">
        <v>2712080</v>
      </c>
      <c r="H123" s="86">
        <v>18597.9804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86" t="s">
        <v>495</v>
      </c>
      <c r="C125" s="86" t="s">
        <v>496</v>
      </c>
      <c r="D125" s="86" t="s">
        <v>497</v>
      </c>
      <c r="E125" s="86" t="s">
        <v>498</v>
      </c>
      <c r="F125" s="86" t="s">
        <v>499</v>
      </c>
      <c r="G125" s="86" t="s">
        <v>500</v>
      </c>
      <c r="H125" s="86" t="s">
        <v>501</v>
      </c>
      <c r="I125" s="86" t="s">
        <v>502</v>
      </c>
      <c r="J125" s="86" t="s">
        <v>503</v>
      </c>
      <c r="K125" s="86" t="s">
        <v>504</v>
      </c>
      <c r="L125" s="86" t="s">
        <v>505</v>
      </c>
      <c r="M125" s="86" t="s">
        <v>506</v>
      </c>
      <c r="N125" s="86" t="s">
        <v>507</v>
      </c>
      <c r="O125" s="86" t="s">
        <v>508</v>
      </c>
      <c r="P125" s="86" t="s">
        <v>509</v>
      </c>
      <c r="Q125" s="86" t="s">
        <v>510</v>
      </c>
      <c r="R125" s="86" t="s">
        <v>511</v>
      </c>
      <c r="S125" s="86" t="s">
        <v>512</v>
      </c>
    </row>
    <row r="126" spans="1:19">
      <c r="A126" s="86" t="s">
        <v>481</v>
      </c>
      <c r="B126" s="87">
        <v>452507000000</v>
      </c>
      <c r="C126" s="86">
        <v>305166.78000000003</v>
      </c>
      <c r="D126" s="86" t="s">
        <v>573</v>
      </c>
      <c r="E126" s="86">
        <v>41924.28</v>
      </c>
      <c r="F126" s="86">
        <v>36859.928999999996</v>
      </c>
      <c r="G126" s="86">
        <v>17710.991000000002</v>
      </c>
      <c r="H126" s="86">
        <v>0</v>
      </c>
      <c r="I126" s="86">
        <v>0</v>
      </c>
      <c r="J126" s="86">
        <v>4005</v>
      </c>
      <c r="K126" s="86">
        <v>0</v>
      </c>
      <c r="L126" s="86">
        <v>0</v>
      </c>
      <c r="M126" s="86">
        <v>0</v>
      </c>
      <c r="N126" s="86">
        <v>0</v>
      </c>
      <c r="O126" s="86">
        <v>0</v>
      </c>
      <c r="P126" s="86">
        <v>0</v>
      </c>
      <c r="Q126" s="86">
        <v>204666.58</v>
      </c>
      <c r="R126" s="86">
        <v>0</v>
      </c>
      <c r="S126" s="86">
        <v>0</v>
      </c>
    </row>
    <row r="127" spans="1:19">
      <c r="A127" s="86" t="s">
        <v>482</v>
      </c>
      <c r="B127" s="87">
        <v>417222000000</v>
      </c>
      <c r="C127" s="86">
        <v>312683.30900000001</v>
      </c>
      <c r="D127" s="86" t="s">
        <v>574</v>
      </c>
      <c r="E127" s="86">
        <v>62886.42</v>
      </c>
      <c r="F127" s="86">
        <v>41401.919999999998</v>
      </c>
      <c r="G127" s="86">
        <v>17710.991000000002</v>
      </c>
      <c r="H127" s="86">
        <v>0</v>
      </c>
      <c r="I127" s="86">
        <v>6283.8389999999999</v>
      </c>
      <c r="J127" s="86">
        <v>0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184400.139</v>
      </c>
      <c r="R127" s="86">
        <v>0</v>
      </c>
      <c r="S127" s="86">
        <v>0</v>
      </c>
    </row>
    <row r="128" spans="1:19">
      <c r="A128" s="86" t="s">
        <v>483</v>
      </c>
      <c r="B128" s="87">
        <v>475316000000</v>
      </c>
      <c r="C128" s="86">
        <v>310357.913</v>
      </c>
      <c r="D128" s="86" t="s">
        <v>683</v>
      </c>
      <c r="E128" s="86">
        <v>62886.42</v>
      </c>
      <c r="F128" s="86">
        <v>41401.919999999998</v>
      </c>
      <c r="G128" s="86">
        <v>17710.991000000002</v>
      </c>
      <c r="H128" s="86">
        <v>0</v>
      </c>
      <c r="I128" s="86">
        <v>6117.232</v>
      </c>
      <c r="J128" s="86">
        <v>0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182241.34899999999</v>
      </c>
      <c r="R128" s="86">
        <v>0</v>
      </c>
      <c r="S128" s="86">
        <v>0</v>
      </c>
    </row>
    <row r="129" spans="1:19">
      <c r="A129" s="86" t="s">
        <v>484</v>
      </c>
      <c r="B129" s="87">
        <v>468470000000</v>
      </c>
      <c r="C129" s="86">
        <v>313445.62699999998</v>
      </c>
      <c r="D129" s="86" t="s">
        <v>575</v>
      </c>
      <c r="E129" s="86">
        <v>62886.42</v>
      </c>
      <c r="F129" s="86">
        <v>41401.919999999998</v>
      </c>
      <c r="G129" s="86">
        <v>17710.991000000002</v>
      </c>
      <c r="H129" s="86">
        <v>0</v>
      </c>
      <c r="I129" s="86">
        <v>2199.116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189247.179</v>
      </c>
      <c r="R129" s="86">
        <v>0</v>
      </c>
      <c r="S129" s="86">
        <v>0</v>
      </c>
    </row>
    <row r="130" spans="1:19">
      <c r="A130" s="86" t="s">
        <v>295</v>
      </c>
      <c r="B130" s="87">
        <v>508445000000</v>
      </c>
      <c r="C130" s="86">
        <v>332931.74200000003</v>
      </c>
      <c r="D130" s="86" t="s">
        <v>576</v>
      </c>
      <c r="E130" s="86">
        <v>62886.42</v>
      </c>
      <c r="F130" s="86">
        <v>41401.919999999998</v>
      </c>
      <c r="G130" s="86">
        <v>17710.991000000002</v>
      </c>
      <c r="H130" s="86">
        <v>0</v>
      </c>
      <c r="I130" s="86">
        <v>10272.083000000001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200660.32800000001</v>
      </c>
      <c r="R130" s="86">
        <v>0</v>
      </c>
      <c r="S130" s="86">
        <v>0</v>
      </c>
    </row>
    <row r="131" spans="1:19">
      <c r="A131" s="86" t="s">
        <v>485</v>
      </c>
      <c r="B131" s="87">
        <v>506553000000</v>
      </c>
      <c r="C131" s="86">
        <v>332005.94199999998</v>
      </c>
      <c r="D131" s="86" t="s">
        <v>556</v>
      </c>
      <c r="E131" s="86">
        <v>41924.28</v>
      </c>
      <c r="F131" s="86">
        <v>36859.928999999996</v>
      </c>
      <c r="G131" s="86">
        <v>17710.991000000002</v>
      </c>
      <c r="H131" s="86">
        <v>0</v>
      </c>
      <c r="I131" s="86">
        <v>9158.85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226351.89199999999</v>
      </c>
      <c r="R131" s="86">
        <v>0</v>
      </c>
      <c r="S131" s="86">
        <v>0</v>
      </c>
    </row>
    <row r="132" spans="1:19">
      <c r="A132" s="86" t="s">
        <v>486</v>
      </c>
      <c r="B132" s="87">
        <v>541352000000</v>
      </c>
      <c r="C132" s="86">
        <v>342815.90600000002</v>
      </c>
      <c r="D132" s="86" t="s">
        <v>577</v>
      </c>
      <c r="E132" s="86">
        <v>62886.42</v>
      </c>
      <c r="F132" s="86">
        <v>41401.919999999998</v>
      </c>
      <c r="G132" s="86">
        <v>17710.991000000002</v>
      </c>
      <c r="H132" s="86">
        <v>0</v>
      </c>
      <c r="I132" s="86">
        <v>14431.928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206384.647</v>
      </c>
      <c r="R132" s="86">
        <v>0</v>
      </c>
      <c r="S132" s="86">
        <v>0</v>
      </c>
    </row>
    <row r="133" spans="1:19">
      <c r="A133" s="86" t="s">
        <v>487</v>
      </c>
      <c r="B133" s="87">
        <v>556078000000</v>
      </c>
      <c r="C133" s="86">
        <v>350106.891</v>
      </c>
      <c r="D133" s="86" t="s">
        <v>684</v>
      </c>
      <c r="E133" s="86">
        <v>41924.28</v>
      </c>
      <c r="F133" s="86">
        <v>36859.928999999996</v>
      </c>
      <c r="G133" s="86">
        <v>17710.991000000002</v>
      </c>
      <c r="H133" s="86">
        <v>0</v>
      </c>
      <c r="I133" s="86">
        <v>19548.232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234063.459</v>
      </c>
      <c r="R133" s="86">
        <v>0</v>
      </c>
      <c r="S133" s="86">
        <v>0</v>
      </c>
    </row>
    <row r="134" spans="1:19">
      <c r="A134" s="86" t="s">
        <v>488</v>
      </c>
      <c r="B134" s="87">
        <v>522447000000</v>
      </c>
      <c r="C134" s="86">
        <v>346352.43199999997</v>
      </c>
      <c r="D134" s="86" t="s">
        <v>578</v>
      </c>
      <c r="E134" s="86">
        <v>62886.42</v>
      </c>
      <c r="F134" s="86">
        <v>41401.919999999998</v>
      </c>
      <c r="G134" s="86">
        <v>17710.991000000002</v>
      </c>
      <c r="H134" s="86">
        <v>0</v>
      </c>
      <c r="I134" s="86">
        <v>15986.543</v>
      </c>
      <c r="J134" s="86">
        <v>0</v>
      </c>
      <c r="K134" s="86">
        <v>0</v>
      </c>
      <c r="L134" s="86">
        <v>0</v>
      </c>
      <c r="M134" s="86">
        <v>0</v>
      </c>
      <c r="N134" s="86">
        <v>0</v>
      </c>
      <c r="O134" s="86">
        <v>0</v>
      </c>
      <c r="P134" s="86">
        <v>0</v>
      </c>
      <c r="Q134" s="86">
        <v>208366.557</v>
      </c>
      <c r="R134" s="86">
        <v>0</v>
      </c>
      <c r="S134" s="86">
        <v>0</v>
      </c>
    </row>
    <row r="135" spans="1:19">
      <c r="A135" s="86" t="s">
        <v>489</v>
      </c>
      <c r="B135" s="87">
        <v>514912000000</v>
      </c>
      <c r="C135" s="86">
        <v>332579.84299999999</v>
      </c>
      <c r="D135" s="86" t="s">
        <v>579</v>
      </c>
      <c r="E135" s="86">
        <v>62886.42</v>
      </c>
      <c r="F135" s="86">
        <v>41401.919999999998</v>
      </c>
      <c r="G135" s="86">
        <v>17710.991000000002</v>
      </c>
      <c r="H135" s="86">
        <v>0</v>
      </c>
      <c r="I135" s="86">
        <v>9805.9529999999995</v>
      </c>
      <c r="J135" s="86">
        <v>0</v>
      </c>
      <c r="K135" s="86">
        <v>0</v>
      </c>
      <c r="L135" s="86">
        <v>0</v>
      </c>
      <c r="M135" s="86">
        <v>0</v>
      </c>
      <c r="N135" s="86">
        <v>0</v>
      </c>
      <c r="O135" s="86">
        <v>0</v>
      </c>
      <c r="P135" s="86">
        <v>0</v>
      </c>
      <c r="Q135" s="86">
        <v>200774.55900000001</v>
      </c>
      <c r="R135" s="86">
        <v>0</v>
      </c>
      <c r="S135" s="86">
        <v>0</v>
      </c>
    </row>
    <row r="136" spans="1:19">
      <c r="A136" s="86" t="s">
        <v>490</v>
      </c>
      <c r="B136" s="87">
        <v>471669000000</v>
      </c>
      <c r="C136" s="86">
        <v>321058.71000000002</v>
      </c>
      <c r="D136" s="86" t="s">
        <v>580</v>
      </c>
      <c r="E136" s="86">
        <v>62886.42</v>
      </c>
      <c r="F136" s="86">
        <v>41401.919999999998</v>
      </c>
      <c r="G136" s="86">
        <v>17710.991000000002</v>
      </c>
      <c r="H136" s="86">
        <v>0</v>
      </c>
      <c r="I136" s="86">
        <v>7092.5720000000001</v>
      </c>
      <c r="J136" s="86">
        <v>0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191966.807</v>
      </c>
      <c r="R136" s="86">
        <v>0</v>
      </c>
      <c r="S136" s="86">
        <v>0</v>
      </c>
    </row>
    <row r="137" spans="1:19">
      <c r="A137" s="86" t="s">
        <v>491</v>
      </c>
      <c r="B137" s="87">
        <v>461586000000</v>
      </c>
      <c r="C137" s="86">
        <v>312455.92099999997</v>
      </c>
      <c r="D137" s="86" t="s">
        <v>572</v>
      </c>
      <c r="E137" s="86">
        <v>41924.28</v>
      </c>
      <c r="F137" s="86">
        <v>36859.928999999996</v>
      </c>
      <c r="G137" s="86">
        <v>17710.991000000002</v>
      </c>
      <c r="H137" s="86">
        <v>0</v>
      </c>
      <c r="I137" s="86">
        <v>0</v>
      </c>
      <c r="J137" s="86">
        <v>4005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211955.72099999999</v>
      </c>
      <c r="R137" s="86">
        <v>0</v>
      </c>
      <c r="S137" s="86">
        <v>0</v>
      </c>
    </row>
    <row r="138" spans="1:19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</row>
    <row r="139" spans="1:19">
      <c r="A139" s="86" t="s">
        <v>492</v>
      </c>
      <c r="B139" s="87">
        <v>5896560000000</v>
      </c>
      <c r="C139" s="86"/>
      <c r="D139" s="86"/>
      <c r="E139" s="86"/>
      <c r="F139" s="86"/>
      <c r="G139" s="86"/>
      <c r="H139" s="86"/>
      <c r="I139" s="86"/>
      <c r="J139" s="86"/>
      <c r="K139" s="86"/>
      <c r="L139" s="86">
        <v>0</v>
      </c>
      <c r="M139" s="86">
        <v>0</v>
      </c>
      <c r="N139" s="86">
        <v>0</v>
      </c>
      <c r="O139" s="86">
        <v>0</v>
      </c>
      <c r="P139" s="86">
        <v>0</v>
      </c>
      <c r="Q139" s="86"/>
      <c r="R139" s="86">
        <v>0</v>
      </c>
      <c r="S139" s="86">
        <v>0</v>
      </c>
    </row>
    <row r="140" spans="1:19">
      <c r="A140" s="86" t="s">
        <v>493</v>
      </c>
      <c r="B140" s="87">
        <v>417222000000</v>
      </c>
      <c r="C140" s="86">
        <v>305166.78000000003</v>
      </c>
      <c r="D140" s="86"/>
      <c r="E140" s="86">
        <v>41924.28</v>
      </c>
      <c r="F140" s="86">
        <v>36859.928999999996</v>
      </c>
      <c r="G140" s="86">
        <v>17710.991000000002</v>
      </c>
      <c r="H140" s="86">
        <v>0</v>
      </c>
      <c r="I140" s="86">
        <v>0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182241.34899999999</v>
      </c>
      <c r="R140" s="86">
        <v>0</v>
      </c>
      <c r="S140" s="86">
        <v>0</v>
      </c>
    </row>
    <row r="141" spans="1:19">
      <c r="A141" s="86" t="s">
        <v>494</v>
      </c>
      <c r="B141" s="87">
        <v>556078000000</v>
      </c>
      <c r="C141" s="86">
        <v>350106.891</v>
      </c>
      <c r="D141" s="86"/>
      <c r="E141" s="86">
        <v>62886.42</v>
      </c>
      <c r="F141" s="86">
        <v>41401.919999999998</v>
      </c>
      <c r="G141" s="86">
        <v>17710.991000000002</v>
      </c>
      <c r="H141" s="86">
        <v>0</v>
      </c>
      <c r="I141" s="86">
        <v>19548.232</v>
      </c>
      <c r="J141" s="86">
        <v>4005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234063.459</v>
      </c>
      <c r="R141" s="86">
        <v>0</v>
      </c>
      <c r="S141" s="86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86" t="s">
        <v>514</v>
      </c>
      <c r="C143" s="86" t="s">
        <v>515</v>
      </c>
      <c r="D143" s="86" t="s">
        <v>241</v>
      </c>
      <c r="E143" s="86" t="s">
        <v>374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516</v>
      </c>
      <c r="B144" s="86">
        <v>200988.22</v>
      </c>
      <c r="C144" s="86">
        <v>11520.57</v>
      </c>
      <c r="D144" s="86">
        <v>0</v>
      </c>
      <c r="E144" s="86">
        <v>212508.78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517</v>
      </c>
      <c r="B145" s="86">
        <v>48.07</v>
      </c>
      <c r="C145" s="86">
        <v>2.76</v>
      </c>
      <c r="D145" s="86">
        <v>0</v>
      </c>
      <c r="E145" s="86">
        <v>50.83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518</v>
      </c>
      <c r="B146" s="86">
        <v>48.07</v>
      </c>
      <c r="C146" s="86">
        <v>2.76</v>
      </c>
      <c r="D146" s="86">
        <v>0</v>
      </c>
      <c r="E146" s="86">
        <v>50.83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</row>
    <row r="148" spans="1:19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</row>
    <row r="149" spans="1:1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</row>
    <row r="150" spans="1:19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</row>
    <row r="151" spans="1:19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54"/>
  <sheetViews>
    <sheetView workbookViewId="0"/>
  </sheetViews>
  <sheetFormatPr defaultRowHeight="10.5"/>
  <cols>
    <col min="1" max="1" width="38.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86" t="s">
        <v>344</v>
      </c>
      <c r="C1" s="86" t="s">
        <v>345</v>
      </c>
      <c r="D1" s="86" t="s">
        <v>346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6" t="s">
        <v>347</v>
      </c>
      <c r="B2" s="86">
        <v>7513.67</v>
      </c>
      <c r="C2" s="86">
        <v>1797.19</v>
      </c>
      <c r="D2" s="86">
        <v>1797.19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6" t="s">
        <v>348</v>
      </c>
      <c r="B3" s="86">
        <v>7513.67</v>
      </c>
      <c r="C3" s="86">
        <v>1797.19</v>
      </c>
      <c r="D3" s="86">
        <v>1797.19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6" t="s">
        <v>349</v>
      </c>
      <c r="B4" s="86">
        <v>22655.78</v>
      </c>
      <c r="C4" s="86">
        <v>5419.01</v>
      </c>
      <c r="D4" s="86">
        <v>5419.01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6" t="s">
        <v>350</v>
      </c>
      <c r="B5" s="86">
        <v>22655.78</v>
      </c>
      <c r="C5" s="86">
        <v>5419.01</v>
      </c>
      <c r="D5" s="86">
        <v>5419.01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86" t="s">
        <v>351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6" t="s">
        <v>352</v>
      </c>
      <c r="B8" s="86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6" t="s">
        <v>353</v>
      </c>
      <c r="B9" s="86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6" t="s">
        <v>354</v>
      </c>
      <c r="B10" s="8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86" t="s">
        <v>355</v>
      </c>
      <c r="C12" s="86" t="s">
        <v>356</v>
      </c>
      <c r="D12" s="86" t="s">
        <v>357</v>
      </c>
      <c r="E12" s="86" t="s">
        <v>358</v>
      </c>
      <c r="F12" s="86" t="s">
        <v>359</v>
      </c>
      <c r="G12" s="86" t="s">
        <v>360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6" t="s">
        <v>72</v>
      </c>
      <c r="B13" s="86">
        <v>0</v>
      </c>
      <c r="C13" s="86">
        <v>1481.25</v>
      </c>
      <c r="D13" s="86">
        <v>0</v>
      </c>
      <c r="E13" s="86">
        <v>0</v>
      </c>
      <c r="F13" s="86">
        <v>0</v>
      </c>
      <c r="G13" s="8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6" t="s">
        <v>73</v>
      </c>
      <c r="B14" s="86">
        <v>218.62</v>
      </c>
      <c r="C14" s="86">
        <v>0</v>
      </c>
      <c r="D14" s="86">
        <v>0</v>
      </c>
      <c r="E14" s="86">
        <v>0</v>
      </c>
      <c r="F14" s="86">
        <v>0</v>
      </c>
      <c r="G14" s="8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6" t="s">
        <v>81</v>
      </c>
      <c r="B15" s="86">
        <v>933.76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6" t="s">
        <v>82</v>
      </c>
      <c r="B16" s="86">
        <v>62.95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6" t="s">
        <v>83</v>
      </c>
      <c r="B17" s="86">
        <v>785.69</v>
      </c>
      <c r="C17" s="86">
        <v>199.13</v>
      </c>
      <c r="D17" s="86">
        <v>0</v>
      </c>
      <c r="E17" s="86">
        <v>0</v>
      </c>
      <c r="F17" s="86">
        <v>0</v>
      </c>
      <c r="G17" s="8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6" t="s">
        <v>84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6" t="s">
        <v>85</v>
      </c>
      <c r="B19" s="86">
        <v>518.98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6" t="s">
        <v>86</v>
      </c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6" t="s">
        <v>87</v>
      </c>
      <c r="B21" s="86">
        <v>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6" t="s">
        <v>88</v>
      </c>
      <c r="B22" s="86">
        <v>0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6" t="s">
        <v>67</v>
      </c>
      <c r="B23" s="86">
        <v>0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6" t="s">
        <v>89</v>
      </c>
      <c r="B24" s="86">
        <v>0</v>
      </c>
      <c r="C24" s="86">
        <v>18.059999999999999</v>
      </c>
      <c r="D24" s="86">
        <v>0</v>
      </c>
      <c r="E24" s="86">
        <v>0</v>
      </c>
      <c r="F24" s="86">
        <v>0</v>
      </c>
      <c r="G24" s="86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6" t="s">
        <v>90</v>
      </c>
      <c r="B25" s="86">
        <v>3295.24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6" t="s">
        <v>91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6"/>
      <c r="B27" s="86"/>
      <c r="C27" s="86"/>
      <c r="D27" s="86"/>
      <c r="E27" s="86"/>
      <c r="F27" s="86"/>
      <c r="G27" s="8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6" t="s">
        <v>92</v>
      </c>
      <c r="B28" s="86">
        <v>5815.23</v>
      </c>
      <c r="C28" s="86">
        <v>1698.44</v>
      </c>
      <c r="D28" s="86">
        <v>0</v>
      </c>
      <c r="E28" s="86">
        <v>0</v>
      </c>
      <c r="F28" s="86">
        <v>0</v>
      </c>
      <c r="G28" s="86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86" t="s">
        <v>351</v>
      </c>
      <c r="C30" s="86" t="s">
        <v>3</v>
      </c>
      <c r="D30" s="86" t="s">
        <v>361</v>
      </c>
      <c r="E30" s="86" t="s">
        <v>362</v>
      </c>
      <c r="F30" s="86" t="s">
        <v>363</v>
      </c>
      <c r="G30" s="86" t="s">
        <v>364</v>
      </c>
      <c r="H30" s="86" t="s">
        <v>365</v>
      </c>
      <c r="I30" s="86" t="s">
        <v>366</v>
      </c>
      <c r="J30" s="86" t="s">
        <v>367</v>
      </c>
      <c r="K30"/>
      <c r="L30"/>
      <c r="M30"/>
      <c r="N30"/>
      <c r="O30"/>
      <c r="P30"/>
      <c r="Q30"/>
      <c r="R30"/>
      <c r="S30"/>
    </row>
    <row r="31" spans="1:19">
      <c r="A31" s="86" t="s">
        <v>373</v>
      </c>
      <c r="B31" s="86">
        <v>209.04</v>
      </c>
      <c r="C31" s="86" t="s">
        <v>4</v>
      </c>
      <c r="D31" s="86">
        <v>1274.6500000000001</v>
      </c>
      <c r="E31" s="86">
        <v>1</v>
      </c>
      <c r="F31" s="86">
        <v>189.08</v>
      </c>
      <c r="G31" s="86">
        <v>0</v>
      </c>
      <c r="H31" s="86">
        <v>18.29</v>
      </c>
      <c r="I31" s="86">
        <v>11.61</v>
      </c>
      <c r="J31" s="86">
        <v>80.6828</v>
      </c>
      <c r="K31"/>
      <c r="L31"/>
      <c r="M31"/>
      <c r="N31"/>
      <c r="O31"/>
      <c r="P31"/>
      <c r="Q31"/>
      <c r="R31"/>
      <c r="S31"/>
    </row>
    <row r="32" spans="1:19">
      <c r="A32" s="86" t="s">
        <v>370</v>
      </c>
      <c r="B32" s="86">
        <v>224.72</v>
      </c>
      <c r="C32" s="86" t="s">
        <v>4</v>
      </c>
      <c r="D32" s="86">
        <v>1370.24</v>
      </c>
      <c r="E32" s="86">
        <v>1</v>
      </c>
      <c r="F32" s="86">
        <v>138.38999999999999</v>
      </c>
      <c r="G32" s="86">
        <v>0</v>
      </c>
      <c r="H32" s="86">
        <v>18.29</v>
      </c>
      <c r="I32" s="86">
        <v>11.61</v>
      </c>
      <c r="J32" s="86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86" t="s">
        <v>369</v>
      </c>
      <c r="B33" s="86">
        <v>621.89</v>
      </c>
      <c r="C33" s="86" t="s">
        <v>4</v>
      </c>
      <c r="D33" s="86">
        <v>3792.03</v>
      </c>
      <c r="E33" s="86">
        <v>1</v>
      </c>
      <c r="F33" s="86">
        <v>477.11</v>
      </c>
      <c r="G33" s="86">
        <v>0</v>
      </c>
      <c r="H33" s="86">
        <v>8.61</v>
      </c>
      <c r="I33" s="86">
        <v>27.87</v>
      </c>
      <c r="J33" s="86">
        <v>8.07</v>
      </c>
      <c r="K33"/>
      <c r="L33"/>
      <c r="M33"/>
      <c r="N33"/>
      <c r="O33"/>
      <c r="P33"/>
      <c r="Q33"/>
      <c r="R33"/>
      <c r="S33"/>
    </row>
    <row r="34" spans="1:19">
      <c r="A34" s="86" t="s">
        <v>368</v>
      </c>
      <c r="B34" s="86">
        <v>88.84</v>
      </c>
      <c r="C34" s="86" t="s">
        <v>4</v>
      </c>
      <c r="D34" s="86">
        <v>541.72</v>
      </c>
      <c r="E34" s="86">
        <v>1</v>
      </c>
      <c r="F34" s="86">
        <v>115.05</v>
      </c>
      <c r="G34" s="86">
        <v>0</v>
      </c>
      <c r="H34" s="86">
        <v>11.84</v>
      </c>
      <c r="I34" s="86">
        <v>18.579999999999998</v>
      </c>
      <c r="J34" s="86">
        <v>8.07</v>
      </c>
      <c r="K34"/>
      <c r="L34"/>
      <c r="M34"/>
      <c r="N34"/>
      <c r="O34"/>
      <c r="P34"/>
      <c r="Q34"/>
      <c r="R34"/>
      <c r="S34"/>
    </row>
    <row r="35" spans="1:19">
      <c r="A35" s="86" t="s">
        <v>372</v>
      </c>
      <c r="B35" s="86">
        <v>711.36</v>
      </c>
      <c r="C35" s="86" t="s">
        <v>4</v>
      </c>
      <c r="D35" s="86">
        <v>4337.6099999999997</v>
      </c>
      <c r="E35" s="86">
        <v>1</v>
      </c>
      <c r="F35" s="86">
        <v>366.09</v>
      </c>
      <c r="G35" s="86">
        <v>0</v>
      </c>
      <c r="H35" s="86">
        <v>18.29</v>
      </c>
      <c r="I35" s="86">
        <v>11.61</v>
      </c>
      <c r="J35" s="86">
        <v>5.38</v>
      </c>
      <c r="K35"/>
      <c r="L35"/>
      <c r="M35"/>
      <c r="N35"/>
      <c r="O35"/>
      <c r="P35"/>
      <c r="Q35"/>
      <c r="R35"/>
      <c r="S35"/>
    </row>
    <row r="36" spans="1:19">
      <c r="A36" s="86" t="s">
        <v>371</v>
      </c>
      <c r="B36" s="86">
        <v>2324.94</v>
      </c>
      <c r="C36" s="86" t="s">
        <v>4</v>
      </c>
      <c r="D36" s="86">
        <v>14176.6</v>
      </c>
      <c r="E36" s="86">
        <v>1</v>
      </c>
      <c r="F36" s="86">
        <v>323.44</v>
      </c>
      <c r="G36" s="86">
        <v>174.7</v>
      </c>
      <c r="H36" s="86">
        <v>18.29</v>
      </c>
      <c r="I36" s="86">
        <v>11.61</v>
      </c>
      <c r="J36" s="86">
        <v>5.38</v>
      </c>
      <c r="K36"/>
      <c r="L36"/>
      <c r="M36"/>
      <c r="N36"/>
      <c r="O36"/>
      <c r="P36"/>
      <c r="Q36"/>
      <c r="R36"/>
      <c r="S36"/>
    </row>
    <row r="37" spans="1:19">
      <c r="A37" s="86" t="s">
        <v>374</v>
      </c>
      <c r="B37" s="86">
        <v>4180.79</v>
      </c>
      <c r="C37" s="86"/>
      <c r="D37" s="86">
        <v>25492.85</v>
      </c>
      <c r="E37" s="86"/>
      <c r="F37" s="86">
        <v>1609.16</v>
      </c>
      <c r="G37" s="86">
        <v>174.7</v>
      </c>
      <c r="H37" s="86">
        <v>16.713000000000001</v>
      </c>
      <c r="I37" s="86">
        <v>12.83</v>
      </c>
      <c r="J37" s="86">
        <v>13.7818</v>
      </c>
      <c r="K37"/>
      <c r="L37"/>
      <c r="M37"/>
      <c r="N37"/>
      <c r="O37"/>
      <c r="P37"/>
      <c r="Q37"/>
      <c r="R37"/>
      <c r="S37"/>
    </row>
    <row r="38" spans="1:19">
      <c r="A38" s="86" t="s">
        <v>375</v>
      </c>
      <c r="B38" s="86">
        <v>4180.79</v>
      </c>
      <c r="C38" s="86"/>
      <c r="D38" s="86">
        <v>25492.85</v>
      </c>
      <c r="E38" s="86"/>
      <c r="F38" s="86">
        <v>1609.16</v>
      </c>
      <c r="G38" s="86">
        <v>174.7</v>
      </c>
      <c r="H38" s="86">
        <v>16.713000000000001</v>
      </c>
      <c r="I38" s="86">
        <v>12.83</v>
      </c>
      <c r="J38" s="86">
        <v>13.7818</v>
      </c>
      <c r="K38"/>
      <c r="L38"/>
      <c r="M38"/>
      <c r="N38"/>
      <c r="O38"/>
      <c r="P38"/>
      <c r="Q38"/>
      <c r="R38"/>
      <c r="S38"/>
    </row>
    <row r="39" spans="1:19">
      <c r="A39" s="86" t="s">
        <v>376</v>
      </c>
      <c r="B39" s="86">
        <v>0</v>
      </c>
      <c r="C39" s="86"/>
      <c r="D39" s="86">
        <v>0</v>
      </c>
      <c r="E39" s="86"/>
      <c r="F39" s="86">
        <v>0</v>
      </c>
      <c r="G39" s="86">
        <v>0</v>
      </c>
      <c r="H39" s="86"/>
      <c r="I39" s="86"/>
      <c r="J39" s="86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86" t="s">
        <v>51</v>
      </c>
      <c r="C41" s="86" t="s">
        <v>377</v>
      </c>
      <c r="D41" s="86" t="s">
        <v>378</v>
      </c>
      <c r="E41" s="86" t="s">
        <v>379</v>
      </c>
      <c r="F41" s="86" t="s">
        <v>380</v>
      </c>
      <c r="G41" s="86" t="s">
        <v>381</v>
      </c>
      <c r="H41" s="86" t="s">
        <v>382</v>
      </c>
      <c r="I41" s="86" t="s">
        <v>383</v>
      </c>
      <c r="J41"/>
      <c r="K41"/>
      <c r="L41"/>
      <c r="M41"/>
      <c r="N41"/>
      <c r="O41"/>
      <c r="P41"/>
      <c r="Q41"/>
      <c r="R41"/>
      <c r="S41"/>
    </row>
    <row r="42" spans="1:19">
      <c r="A42" s="86" t="s">
        <v>407</v>
      </c>
      <c r="B42" s="86" t="s">
        <v>533</v>
      </c>
      <c r="C42" s="86">
        <v>0.08</v>
      </c>
      <c r="D42" s="86">
        <v>0.85699999999999998</v>
      </c>
      <c r="E42" s="86">
        <v>0.98399999999999999</v>
      </c>
      <c r="F42" s="86">
        <v>60.34</v>
      </c>
      <c r="G42" s="86">
        <v>180</v>
      </c>
      <c r="H42" s="86">
        <v>90</v>
      </c>
      <c r="I42" s="86" t="s">
        <v>400</v>
      </c>
      <c r="J42"/>
      <c r="K42"/>
      <c r="L42"/>
      <c r="M42"/>
      <c r="N42"/>
      <c r="O42"/>
      <c r="P42"/>
      <c r="Q42"/>
      <c r="R42"/>
      <c r="S42"/>
    </row>
    <row r="43" spans="1:19">
      <c r="A43" s="86" t="s">
        <v>408</v>
      </c>
      <c r="B43" s="86" t="s">
        <v>533</v>
      </c>
      <c r="C43" s="86">
        <v>0.08</v>
      </c>
      <c r="D43" s="86">
        <v>0.85699999999999998</v>
      </c>
      <c r="E43" s="86">
        <v>0.98399999999999999</v>
      </c>
      <c r="F43" s="86">
        <v>128.72999999999999</v>
      </c>
      <c r="G43" s="86">
        <v>90</v>
      </c>
      <c r="H43" s="86">
        <v>90</v>
      </c>
      <c r="I43" s="86" t="s">
        <v>387</v>
      </c>
      <c r="J43"/>
      <c r="K43"/>
      <c r="L43"/>
      <c r="M43"/>
      <c r="N43"/>
      <c r="O43"/>
      <c r="P43"/>
      <c r="Q43"/>
      <c r="R43"/>
      <c r="S43"/>
    </row>
    <row r="44" spans="1:19">
      <c r="A44" s="86" t="s">
        <v>409</v>
      </c>
      <c r="B44" s="86" t="s">
        <v>389</v>
      </c>
      <c r="C44" s="86">
        <v>0.3</v>
      </c>
      <c r="D44" s="86">
        <v>3.12</v>
      </c>
      <c r="E44" s="86">
        <v>12.904</v>
      </c>
      <c r="F44" s="86">
        <v>209.04</v>
      </c>
      <c r="G44" s="86">
        <v>0</v>
      </c>
      <c r="H44" s="86">
        <v>180</v>
      </c>
      <c r="I44" s="86"/>
      <c r="J44"/>
      <c r="K44"/>
      <c r="L44"/>
      <c r="M44"/>
      <c r="N44"/>
      <c r="O44"/>
      <c r="P44"/>
      <c r="Q44"/>
      <c r="R44"/>
      <c r="S44"/>
    </row>
    <row r="45" spans="1:19">
      <c r="A45" s="86" t="s">
        <v>410</v>
      </c>
      <c r="B45" s="86" t="s">
        <v>534</v>
      </c>
      <c r="C45" s="86">
        <v>0.3</v>
      </c>
      <c r="D45" s="86">
        <v>0.35799999999999998</v>
      </c>
      <c r="E45" s="86">
        <v>0.38400000000000001</v>
      </c>
      <c r="F45" s="86">
        <v>209.04</v>
      </c>
      <c r="G45" s="86">
        <v>180</v>
      </c>
      <c r="H45" s="86">
        <v>0</v>
      </c>
      <c r="I45" s="86"/>
      <c r="J45"/>
      <c r="K45"/>
      <c r="L45"/>
      <c r="M45"/>
      <c r="N45"/>
      <c r="O45"/>
      <c r="P45"/>
      <c r="Q45"/>
      <c r="R45"/>
      <c r="S45"/>
    </row>
    <row r="46" spans="1:19">
      <c r="A46" s="86" t="s">
        <v>396</v>
      </c>
      <c r="B46" s="86" t="s">
        <v>533</v>
      </c>
      <c r="C46" s="86">
        <v>0.08</v>
      </c>
      <c r="D46" s="86">
        <v>0.85699999999999998</v>
      </c>
      <c r="E46" s="86">
        <v>0.98399999999999999</v>
      </c>
      <c r="F46" s="86">
        <v>138.38999999999999</v>
      </c>
      <c r="G46" s="86">
        <v>90</v>
      </c>
      <c r="H46" s="86">
        <v>90</v>
      </c>
      <c r="I46" s="86" t="s">
        <v>387</v>
      </c>
      <c r="J46"/>
      <c r="K46"/>
      <c r="L46"/>
      <c r="M46"/>
      <c r="N46"/>
      <c r="O46"/>
      <c r="P46"/>
      <c r="Q46"/>
      <c r="R46"/>
      <c r="S46"/>
    </row>
    <row r="47" spans="1:19">
      <c r="A47" s="86" t="s">
        <v>397</v>
      </c>
      <c r="B47" s="86" t="s">
        <v>389</v>
      </c>
      <c r="C47" s="86">
        <v>0.3</v>
      </c>
      <c r="D47" s="86">
        <v>3.12</v>
      </c>
      <c r="E47" s="86">
        <v>12.904</v>
      </c>
      <c r="F47" s="86">
        <v>224.72</v>
      </c>
      <c r="G47" s="86">
        <v>0</v>
      </c>
      <c r="H47" s="86">
        <v>180</v>
      </c>
      <c r="I47" s="86"/>
      <c r="J47"/>
      <c r="K47"/>
      <c r="L47"/>
      <c r="M47"/>
      <c r="N47"/>
      <c r="O47"/>
      <c r="P47"/>
      <c r="Q47"/>
      <c r="R47"/>
      <c r="S47"/>
    </row>
    <row r="48" spans="1:19">
      <c r="A48" s="86" t="s">
        <v>398</v>
      </c>
      <c r="B48" s="86" t="s">
        <v>534</v>
      </c>
      <c r="C48" s="86">
        <v>0.3</v>
      </c>
      <c r="D48" s="86">
        <v>0.35799999999999998</v>
      </c>
      <c r="E48" s="86">
        <v>0.38400000000000001</v>
      </c>
      <c r="F48" s="86">
        <v>224.72</v>
      </c>
      <c r="G48" s="86">
        <v>180</v>
      </c>
      <c r="H48" s="86">
        <v>0</v>
      </c>
      <c r="I48" s="86"/>
      <c r="J48"/>
      <c r="K48"/>
      <c r="L48"/>
      <c r="M48"/>
      <c r="N48"/>
      <c r="O48"/>
      <c r="P48"/>
      <c r="Q48"/>
      <c r="R48"/>
      <c r="S48"/>
    </row>
    <row r="49" spans="1:19">
      <c r="A49" s="86" t="s">
        <v>391</v>
      </c>
      <c r="B49" s="86" t="s">
        <v>533</v>
      </c>
      <c r="C49" s="86">
        <v>0.08</v>
      </c>
      <c r="D49" s="86">
        <v>0.85699999999999998</v>
      </c>
      <c r="E49" s="86">
        <v>0.98399999999999999</v>
      </c>
      <c r="F49" s="86">
        <v>422.4</v>
      </c>
      <c r="G49" s="86">
        <v>0</v>
      </c>
      <c r="H49" s="86">
        <v>90</v>
      </c>
      <c r="I49" s="86" t="s">
        <v>385</v>
      </c>
      <c r="J49"/>
      <c r="K49"/>
      <c r="L49"/>
      <c r="M49"/>
      <c r="N49"/>
      <c r="O49"/>
      <c r="P49"/>
      <c r="Q49"/>
      <c r="R49"/>
      <c r="S49"/>
    </row>
    <row r="50" spans="1:19">
      <c r="A50" s="86" t="s">
        <v>392</v>
      </c>
      <c r="B50" s="86" t="s">
        <v>533</v>
      </c>
      <c r="C50" s="86">
        <v>0.08</v>
      </c>
      <c r="D50" s="86">
        <v>0.85699999999999998</v>
      </c>
      <c r="E50" s="86">
        <v>0.98399999999999999</v>
      </c>
      <c r="F50" s="86">
        <v>54.71</v>
      </c>
      <c r="G50" s="86">
        <v>270</v>
      </c>
      <c r="H50" s="86">
        <v>90</v>
      </c>
      <c r="I50" s="86" t="s">
        <v>393</v>
      </c>
      <c r="J50"/>
      <c r="K50"/>
      <c r="L50"/>
      <c r="M50"/>
      <c r="N50"/>
      <c r="O50"/>
      <c r="P50"/>
      <c r="Q50"/>
      <c r="R50"/>
      <c r="S50"/>
    </row>
    <row r="51" spans="1:19">
      <c r="A51" s="86" t="s">
        <v>394</v>
      </c>
      <c r="B51" s="86" t="s">
        <v>389</v>
      </c>
      <c r="C51" s="86">
        <v>0.3</v>
      </c>
      <c r="D51" s="86">
        <v>3.12</v>
      </c>
      <c r="E51" s="86">
        <v>12.904</v>
      </c>
      <c r="F51" s="86">
        <v>621.89</v>
      </c>
      <c r="G51" s="86">
        <v>0</v>
      </c>
      <c r="H51" s="86">
        <v>180</v>
      </c>
      <c r="I51" s="86"/>
      <c r="J51"/>
      <c r="K51"/>
      <c r="L51"/>
      <c r="M51"/>
      <c r="N51"/>
      <c r="O51"/>
      <c r="P51"/>
      <c r="Q51"/>
      <c r="R51"/>
      <c r="S51"/>
    </row>
    <row r="52" spans="1:19">
      <c r="A52" s="86" t="s">
        <v>395</v>
      </c>
      <c r="B52" s="86" t="s">
        <v>534</v>
      </c>
      <c r="C52" s="86">
        <v>0.3</v>
      </c>
      <c r="D52" s="86">
        <v>0.35799999999999998</v>
      </c>
      <c r="E52" s="86">
        <v>0.38400000000000001</v>
      </c>
      <c r="F52" s="86">
        <v>621.89</v>
      </c>
      <c r="G52" s="86">
        <v>180</v>
      </c>
      <c r="H52" s="86">
        <v>0</v>
      </c>
      <c r="I52" s="86"/>
      <c r="J52"/>
      <c r="K52"/>
      <c r="L52"/>
      <c r="M52"/>
      <c r="N52"/>
      <c r="O52"/>
      <c r="P52"/>
      <c r="Q52"/>
      <c r="R52"/>
      <c r="S52"/>
    </row>
    <row r="53" spans="1:19">
      <c r="A53" s="86" t="s">
        <v>386</v>
      </c>
      <c r="B53" s="86" t="s">
        <v>533</v>
      </c>
      <c r="C53" s="86">
        <v>0.08</v>
      </c>
      <c r="D53" s="86">
        <v>0.85699999999999998</v>
      </c>
      <c r="E53" s="86">
        <v>0.98399999999999999</v>
      </c>
      <c r="F53" s="86">
        <v>54.71</v>
      </c>
      <c r="G53" s="86">
        <v>90</v>
      </c>
      <c r="H53" s="86">
        <v>90</v>
      </c>
      <c r="I53" s="86" t="s">
        <v>387</v>
      </c>
      <c r="J53"/>
      <c r="K53"/>
      <c r="L53"/>
      <c r="M53"/>
      <c r="N53"/>
      <c r="O53"/>
      <c r="P53"/>
      <c r="Q53"/>
      <c r="R53"/>
      <c r="S53"/>
    </row>
    <row r="54" spans="1:19">
      <c r="A54" s="86" t="s">
        <v>384</v>
      </c>
      <c r="B54" s="86" t="s">
        <v>533</v>
      </c>
      <c r="C54" s="86">
        <v>0.08</v>
      </c>
      <c r="D54" s="86">
        <v>0.85699999999999998</v>
      </c>
      <c r="E54" s="86">
        <v>0.98399999999999999</v>
      </c>
      <c r="F54" s="86">
        <v>60.34</v>
      </c>
      <c r="G54" s="86">
        <v>0</v>
      </c>
      <c r="H54" s="86">
        <v>90</v>
      </c>
      <c r="I54" s="86" t="s">
        <v>385</v>
      </c>
      <c r="J54"/>
      <c r="K54"/>
      <c r="L54"/>
      <c r="M54"/>
      <c r="N54"/>
      <c r="O54"/>
      <c r="P54"/>
      <c r="Q54"/>
      <c r="R54"/>
      <c r="S54"/>
    </row>
    <row r="55" spans="1:19">
      <c r="A55" s="86" t="s">
        <v>388</v>
      </c>
      <c r="B55" s="86" t="s">
        <v>389</v>
      </c>
      <c r="C55" s="86">
        <v>0.3</v>
      </c>
      <c r="D55" s="86">
        <v>3.12</v>
      </c>
      <c r="E55" s="86">
        <v>12.904</v>
      </c>
      <c r="F55" s="86">
        <v>88.84</v>
      </c>
      <c r="G55" s="86">
        <v>0</v>
      </c>
      <c r="H55" s="86">
        <v>180</v>
      </c>
      <c r="I55" s="86"/>
      <c r="J55"/>
      <c r="K55"/>
      <c r="L55"/>
      <c r="M55"/>
      <c r="N55"/>
      <c r="O55"/>
      <c r="P55"/>
      <c r="Q55"/>
      <c r="R55"/>
      <c r="S55"/>
    </row>
    <row r="56" spans="1:19">
      <c r="A56" s="86" t="s">
        <v>390</v>
      </c>
      <c r="B56" s="86" t="s">
        <v>534</v>
      </c>
      <c r="C56" s="86">
        <v>0.3</v>
      </c>
      <c r="D56" s="86">
        <v>0.35799999999999998</v>
      </c>
      <c r="E56" s="86">
        <v>0.38400000000000001</v>
      </c>
      <c r="F56" s="86">
        <v>88.84</v>
      </c>
      <c r="G56" s="86">
        <v>180</v>
      </c>
      <c r="H56" s="86">
        <v>0</v>
      </c>
      <c r="I56" s="86"/>
      <c r="J56"/>
      <c r="K56"/>
      <c r="L56"/>
      <c r="M56"/>
      <c r="N56"/>
      <c r="O56"/>
      <c r="P56"/>
      <c r="Q56"/>
      <c r="R56"/>
      <c r="S56"/>
    </row>
    <row r="57" spans="1:19">
      <c r="A57" s="86" t="s">
        <v>404</v>
      </c>
      <c r="B57" s="86" t="s">
        <v>533</v>
      </c>
      <c r="C57" s="86">
        <v>0.08</v>
      </c>
      <c r="D57" s="86">
        <v>0.85699999999999998</v>
      </c>
      <c r="E57" s="86">
        <v>0.98399999999999999</v>
      </c>
      <c r="F57" s="86">
        <v>98.96</v>
      </c>
      <c r="G57" s="86">
        <v>180</v>
      </c>
      <c r="H57" s="86">
        <v>90</v>
      </c>
      <c r="I57" s="86" t="s">
        <v>400</v>
      </c>
      <c r="J57"/>
      <c r="K57"/>
      <c r="L57"/>
      <c r="M57"/>
      <c r="N57"/>
      <c r="O57"/>
      <c r="P57"/>
      <c r="Q57"/>
      <c r="R57"/>
      <c r="S57"/>
    </row>
    <row r="58" spans="1:19">
      <c r="A58" s="86" t="s">
        <v>403</v>
      </c>
      <c r="B58" s="86" t="s">
        <v>533</v>
      </c>
      <c r="C58" s="86">
        <v>0.08</v>
      </c>
      <c r="D58" s="86">
        <v>0.85699999999999998</v>
      </c>
      <c r="E58" s="86">
        <v>0.98399999999999999</v>
      </c>
      <c r="F58" s="86">
        <v>267.12</v>
      </c>
      <c r="G58" s="86">
        <v>270</v>
      </c>
      <c r="H58" s="86">
        <v>90</v>
      </c>
      <c r="I58" s="86" t="s">
        <v>393</v>
      </c>
      <c r="J58"/>
      <c r="K58"/>
      <c r="L58"/>
      <c r="M58"/>
      <c r="N58"/>
      <c r="O58"/>
      <c r="P58"/>
      <c r="Q58"/>
      <c r="R58"/>
      <c r="S58"/>
    </row>
    <row r="59" spans="1:19">
      <c r="A59" s="86" t="s">
        <v>405</v>
      </c>
      <c r="B59" s="86" t="s">
        <v>389</v>
      </c>
      <c r="C59" s="86">
        <v>0.3</v>
      </c>
      <c r="D59" s="86">
        <v>3.12</v>
      </c>
      <c r="E59" s="86">
        <v>12.904</v>
      </c>
      <c r="F59" s="86">
        <v>711.36</v>
      </c>
      <c r="G59" s="86">
        <v>0</v>
      </c>
      <c r="H59" s="86">
        <v>180</v>
      </c>
      <c r="I59" s="86"/>
      <c r="J59"/>
      <c r="K59"/>
      <c r="L59"/>
      <c r="M59"/>
      <c r="N59"/>
      <c r="O59"/>
      <c r="P59"/>
      <c r="Q59"/>
      <c r="R59"/>
      <c r="S59"/>
    </row>
    <row r="60" spans="1:19">
      <c r="A60" s="86" t="s">
        <v>406</v>
      </c>
      <c r="B60" s="86" t="s">
        <v>534</v>
      </c>
      <c r="C60" s="86">
        <v>0.3</v>
      </c>
      <c r="D60" s="86">
        <v>0.35799999999999998</v>
      </c>
      <c r="E60" s="86">
        <v>0.38400000000000001</v>
      </c>
      <c r="F60" s="86">
        <v>711.36</v>
      </c>
      <c r="G60" s="86">
        <v>180</v>
      </c>
      <c r="H60" s="86">
        <v>0</v>
      </c>
      <c r="I60" s="86"/>
      <c r="J60"/>
      <c r="K60"/>
      <c r="L60"/>
      <c r="M60"/>
      <c r="N60"/>
      <c r="O60"/>
      <c r="P60"/>
      <c r="Q60"/>
      <c r="R60"/>
      <c r="S60"/>
    </row>
    <row r="61" spans="1:19">
      <c r="A61" s="86" t="s">
        <v>399</v>
      </c>
      <c r="B61" s="86" t="s">
        <v>533</v>
      </c>
      <c r="C61" s="86">
        <v>0.08</v>
      </c>
      <c r="D61" s="86">
        <v>0.85699999999999998</v>
      </c>
      <c r="E61" s="86">
        <v>0.98399999999999999</v>
      </c>
      <c r="F61" s="86">
        <v>323.44</v>
      </c>
      <c r="G61" s="86">
        <v>180</v>
      </c>
      <c r="H61" s="86">
        <v>90</v>
      </c>
      <c r="I61" s="86" t="s">
        <v>400</v>
      </c>
      <c r="J61"/>
      <c r="K61"/>
      <c r="L61"/>
      <c r="M61"/>
      <c r="N61"/>
      <c r="O61"/>
      <c r="P61"/>
      <c r="Q61"/>
      <c r="R61"/>
      <c r="S61"/>
    </row>
    <row r="62" spans="1:19">
      <c r="A62" s="86" t="s">
        <v>401</v>
      </c>
      <c r="B62" s="86" t="s">
        <v>389</v>
      </c>
      <c r="C62" s="86">
        <v>0.3</v>
      </c>
      <c r="D62" s="86">
        <v>3.12</v>
      </c>
      <c r="E62" s="86">
        <v>12.904</v>
      </c>
      <c r="F62" s="86">
        <v>2324.94</v>
      </c>
      <c r="G62" s="86">
        <v>0</v>
      </c>
      <c r="H62" s="86">
        <v>180</v>
      </c>
      <c r="I62" s="86"/>
      <c r="J62"/>
      <c r="K62"/>
      <c r="L62"/>
      <c r="M62"/>
      <c r="N62"/>
      <c r="O62"/>
      <c r="P62"/>
      <c r="Q62"/>
      <c r="R62"/>
      <c r="S62"/>
    </row>
    <row r="63" spans="1:19">
      <c r="A63" s="86" t="s">
        <v>402</v>
      </c>
      <c r="B63" s="86" t="s">
        <v>534</v>
      </c>
      <c r="C63" s="86">
        <v>0.3</v>
      </c>
      <c r="D63" s="86">
        <v>0.35799999999999998</v>
      </c>
      <c r="E63" s="86">
        <v>0.38400000000000001</v>
      </c>
      <c r="F63" s="86">
        <v>2324.94</v>
      </c>
      <c r="G63" s="86">
        <v>180</v>
      </c>
      <c r="H63" s="86">
        <v>0</v>
      </c>
      <c r="I63" s="86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86" t="s">
        <v>51</v>
      </c>
      <c r="C65" s="86" t="s">
        <v>411</v>
      </c>
      <c r="D65" s="86" t="s">
        <v>412</v>
      </c>
      <c r="E65" s="86" t="s">
        <v>413</v>
      </c>
      <c r="F65" s="86" t="s">
        <v>45</v>
      </c>
      <c r="G65" s="86" t="s">
        <v>414</v>
      </c>
      <c r="H65" s="86" t="s">
        <v>415</v>
      </c>
      <c r="I65" s="86" t="s">
        <v>416</v>
      </c>
      <c r="J65" s="86" t="s">
        <v>381</v>
      </c>
      <c r="K65" s="86" t="s">
        <v>383</v>
      </c>
      <c r="L65"/>
      <c r="M65"/>
      <c r="N65"/>
      <c r="O65"/>
      <c r="P65"/>
      <c r="Q65"/>
      <c r="R65"/>
      <c r="S65"/>
    </row>
    <row r="66" spans="1:19">
      <c r="A66" s="86" t="s">
        <v>417</v>
      </c>
      <c r="B66" s="86" t="s">
        <v>535</v>
      </c>
      <c r="C66" s="86">
        <v>174.7</v>
      </c>
      <c r="D66" s="86">
        <v>174.7</v>
      </c>
      <c r="E66" s="86">
        <v>3.2410000000000001</v>
      </c>
      <c r="F66" s="86">
        <v>0.252</v>
      </c>
      <c r="G66" s="86">
        <v>0.16200000000000001</v>
      </c>
      <c r="H66" s="86" t="s">
        <v>418</v>
      </c>
      <c r="I66" s="86" t="s">
        <v>399</v>
      </c>
      <c r="J66" s="86">
        <v>180</v>
      </c>
      <c r="K66" s="86" t="s">
        <v>400</v>
      </c>
      <c r="L66"/>
      <c r="M66"/>
      <c r="N66"/>
      <c r="O66"/>
      <c r="P66"/>
      <c r="Q66"/>
      <c r="R66"/>
      <c r="S66"/>
    </row>
    <row r="67" spans="1:19">
      <c r="A67" s="86" t="s">
        <v>419</v>
      </c>
      <c r="B67" s="86"/>
      <c r="C67" s="86"/>
      <c r="D67" s="86">
        <v>174.7</v>
      </c>
      <c r="E67" s="86">
        <v>3.24</v>
      </c>
      <c r="F67" s="86">
        <v>0.252</v>
      </c>
      <c r="G67" s="86">
        <v>0.16200000000000001</v>
      </c>
      <c r="H67" s="86"/>
      <c r="I67" s="86"/>
      <c r="J67" s="86"/>
      <c r="K67" s="86"/>
      <c r="L67"/>
      <c r="M67"/>
      <c r="N67"/>
      <c r="O67"/>
      <c r="P67"/>
      <c r="Q67"/>
      <c r="R67"/>
      <c r="S67"/>
    </row>
    <row r="68" spans="1:19">
      <c r="A68" s="86" t="s">
        <v>420</v>
      </c>
      <c r="B68" s="86"/>
      <c r="C68" s="86"/>
      <c r="D68" s="86">
        <v>0</v>
      </c>
      <c r="E68" s="86" t="s">
        <v>421</v>
      </c>
      <c r="F68" s="86" t="s">
        <v>421</v>
      </c>
      <c r="G68" s="86" t="s">
        <v>421</v>
      </c>
      <c r="H68" s="86"/>
      <c r="I68" s="86"/>
      <c r="J68" s="86"/>
      <c r="K68" s="86"/>
      <c r="L68"/>
      <c r="M68"/>
      <c r="N68"/>
      <c r="O68"/>
      <c r="P68"/>
      <c r="Q68"/>
      <c r="R68"/>
      <c r="S68"/>
    </row>
    <row r="69" spans="1:19">
      <c r="A69" s="86" t="s">
        <v>422</v>
      </c>
      <c r="B69" s="86"/>
      <c r="C69" s="86"/>
      <c r="D69" s="86">
        <v>174.7</v>
      </c>
      <c r="E69" s="86">
        <v>3.24</v>
      </c>
      <c r="F69" s="86">
        <v>0.252</v>
      </c>
      <c r="G69" s="86">
        <v>0.16200000000000001</v>
      </c>
      <c r="H69" s="86"/>
      <c r="I69" s="86"/>
      <c r="J69" s="86"/>
      <c r="K69" s="86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86" t="s">
        <v>117</v>
      </c>
      <c r="C71" s="86" t="s">
        <v>423</v>
      </c>
      <c r="D71" s="86" t="s">
        <v>424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86" t="s">
        <v>35</v>
      </c>
      <c r="B72" s="86"/>
      <c r="C72" s="86"/>
      <c r="D72" s="86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86" t="s">
        <v>117</v>
      </c>
      <c r="C74" s="86" t="s">
        <v>425</v>
      </c>
      <c r="D74" s="86" t="s">
        <v>426</v>
      </c>
      <c r="E74" s="86" t="s">
        <v>427</v>
      </c>
      <c r="F74" s="86" t="s">
        <v>428</v>
      </c>
      <c r="G74" s="86" t="s">
        <v>424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86" t="s">
        <v>429</v>
      </c>
      <c r="B75" s="86" t="s">
        <v>430</v>
      </c>
      <c r="C75" s="86">
        <v>7081.56</v>
      </c>
      <c r="D75" s="86">
        <v>5426.47</v>
      </c>
      <c r="E75" s="86">
        <v>1655.09</v>
      </c>
      <c r="F75" s="86">
        <v>0.77</v>
      </c>
      <c r="G75" s="86">
        <v>3.92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86" t="s">
        <v>431</v>
      </c>
      <c r="B76" s="86" t="s">
        <v>430</v>
      </c>
      <c r="C76" s="86">
        <v>45969.11</v>
      </c>
      <c r="D76" s="86">
        <v>32576.48</v>
      </c>
      <c r="E76" s="86">
        <v>13392.63</v>
      </c>
      <c r="F76" s="86">
        <v>0.71</v>
      </c>
      <c r="G76" s="86">
        <v>3.25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6" t="s">
        <v>432</v>
      </c>
      <c r="B77" s="86" t="s">
        <v>430</v>
      </c>
      <c r="C77" s="86">
        <v>38693.379999999997</v>
      </c>
      <c r="D77" s="86">
        <v>27900.68</v>
      </c>
      <c r="E77" s="86">
        <v>10792.7</v>
      </c>
      <c r="F77" s="86">
        <v>0.72</v>
      </c>
      <c r="G77" s="86">
        <v>3.52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86" t="s">
        <v>433</v>
      </c>
      <c r="B78" s="86" t="s">
        <v>430</v>
      </c>
      <c r="C78" s="86">
        <v>195799</v>
      </c>
      <c r="D78" s="86">
        <v>132376.42000000001</v>
      </c>
      <c r="E78" s="86">
        <v>63422.58</v>
      </c>
      <c r="F78" s="86">
        <v>0.68</v>
      </c>
      <c r="G78" s="86">
        <v>3.49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6" t="s">
        <v>434</v>
      </c>
      <c r="B79" s="86" t="s">
        <v>430</v>
      </c>
      <c r="C79" s="86">
        <v>58543.45</v>
      </c>
      <c r="D79" s="86">
        <v>40160.21</v>
      </c>
      <c r="E79" s="86">
        <v>18383.240000000002</v>
      </c>
      <c r="F79" s="86">
        <v>0.69</v>
      </c>
      <c r="G79" s="86">
        <v>3.21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6" t="s">
        <v>435</v>
      </c>
      <c r="B80" s="86" t="s">
        <v>430</v>
      </c>
      <c r="C80" s="86">
        <v>31565.14</v>
      </c>
      <c r="D80" s="86">
        <v>25209.67</v>
      </c>
      <c r="E80" s="86">
        <v>6355.48</v>
      </c>
      <c r="F80" s="86">
        <v>0.8</v>
      </c>
      <c r="G80" s="86">
        <v>3.73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86" t="s">
        <v>117</v>
      </c>
      <c r="C82" s="86" t="s">
        <v>425</v>
      </c>
      <c r="D82" s="86" t="s">
        <v>424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6" t="s">
        <v>436</v>
      </c>
      <c r="B83" s="86" t="s">
        <v>437</v>
      </c>
      <c r="C83" s="86">
        <v>9711.7900000000009</v>
      </c>
      <c r="D83" s="86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6" t="s">
        <v>438</v>
      </c>
      <c r="B84" s="86" t="s">
        <v>437</v>
      </c>
      <c r="C84" s="86">
        <v>57787.79</v>
      </c>
      <c r="D84" s="86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6" t="s">
        <v>439</v>
      </c>
      <c r="B85" s="86" t="s">
        <v>437</v>
      </c>
      <c r="C85" s="86">
        <v>85968.57</v>
      </c>
      <c r="D85" s="86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6" t="s">
        <v>440</v>
      </c>
      <c r="B86" s="86" t="s">
        <v>437</v>
      </c>
      <c r="C86" s="86">
        <v>255992.73</v>
      </c>
      <c r="D86" s="86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6" t="s">
        <v>441</v>
      </c>
      <c r="B87" s="86" t="s">
        <v>437</v>
      </c>
      <c r="C87" s="86">
        <v>79182.539999999994</v>
      </c>
      <c r="D87" s="86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6" t="s">
        <v>442</v>
      </c>
      <c r="B88" s="86" t="s">
        <v>437</v>
      </c>
      <c r="C88" s="86">
        <v>49430.68</v>
      </c>
      <c r="D88" s="86">
        <v>0.8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86" t="s">
        <v>117</v>
      </c>
      <c r="C90" s="86" t="s">
        <v>443</v>
      </c>
      <c r="D90" s="86" t="s">
        <v>444</v>
      </c>
      <c r="E90" s="86" t="s">
        <v>445</v>
      </c>
      <c r="F90" s="86" t="s">
        <v>446</v>
      </c>
      <c r="G90" s="86" t="s">
        <v>447</v>
      </c>
      <c r="H90" s="86" t="s">
        <v>448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86" t="s">
        <v>449</v>
      </c>
      <c r="B91" s="86" t="s">
        <v>450</v>
      </c>
      <c r="C91" s="86">
        <v>0.34</v>
      </c>
      <c r="D91" s="86">
        <v>125</v>
      </c>
      <c r="E91" s="86">
        <v>0.35</v>
      </c>
      <c r="F91" s="86">
        <v>130.91999999999999</v>
      </c>
      <c r="G91" s="86">
        <v>1</v>
      </c>
      <c r="H91" s="86" t="s">
        <v>451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86" t="s">
        <v>675</v>
      </c>
      <c r="B92" s="86" t="s">
        <v>450</v>
      </c>
      <c r="C92" s="86">
        <v>1</v>
      </c>
      <c r="D92" s="86">
        <v>0</v>
      </c>
      <c r="E92" s="86">
        <v>0.34</v>
      </c>
      <c r="F92" s="86">
        <v>0</v>
      </c>
      <c r="G92" s="86">
        <v>1</v>
      </c>
      <c r="H92" s="86" t="s">
        <v>451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86" t="s">
        <v>676</v>
      </c>
      <c r="B93" s="86" t="s">
        <v>450</v>
      </c>
      <c r="C93" s="86">
        <v>1</v>
      </c>
      <c r="D93" s="86">
        <v>0</v>
      </c>
      <c r="E93" s="86">
        <v>1.08</v>
      </c>
      <c r="F93" s="86">
        <v>0</v>
      </c>
      <c r="G93" s="86">
        <v>1</v>
      </c>
      <c r="H93" s="86" t="s">
        <v>451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86" t="s">
        <v>452</v>
      </c>
      <c r="B94" s="86" t="s">
        <v>453</v>
      </c>
      <c r="C94" s="86">
        <v>0.54</v>
      </c>
      <c r="D94" s="86">
        <v>622</v>
      </c>
      <c r="E94" s="86">
        <v>0.39</v>
      </c>
      <c r="F94" s="86">
        <v>452.51</v>
      </c>
      <c r="G94" s="86">
        <v>1</v>
      </c>
      <c r="H94" s="86" t="s">
        <v>454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86" t="s">
        <v>455</v>
      </c>
      <c r="B95" s="86" t="s">
        <v>453</v>
      </c>
      <c r="C95" s="86">
        <v>0.56999999999999995</v>
      </c>
      <c r="D95" s="86">
        <v>622</v>
      </c>
      <c r="E95" s="86">
        <v>2.1</v>
      </c>
      <c r="F95" s="86">
        <v>2293.59</v>
      </c>
      <c r="G95" s="86">
        <v>1</v>
      </c>
      <c r="H95" s="86" t="s">
        <v>454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86" t="s">
        <v>456</v>
      </c>
      <c r="B96" s="86" t="s">
        <v>453</v>
      </c>
      <c r="C96" s="86">
        <v>0.56999999999999995</v>
      </c>
      <c r="D96" s="86">
        <v>622</v>
      </c>
      <c r="E96" s="86">
        <v>1.84</v>
      </c>
      <c r="F96" s="86">
        <v>2016.87</v>
      </c>
      <c r="G96" s="86">
        <v>1</v>
      </c>
      <c r="H96" s="86" t="s">
        <v>454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86" t="s">
        <v>457</v>
      </c>
      <c r="B97" s="86" t="s">
        <v>453</v>
      </c>
      <c r="C97" s="86">
        <v>0.59</v>
      </c>
      <c r="D97" s="86">
        <v>1109.6500000000001</v>
      </c>
      <c r="E97" s="86">
        <v>7.88</v>
      </c>
      <c r="F97" s="86">
        <v>14791.85</v>
      </c>
      <c r="G97" s="86">
        <v>1</v>
      </c>
      <c r="H97" s="86" t="s">
        <v>454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86" t="s">
        <v>458</v>
      </c>
      <c r="B98" s="86" t="s">
        <v>453</v>
      </c>
      <c r="C98" s="86">
        <v>0.56999999999999995</v>
      </c>
      <c r="D98" s="86">
        <v>622</v>
      </c>
      <c r="E98" s="86">
        <v>2.4500000000000002</v>
      </c>
      <c r="F98" s="86">
        <v>2682.49</v>
      </c>
      <c r="G98" s="86">
        <v>1</v>
      </c>
      <c r="H98" s="86" t="s">
        <v>454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86" t="s">
        <v>459</v>
      </c>
      <c r="B99" s="86" t="s">
        <v>453</v>
      </c>
      <c r="C99" s="86">
        <v>0.56999999999999995</v>
      </c>
      <c r="D99" s="86">
        <v>622</v>
      </c>
      <c r="E99" s="86">
        <v>1.91</v>
      </c>
      <c r="F99" s="86">
        <v>2085.38</v>
      </c>
      <c r="G99" s="86">
        <v>1</v>
      </c>
      <c r="H99" s="86" t="s">
        <v>454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86" t="s">
        <v>117</v>
      </c>
      <c r="C101" s="86" t="s">
        <v>460</v>
      </c>
      <c r="D101" s="86" t="s">
        <v>461</v>
      </c>
      <c r="E101" s="86" t="s">
        <v>462</v>
      </c>
      <c r="F101" s="86" t="s">
        <v>463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6" t="s">
        <v>464</v>
      </c>
      <c r="B102" s="86" t="s">
        <v>465</v>
      </c>
      <c r="C102" s="86" t="s">
        <v>466</v>
      </c>
      <c r="D102" s="86">
        <v>0.1</v>
      </c>
      <c r="E102" s="86">
        <v>0</v>
      </c>
      <c r="F102" s="86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86" t="s">
        <v>117</v>
      </c>
      <c r="C104" s="86" t="s">
        <v>467</v>
      </c>
      <c r="D104" s="86" t="s">
        <v>468</v>
      </c>
      <c r="E104" s="86" t="s">
        <v>469</v>
      </c>
      <c r="F104" s="86" t="s">
        <v>470</v>
      </c>
      <c r="G104" s="86" t="s">
        <v>471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86" t="s">
        <v>472</v>
      </c>
      <c r="B105" s="86" t="s">
        <v>473</v>
      </c>
      <c r="C105" s="86">
        <v>0.4</v>
      </c>
      <c r="D105" s="86">
        <v>845000</v>
      </c>
      <c r="E105" s="86">
        <v>0.8</v>
      </c>
      <c r="F105" s="86">
        <v>1.72</v>
      </c>
      <c r="G105" s="86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86" t="s">
        <v>474</v>
      </c>
      <c r="C107" s="86" t="s">
        <v>475</v>
      </c>
      <c r="D107" s="86" t="s">
        <v>476</v>
      </c>
      <c r="E107" s="86" t="s">
        <v>477</v>
      </c>
      <c r="F107" s="86" t="s">
        <v>478</v>
      </c>
      <c r="G107" s="86" t="s">
        <v>479</v>
      </c>
      <c r="H107" s="86" t="s">
        <v>480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6" t="s">
        <v>481</v>
      </c>
      <c r="B108" s="86">
        <v>112959.5018</v>
      </c>
      <c r="C108" s="86">
        <v>171.70840000000001</v>
      </c>
      <c r="D108" s="86">
        <v>650.59879999999998</v>
      </c>
      <c r="E108" s="86">
        <v>0</v>
      </c>
      <c r="F108" s="86">
        <v>1.2999999999999999E-3</v>
      </c>
      <c r="G108" s="87">
        <v>3244240</v>
      </c>
      <c r="H108" s="86">
        <v>46285.166799999999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6" t="s">
        <v>482</v>
      </c>
      <c r="B109" s="86">
        <v>100015.0114</v>
      </c>
      <c r="C109" s="86">
        <v>155.25989999999999</v>
      </c>
      <c r="D109" s="86">
        <v>606.38760000000002</v>
      </c>
      <c r="E109" s="86">
        <v>0</v>
      </c>
      <c r="F109" s="86">
        <v>1.1999999999999999E-3</v>
      </c>
      <c r="G109" s="87">
        <v>3023910</v>
      </c>
      <c r="H109" s="86">
        <v>41316.701200000003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6" t="s">
        <v>483</v>
      </c>
      <c r="B110" s="86">
        <v>110764.2729</v>
      </c>
      <c r="C110" s="86">
        <v>172.44069999999999</v>
      </c>
      <c r="D110" s="86">
        <v>676.20320000000004</v>
      </c>
      <c r="E110" s="86">
        <v>0</v>
      </c>
      <c r="F110" s="86">
        <v>1.2999999999999999E-3</v>
      </c>
      <c r="G110" s="87">
        <v>3372090</v>
      </c>
      <c r="H110" s="86">
        <v>45808.619200000001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86" t="s">
        <v>484</v>
      </c>
      <c r="B111" s="86">
        <v>105842.4638</v>
      </c>
      <c r="C111" s="86">
        <v>170.1277</v>
      </c>
      <c r="D111" s="86">
        <v>696.43650000000002</v>
      </c>
      <c r="E111" s="86">
        <v>0</v>
      </c>
      <c r="F111" s="86">
        <v>1.2999999999999999E-3</v>
      </c>
      <c r="G111" s="87">
        <v>3473200</v>
      </c>
      <c r="H111" s="86">
        <v>44329.116199999997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6" t="s">
        <v>295</v>
      </c>
      <c r="B112" s="86">
        <v>113220.24739999999</v>
      </c>
      <c r="C112" s="86">
        <v>183.31790000000001</v>
      </c>
      <c r="D112" s="86">
        <v>757.49630000000002</v>
      </c>
      <c r="E112" s="86">
        <v>0</v>
      </c>
      <c r="F112" s="86">
        <v>1.4E-3</v>
      </c>
      <c r="G112" s="87">
        <v>3777760</v>
      </c>
      <c r="H112" s="86">
        <v>47557.477599999998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6" t="s">
        <v>485</v>
      </c>
      <c r="B113" s="86">
        <v>120579.5282</v>
      </c>
      <c r="C113" s="86">
        <v>196.79750000000001</v>
      </c>
      <c r="D113" s="86">
        <v>821.43349999999998</v>
      </c>
      <c r="E113" s="86">
        <v>0</v>
      </c>
      <c r="F113" s="86">
        <v>1.5E-3</v>
      </c>
      <c r="G113" s="87">
        <v>4096680</v>
      </c>
      <c r="H113" s="86">
        <v>50811.254099999998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6" t="s">
        <v>486</v>
      </c>
      <c r="B114" s="86">
        <v>133486.08009999999</v>
      </c>
      <c r="C114" s="86">
        <v>218.1439</v>
      </c>
      <c r="D114" s="86">
        <v>912.00519999999995</v>
      </c>
      <c r="E114" s="86">
        <v>0</v>
      </c>
      <c r="F114" s="86">
        <v>1.6999999999999999E-3</v>
      </c>
      <c r="G114" s="87">
        <v>4548390</v>
      </c>
      <c r="H114" s="86">
        <v>56279.246599999999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6" t="s">
        <v>487</v>
      </c>
      <c r="B115" s="86">
        <v>134894.9632</v>
      </c>
      <c r="C115" s="86">
        <v>220.38200000000001</v>
      </c>
      <c r="D115" s="86">
        <v>921.02629999999999</v>
      </c>
      <c r="E115" s="86">
        <v>0</v>
      </c>
      <c r="F115" s="86">
        <v>1.6999999999999999E-3</v>
      </c>
      <c r="G115" s="87">
        <v>4593380</v>
      </c>
      <c r="H115" s="86">
        <v>56866.560899999997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6" t="s">
        <v>488</v>
      </c>
      <c r="B116" s="86">
        <v>118167.4596</v>
      </c>
      <c r="C116" s="86">
        <v>192.66569999999999</v>
      </c>
      <c r="D116" s="86">
        <v>803.16830000000004</v>
      </c>
      <c r="E116" s="86">
        <v>0</v>
      </c>
      <c r="F116" s="86">
        <v>1.5E-3</v>
      </c>
      <c r="G116" s="87">
        <v>4005580</v>
      </c>
      <c r="H116" s="86">
        <v>49774.554700000001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6" t="s">
        <v>489</v>
      </c>
      <c r="B117" s="86">
        <v>111178.17389999999</v>
      </c>
      <c r="C117" s="86">
        <v>179.21250000000001</v>
      </c>
      <c r="D117" s="86">
        <v>736.32320000000004</v>
      </c>
      <c r="E117" s="86">
        <v>0</v>
      </c>
      <c r="F117" s="86">
        <v>1.4E-3</v>
      </c>
      <c r="G117" s="87">
        <v>3672140</v>
      </c>
      <c r="H117" s="86">
        <v>46616.6633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6" t="s">
        <v>490</v>
      </c>
      <c r="B118" s="86">
        <v>106155.2518</v>
      </c>
      <c r="C118" s="86">
        <v>165.87090000000001</v>
      </c>
      <c r="D118" s="86">
        <v>653.75850000000003</v>
      </c>
      <c r="E118" s="86">
        <v>0</v>
      </c>
      <c r="F118" s="86">
        <v>1.1999999999999999E-3</v>
      </c>
      <c r="G118" s="87">
        <v>3260180</v>
      </c>
      <c r="H118" s="86">
        <v>43965.424800000001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6" t="s">
        <v>491</v>
      </c>
      <c r="B119" s="86">
        <v>111625.4526</v>
      </c>
      <c r="C119" s="86">
        <v>170.57159999999999</v>
      </c>
      <c r="D119" s="86">
        <v>651.2903</v>
      </c>
      <c r="E119" s="86">
        <v>0</v>
      </c>
      <c r="F119" s="86">
        <v>1.2999999999999999E-3</v>
      </c>
      <c r="G119" s="87">
        <v>3247730</v>
      </c>
      <c r="H119" s="86">
        <v>45831.151899999997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6"/>
      <c r="B120" s="86"/>
      <c r="C120" s="86"/>
      <c r="D120" s="86"/>
      <c r="E120" s="86"/>
      <c r="F120" s="86"/>
      <c r="G120" s="86"/>
      <c r="H120" s="86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6" t="s">
        <v>492</v>
      </c>
      <c r="B121" s="87">
        <v>1378890</v>
      </c>
      <c r="C121" s="86">
        <v>2196.4985999999999</v>
      </c>
      <c r="D121" s="86">
        <v>8886.1275999999998</v>
      </c>
      <c r="E121" s="86">
        <v>0</v>
      </c>
      <c r="F121" s="86">
        <v>1.6799999999999999E-2</v>
      </c>
      <c r="G121" s="87">
        <v>44315300</v>
      </c>
      <c r="H121" s="86">
        <v>575441.93709999998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6" t="s">
        <v>493</v>
      </c>
      <c r="B122" s="86">
        <v>100015.0114</v>
      </c>
      <c r="C122" s="86">
        <v>155.25989999999999</v>
      </c>
      <c r="D122" s="86">
        <v>606.38760000000002</v>
      </c>
      <c r="E122" s="86">
        <v>0</v>
      </c>
      <c r="F122" s="86">
        <v>1.1999999999999999E-3</v>
      </c>
      <c r="G122" s="87">
        <v>3023910</v>
      </c>
      <c r="H122" s="86">
        <v>41316.701200000003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 t="s">
        <v>494</v>
      </c>
      <c r="B123" s="86">
        <v>134894.9632</v>
      </c>
      <c r="C123" s="86">
        <v>220.38200000000001</v>
      </c>
      <c r="D123" s="86">
        <v>921.02629999999999</v>
      </c>
      <c r="E123" s="86">
        <v>0</v>
      </c>
      <c r="F123" s="86">
        <v>1.6999999999999999E-3</v>
      </c>
      <c r="G123" s="87">
        <v>4593380</v>
      </c>
      <c r="H123" s="86">
        <v>56866.560899999997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86" t="s">
        <v>495</v>
      </c>
      <c r="C125" s="86" t="s">
        <v>496</v>
      </c>
      <c r="D125" s="86" t="s">
        <v>497</v>
      </c>
      <c r="E125" s="86" t="s">
        <v>498</v>
      </c>
      <c r="F125" s="86" t="s">
        <v>499</v>
      </c>
      <c r="G125" s="86" t="s">
        <v>500</v>
      </c>
      <c r="H125" s="86" t="s">
        <v>501</v>
      </c>
      <c r="I125" s="86" t="s">
        <v>502</v>
      </c>
      <c r="J125" s="86" t="s">
        <v>503</v>
      </c>
      <c r="K125" s="86" t="s">
        <v>504</v>
      </c>
      <c r="L125" s="86" t="s">
        <v>505</v>
      </c>
      <c r="M125" s="86" t="s">
        <v>506</v>
      </c>
      <c r="N125" s="86" t="s">
        <v>507</v>
      </c>
      <c r="O125" s="86" t="s">
        <v>508</v>
      </c>
      <c r="P125" s="86" t="s">
        <v>509</v>
      </c>
      <c r="Q125" s="86" t="s">
        <v>510</v>
      </c>
      <c r="R125" s="86" t="s">
        <v>511</v>
      </c>
      <c r="S125" s="86" t="s">
        <v>512</v>
      </c>
    </row>
    <row r="126" spans="1:19">
      <c r="A126" s="86" t="s">
        <v>481</v>
      </c>
      <c r="B126" s="87">
        <v>425722000000</v>
      </c>
      <c r="C126" s="86">
        <v>296158.73300000001</v>
      </c>
      <c r="D126" s="86" t="s">
        <v>677</v>
      </c>
      <c r="E126" s="86">
        <v>41924.28</v>
      </c>
      <c r="F126" s="86">
        <v>36859.928999999996</v>
      </c>
      <c r="G126" s="86">
        <v>24453.62</v>
      </c>
      <c r="H126" s="86">
        <v>0</v>
      </c>
      <c r="I126" s="86">
        <v>0</v>
      </c>
      <c r="J126" s="86">
        <v>4005</v>
      </c>
      <c r="K126" s="86">
        <v>0</v>
      </c>
      <c r="L126" s="86">
        <v>0</v>
      </c>
      <c r="M126" s="86">
        <v>0</v>
      </c>
      <c r="N126" s="86">
        <v>0</v>
      </c>
      <c r="O126" s="86">
        <v>0</v>
      </c>
      <c r="P126" s="86">
        <v>0</v>
      </c>
      <c r="Q126" s="86">
        <v>188915.90400000001</v>
      </c>
      <c r="R126" s="86">
        <v>0</v>
      </c>
      <c r="S126" s="86">
        <v>0</v>
      </c>
    </row>
    <row r="127" spans="1:19">
      <c r="A127" s="86" t="s">
        <v>482</v>
      </c>
      <c r="B127" s="87">
        <v>396810000000</v>
      </c>
      <c r="C127" s="86">
        <v>308216.25199999998</v>
      </c>
      <c r="D127" s="86" t="s">
        <v>581</v>
      </c>
      <c r="E127" s="86">
        <v>41924.28</v>
      </c>
      <c r="F127" s="86">
        <v>36859.928999999996</v>
      </c>
      <c r="G127" s="86">
        <v>24453.62</v>
      </c>
      <c r="H127" s="86">
        <v>0</v>
      </c>
      <c r="I127" s="86">
        <v>0</v>
      </c>
      <c r="J127" s="86">
        <v>4005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200973.42300000001</v>
      </c>
      <c r="R127" s="86">
        <v>0</v>
      </c>
      <c r="S127" s="86">
        <v>0</v>
      </c>
    </row>
    <row r="128" spans="1:19">
      <c r="A128" s="86" t="s">
        <v>483</v>
      </c>
      <c r="B128" s="87">
        <v>442499000000</v>
      </c>
      <c r="C128" s="86">
        <v>302704.00799999997</v>
      </c>
      <c r="D128" s="86" t="s">
        <v>582</v>
      </c>
      <c r="E128" s="86">
        <v>41924.28</v>
      </c>
      <c r="F128" s="86">
        <v>36859.928999999996</v>
      </c>
      <c r="G128" s="86">
        <v>24453.62</v>
      </c>
      <c r="H128" s="86">
        <v>0</v>
      </c>
      <c r="I128" s="86">
        <v>4524.0690000000004</v>
      </c>
      <c r="J128" s="86">
        <v>0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194942.109</v>
      </c>
      <c r="R128" s="86">
        <v>0</v>
      </c>
      <c r="S128" s="86">
        <v>0</v>
      </c>
    </row>
    <row r="129" spans="1:19">
      <c r="A129" s="86" t="s">
        <v>484</v>
      </c>
      <c r="B129" s="87">
        <v>455767000000</v>
      </c>
      <c r="C129" s="86">
        <v>339396.21899999998</v>
      </c>
      <c r="D129" s="86" t="s">
        <v>583</v>
      </c>
      <c r="E129" s="86">
        <v>41924.28</v>
      </c>
      <c r="F129" s="86">
        <v>36859.928999999996</v>
      </c>
      <c r="G129" s="86">
        <v>24453.62</v>
      </c>
      <c r="H129" s="86">
        <v>0</v>
      </c>
      <c r="I129" s="86">
        <v>22020.456999999999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214137.93400000001</v>
      </c>
      <c r="R129" s="86">
        <v>0</v>
      </c>
      <c r="S129" s="86">
        <v>0</v>
      </c>
    </row>
    <row r="130" spans="1:19">
      <c r="A130" s="86" t="s">
        <v>295</v>
      </c>
      <c r="B130" s="87">
        <v>495733000000</v>
      </c>
      <c r="C130" s="86">
        <v>351774.728</v>
      </c>
      <c r="D130" s="86" t="s">
        <v>565</v>
      </c>
      <c r="E130" s="86">
        <v>41924.28</v>
      </c>
      <c r="F130" s="86">
        <v>36859.928999999996</v>
      </c>
      <c r="G130" s="86">
        <v>24453.62</v>
      </c>
      <c r="H130" s="86">
        <v>0</v>
      </c>
      <c r="I130" s="86">
        <v>37254.468000000001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211282.43100000001</v>
      </c>
      <c r="R130" s="86">
        <v>0</v>
      </c>
      <c r="S130" s="86">
        <v>0</v>
      </c>
    </row>
    <row r="131" spans="1:19">
      <c r="A131" s="86" t="s">
        <v>485</v>
      </c>
      <c r="B131" s="87">
        <v>537583000000</v>
      </c>
      <c r="C131" s="86">
        <v>387633.84100000001</v>
      </c>
      <c r="D131" s="86" t="s">
        <v>539</v>
      </c>
      <c r="E131" s="86">
        <v>41924.28</v>
      </c>
      <c r="F131" s="86">
        <v>36859.928999999996</v>
      </c>
      <c r="G131" s="86">
        <v>24453.62</v>
      </c>
      <c r="H131" s="86">
        <v>0</v>
      </c>
      <c r="I131" s="86">
        <v>71700.475000000006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212695.53700000001</v>
      </c>
      <c r="R131" s="86">
        <v>0</v>
      </c>
      <c r="S131" s="86">
        <v>0</v>
      </c>
    </row>
    <row r="132" spans="1:19">
      <c r="A132" s="86" t="s">
        <v>486</v>
      </c>
      <c r="B132" s="87">
        <v>596859000000</v>
      </c>
      <c r="C132" s="86">
        <v>394768.163</v>
      </c>
      <c r="D132" s="86" t="s">
        <v>685</v>
      </c>
      <c r="E132" s="86">
        <v>62886.42</v>
      </c>
      <c r="F132" s="86">
        <v>41401.919999999998</v>
      </c>
      <c r="G132" s="86">
        <v>24453.62</v>
      </c>
      <c r="H132" s="86">
        <v>0</v>
      </c>
      <c r="I132" s="86">
        <v>47471.85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218554.353</v>
      </c>
      <c r="R132" s="86">
        <v>0</v>
      </c>
      <c r="S132" s="86">
        <v>0</v>
      </c>
    </row>
    <row r="133" spans="1:19">
      <c r="A133" s="86" t="s">
        <v>487</v>
      </c>
      <c r="B133" s="87">
        <v>602762000000</v>
      </c>
      <c r="C133" s="86">
        <v>407757.495</v>
      </c>
      <c r="D133" s="86" t="s">
        <v>584</v>
      </c>
      <c r="E133" s="86">
        <v>62886.42</v>
      </c>
      <c r="F133" s="86">
        <v>41401.919999999998</v>
      </c>
      <c r="G133" s="86">
        <v>24453.62</v>
      </c>
      <c r="H133" s="86">
        <v>0</v>
      </c>
      <c r="I133" s="86">
        <v>54362.057000000001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224653.478</v>
      </c>
      <c r="R133" s="86">
        <v>0</v>
      </c>
      <c r="S133" s="86">
        <v>0</v>
      </c>
    </row>
    <row r="134" spans="1:19">
      <c r="A134" s="86" t="s">
        <v>488</v>
      </c>
      <c r="B134" s="87">
        <v>525629000000</v>
      </c>
      <c r="C134" s="86">
        <v>373921.90899999999</v>
      </c>
      <c r="D134" s="86" t="s">
        <v>585</v>
      </c>
      <c r="E134" s="86">
        <v>41924.28</v>
      </c>
      <c r="F134" s="86">
        <v>36859.928999999996</v>
      </c>
      <c r="G134" s="86">
        <v>24453.62</v>
      </c>
      <c r="H134" s="86">
        <v>0</v>
      </c>
      <c r="I134" s="86">
        <v>51297.951999999997</v>
      </c>
      <c r="J134" s="86">
        <v>0</v>
      </c>
      <c r="K134" s="86">
        <v>0</v>
      </c>
      <c r="L134" s="86">
        <v>0</v>
      </c>
      <c r="M134" s="86">
        <v>0</v>
      </c>
      <c r="N134" s="86">
        <v>0</v>
      </c>
      <c r="O134" s="86">
        <v>0</v>
      </c>
      <c r="P134" s="86">
        <v>0</v>
      </c>
      <c r="Q134" s="86">
        <v>219386.128</v>
      </c>
      <c r="R134" s="86">
        <v>0</v>
      </c>
      <c r="S134" s="86">
        <v>0</v>
      </c>
    </row>
    <row r="135" spans="1:19">
      <c r="A135" s="86" t="s">
        <v>489</v>
      </c>
      <c r="B135" s="87">
        <v>481873000000</v>
      </c>
      <c r="C135" s="86">
        <v>344195.04300000001</v>
      </c>
      <c r="D135" s="86" t="s">
        <v>586</v>
      </c>
      <c r="E135" s="86">
        <v>62886.42</v>
      </c>
      <c r="F135" s="86">
        <v>41401.919999999998</v>
      </c>
      <c r="G135" s="86">
        <v>24453.62</v>
      </c>
      <c r="H135" s="86">
        <v>0</v>
      </c>
      <c r="I135" s="86">
        <v>15527.627</v>
      </c>
      <c r="J135" s="86">
        <v>0</v>
      </c>
      <c r="K135" s="86">
        <v>0</v>
      </c>
      <c r="L135" s="86">
        <v>0</v>
      </c>
      <c r="M135" s="86">
        <v>0</v>
      </c>
      <c r="N135" s="86">
        <v>0</v>
      </c>
      <c r="O135" s="86">
        <v>0</v>
      </c>
      <c r="P135" s="86">
        <v>0</v>
      </c>
      <c r="Q135" s="86">
        <v>199925.45600000001</v>
      </c>
      <c r="R135" s="86">
        <v>0</v>
      </c>
      <c r="S135" s="86">
        <v>0</v>
      </c>
    </row>
    <row r="136" spans="1:19">
      <c r="A136" s="86" t="s">
        <v>490</v>
      </c>
      <c r="B136" s="87">
        <v>427815000000</v>
      </c>
      <c r="C136" s="86">
        <v>304844.38</v>
      </c>
      <c r="D136" s="86" t="s">
        <v>587</v>
      </c>
      <c r="E136" s="86">
        <v>41924.28</v>
      </c>
      <c r="F136" s="86">
        <v>36859.928999999996</v>
      </c>
      <c r="G136" s="86">
        <v>24453.62</v>
      </c>
      <c r="H136" s="86">
        <v>0</v>
      </c>
      <c r="I136" s="86">
        <v>0</v>
      </c>
      <c r="J136" s="86">
        <v>4005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197601.55100000001</v>
      </c>
      <c r="R136" s="86">
        <v>0</v>
      </c>
      <c r="S136" s="86">
        <v>0</v>
      </c>
    </row>
    <row r="137" spans="1:19">
      <c r="A137" s="86" t="s">
        <v>491</v>
      </c>
      <c r="B137" s="87">
        <v>426180000000</v>
      </c>
      <c r="C137" s="86">
        <v>295039.13900000002</v>
      </c>
      <c r="D137" s="86" t="s">
        <v>588</v>
      </c>
      <c r="E137" s="86">
        <v>62886.42</v>
      </c>
      <c r="F137" s="86">
        <v>41401.919999999998</v>
      </c>
      <c r="G137" s="86">
        <v>24453.62</v>
      </c>
      <c r="H137" s="86">
        <v>0</v>
      </c>
      <c r="I137" s="86">
        <v>1400.152</v>
      </c>
      <c r="J137" s="86">
        <v>0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164897.02799999999</v>
      </c>
      <c r="R137" s="86">
        <v>0</v>
      </c>
      <c r="S137" s="86">
        <v>0</v>
      </c>
    </row>
    <row r="138" spans="1:19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</row>
    <row r="139" spans="1:19">
      <c r="A139" s="86" t="s">
        <v>492</v>
      </c>
      <c r="B139" s="87">
        <v>5815230000000</v>
      </c>
      <c r="C139" s="86"/>
      <c r="D139" s="86"/>
      <c r="E139" s="86"/>
      <c r="F139" s="86"/>
      <c r="G139" s="86"/>
      <c r="H139" s="86"/>
      <c r="I139" s="86"/>
      <c r="J139" s="86"/>
      <c r="K139" s="86"/>
      <c r="L139" s="86">
        <v>0</v>
      </c>
      <c r="M139" s="86">
        <v>0</v>
      </c>
      <c r="N139" s="86">
        <v>0</v>
      </c>
      <c r="O139" s="86">
        <v>0</v>
      </c>
      <c r="P139" s="86">
        <v>0</v>
      </c>
      <c r="Q139" s="86"/>
      <c r="R139" s="86">
        <v>0</v>
      </c>
      <c r="S139" s="86">
        <v>0</v>
      </c>
    </row>
    <row r="140" spans="1:19">
      <c r="A140" s="86" t="s">
        <v>493</v>
      </c>
      <c r="B140" s="87">
        <v>396810000000</v>
      </c>
      <c r="C140" s="86">
        <v>295039.13900000002</v>
      </c>
      <c r="D140" s="86"/>
      <c r="E140" s="86">
        <v>41924.28</v>
      </c>
      <c r="F140" s="86">
        <v>36859.928999999996</v>
      </c>
      <c r="G140" s="86">
        <v>24453.62</v>
      </c>
      <c r="H140" s="86">
        <v>0</v>
      </c>
      <c r="I140" s="86">
        <v>0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164897.02799999999</v>
      </c>
      <c r="R140" s="86">
        <v>0</v>
      </c>
      <c r="S140" s="86">
        <v>0</v>
      </c>
    </row>
    <row r="141" spans="1:19">
      <c r="A141" s="86" t="s">
        <v>494</v>
      </c>
      <c r="B141" s="87">
        <v>602762000000</v>
      </c>
      <c r="C141" s="86">
        <v>407757.495</v>
      </c>
      <c r="D141" s="86"/>
      <c r="E141" s="86">
        <v>62886.42</v>
      </c>
      <c r="F141" s="86">
        <v>41401.919999999998</v>
      </c>
      <c r="G141" s="86">
        <v>24453.62</v>
      </c>
      <c r="H141" s="86">
        <v>0</v>
      </c>
      <c r="I141" s="86">
        <v>71700.475000000006</v>
      </c>
      <c r="J141" s="86">
        <v>4005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224653.478</v>
      </c>
      <c r="R141" s="86">
        <v>0</v>
      </c>
      <c r="S141" s="86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86" t="s">
        <v>514</v>
      </c>
      <c r="C143" s="86" t="s">
        <v>515</v>
      </c>
      <c r="D143" s="86" t="s">
        <v>241</v>
      </c>
      <c r="E143" s="86" t="s">
        <v>374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86" t="s">
        <v>516</v>
      </c>
      <c r="B144" s="86">
        <v>153776.91</v>
      </c>
      <c r="C144" s="86">
        <v>13208.75</v>
      </c>
      <c r="D144" s="86">
        <v>0</v>
      </c>
      <c r="E144" s="86">
        <v>166985.66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86" t="s">
        <v>517</v>
      </c>
      <c r="B145" s="86">
        <v>36.78</v>
      </c>
      <c r="C145" s="86">
        <v>3.16</v>
      </c>
      <c r="D145" s="86">
        <v>0</v>
      </c>
      <c r="E145" s="86">
        <v>39.94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86" t="s">
        <v>518</v>
      </c>
      <c r="B146" s="86">
        <v>36.78</v>
      </c>
      <c r="C146" s="86">
        <v>3.16</v>
      </c>
      <c r="D146" s="86">
        <v>0</v>
      </c>
      <c r="E146" s="86">
        <v>39.94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</row>
    <row r="148" spans="1:19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</row>
    <row r="149" spans="1:1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</row>
    <row r="150" spans="1:19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</row>
    <row r="151" spans="1:19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</row>
    <row r="152" spans="1:19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</row>
    <row r="153" spans="1:19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</row>
    <row r="154" spans="1:19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96</vt:i4>
      </vt:variant>
    </vt:vector>
  </HeadingPairs>
  <TitlesOfParts>
    <vt:vector size="111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EqpSch</vt:lpstr>
      <vt:lpstr>OccSch</vt:lpstr>
      <vt:lpstr>HeatSch</vt:lpstr>
      <vt:lpstr>CoolSch</vt:lpstr>
      <vt:lpstr>Miami!smarket01miami</vt:lpstr>
      <vt:lpstr>Miami!smarket01miami_1</vt:lpstr>
      <vt:lpstr>Miami!smarket01miami_2</vt:lpstr>
      <vt:lpstr>Miami!smarket01miami_3</vt:lpstr>
      <vt:lpstr>Miami!smarket01miami_4</vt:lpstr>
      <vt:lpstr>Miami!smarket01miami_5</vt:lpstr>
      <vt:lpstr>Houston!smarket02houston</vt:lpstr>
      <vt:lpstr>Houston!smarket02houston_1</vt:lpstr>
      <vt:lpstr>Houston!smarket02houston_2</vt:lpstr>
      <vt:lpstr>Houston!smarket02houston_3</vt:lpstr>
      <vt:lpstr>Houston!smarket02houston_4</vt:lpstr>
      <vt:lpstr>Houston!smarket02houston_5</vt:lpstr>
      <vt:lpstr>Phoenix!smarket03phoenix</vt:lpstr>
      <vt:lpstr>Phoenix!smarket03phoenix_1</vt:lpstr>
      <vt:lpstr>Phoenix!smarket03phoenix_2</vt:lpstr>
      <vt:lpstr>Phoenix!smarket03phoenix_3</vt:lpstr>
      <vt:lpstr>Phoenix!smarket03phoenix_4</vt:lpstr>
      <vt:lpstr>Phoenix!smarket03phoenix_5</vt:lpstr>
      <vt:lpstr>Atlanta!smarket04atlanta</vt:lpstr>
      <vt:lpstr>Atlanta!smarket04atlanta_1</vt:lpstr>
      <vt:lpstr>Atlanta!smarket04atlanta_2</vt:lpstr>
      <vt:lpstr>Atlanta!smarket04atlanta_3</vt:lpstr>
      <vt:lpstr>Atlanta!smarket04atlanta_4</vt:lpstr>
      <vt:lpstr>Atlanta!smarket04atlanta_5</vt:lpstr>
      <vt:lpstr>LosAngeles!smarket05losangeles</vt:lpstr>
      <vt:lpstr>LosAngeles!smarket05losangeles_1</vt:lpstr>
      <vt:lpstr>LosAngeles!smarket05losangeles_2</vt:lpstr>
      <vt:lpstr>LosAngeles!smarket05losangeles_3</vt:lpstr>
      <vt:lpstr>LosAngeles!smarket05losangeles_4</vt:lpstr>
      <vt:lpstr>LosAngeles!smarket05losangeles_5</vt:lpstr>
      <vt:lpstr>LasVegas!smarket06lasvegas</vt:lpstr>
      <vt:lpstr>LasVegas!smarket06lasvegas_1</vt:lpstr>
      <vt:lpstr>LasVegas!smarket06lasvegas_2</vt:lpstr>
      <vt:lpstr>LasVegas!smarket06lasvegas_3</vt:lpstr>
      <vt:lpstr>LasVegas!smarket06lasvegas_4</vt:lpstr>
      <vt:lpstr>LasVegas!smarket06lasvegas_5</vt:lpstr>
      <vt:lpstr>SanFrancisco!smarket07sanfrancisco</vt:lpstr>
      <vt:lpstr>SanFrancisco!smarket07sanfrancisco_1</vt:lpstr>
      <vt:lpstr>SanFrancisco!smarket07sanfrancisco_2</vt:lpstr>
      <vt:lpstr>SanFrancisco!smarket07sanfrancisco_3</vt:lpstr>
      <vt:lpstr>SanFrancisco!smarket07sanfrancisco_4</vt:lpstr>
      <vt:lpstr>SanFrancisco!smarket07sanfrancisco_5</vt:lpstr>
      <vt:lpstr>Baltimore!smarket08baltimore</vt:lpstr>
      <vt:lpstr>Baltimore!smarket08baltimore_1</vt:lpstr>
      <vt:lpstr>Baltimore!smarket08baltimore_2</vt:lpstr>
      <vt:lpstr>Baltimore!smarket08baltimore_3</vt:lpstr>
      <vt:lpstr>Baltimore!smarket08baltimore_4</vt:lpstr>
      <vt:lpstr>Baltimore!smarket08baltimore_5</vt:lpstr>
      <vt:lpstr>Albuquerque!smarket09albuquerque</vt:lpstr>
      <vt:lpstr>Albuquerque!smarket09albuquerque_1</vt:lpstr>
      <vt:lpstr>Albuquerque!smarket09albuquerque_2</vt:lpstr>
      <vt:lpstr>Albuquerque!smarket09albuquerque_3</vt:lpstr>
      <vt:lpstr>Albuquerque!smarket09albuquerque_4</vt:lpstr>
      <vt:lpstr>Albuquerque!smarket09albuquerque_5</vt:lpstr>
      <vt:lpstr>Seattle!smarket10seattle</vt:lpstr>
      <vt:lpstr>Seattle!smarket10seattle_1</vt:lpstr>
      <vt:lpstr>Seattle!smarket10seattle_2</vt:lpstr>
      <vt:lpstr>Seattle!smarket10seattle_3</vt:lpstr>
      <vt:lpstr>Seattle!smarket10seattle_4</vt:lpstr>
      <vt:lpstr>Seattle!smarket10seattle_5</vt:lpstr>
      <vt:lpstr>Chicago!smarket11chicago</vt:lpstr>
      <vt:lpstr>Chicago!smarket11chicago_1</vt:lpstr>
      <vt:lpstr>Chicago!smarket11chicago_2</vt:lpstr>
      <vt:lpstr>Chicago!smarket11chicago_3</vt:lpstr>
      <vt:lpstr>Chicago!smarket11chicago_4</vt:lpstr>
      <vt:lpstr>Chicago!smarket11chicago_5</vt:lpstr>
      <vt:lpstr>Boulder!smarket12boulder</vt:lpstr>
      <vt:lpstr>Boulder!smarket12boulder_1</vt:lpstr>
      <vt:lpstr>Boulder!smarket12boulder_2</vt:lpstr>
      <vt:lpstr>Boulder!smarket12boulder_3</vt:lpstr>
      <vt:lpstr>Boulder!smarket12boulder_4</vt:lpstr>
      <vt:lpstr>Boulder!smarket12boulder_5</vt:lpstr>
      <vt:lpstr>Minneapolis!smarket13minneapolis</vt:lpstr>
      <vt:lpstr>Minneapolis!smarket13minneapolis_1</vt:lpstr>
      <vt:lpstr>Minneapolis!smarket13minneapolis_2</vt:lpstr>
      <vt:lpstr>Minneapolis!smarket13minneapolis_3</vt:lpstr>
      <vt:lpstr>Minneapolis!smarket13minneapolis_4</vt:lpstr>
      <vt:lpstr>Minneapolis!smarket13minneapolis_5</vt:lpstr>
      <vt:lpstr>Helena!smarket14helena</vt:lpstr>
      <vt:lpstr>Helena!smarket14helena_1</vt:lpstr>
      <vt:lpstr>Helena!smarket14helena_2</vt:lpstr>
      <vt:lpstr>Helena!smarket14helena_3</vt:lpstr>
      <vt:lpstr>Helena!smarket14helena_4</vt:lpstr>
      <vt:lpstr>Helena!smarket14helena_5</vt:lpstr>
      <vt:lpstr>Duluth!smarket15duluth</vt:lpstr>
      <vt:lpstr>Duluth!smarket15duluth_1</vt:lpstr>
      <vt:lpstr>Duluth!smarket15duluth_2</vt:lpstr>
      <vt:lpstr>Duluth!smarket15duluth_3</vt:lpstr>
      <vt:lpstr>Duluth!smarket15duluth_4</vt:lpstr>
      <vt:lpstr>Duluth!smarket15duluth_5</vt:lpstr>
      <vt:lpstr>Fairbanks!smarket16fairbanks</vt:lpstr>
      <vt:lpstr>Fairbanks!smarket16fairbanks_1</vt:lpstr>
      <vt:lpstr>Fairbanks!smarket16fairbanks_2</vt:lpstr>
      <vt:lpstr>Fairbanks!smarket16fairbanks_3</vt:lpstr>
      <vt:lpstr>Fairbanks!smarket16fairbanks_4</vt:lpstr>
      <vt:lpstr>Fairbanks!smarket16fairbanks_5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2008-10-24T15:39:16Z</cp:lastPrinted>
  <dcterms:created xsi:type="dcterms:W3CDTF">2007-11-14T19:26:56Z</dcterms:created>
  <dcterms:modified xsi:type="dcterms:W3CDTF">2009-10-31T00:11:37Z</dcterms:modified>
</cp:coreProperties>
</file>