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77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36" r:id="rId25"/>
    <sheet name="Schedules" sheetId="11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  <sheet name="HeatSch (2)" sheetId="17" r:id="rId32"/>
    <sheet name="CoolSch (2)" sheetId="19" r:id="rId33"/>
  </sheets>
  <definedNames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ware01miami" localSheetId="3">Miami!$A$1:$S$129</definedName>
    <definedName name="ware02houston" localSheetId="4">Houston!$A$1:$S$129</definedName>
    <definedName name="ware03phoenix" localSheetId="5">Phoenix!$A$1:$S$129</definedName>
    <definedName name="ware04atlanta" localSheetId="6">Atlanta!$A$1:$S$129</definedName>
    <definedName name="ware05losangeles" localSheetId="7">LosAngeles!$A$1:$S$129</definedName>
    <definedName name="ware06lasvegas" localSheetId="8">LasVegas!$A$1:$S$129</definedName>
    <definedName name="ware07sanfrancisco" localSheetId="9">SanFrancisco!$A$1:$S$129</definedName>
    <definedName name="ware08baltimore" localSheetId="10">Baltimore!$A$1:$S$129</definedName>
    <definedName name="ware09albuquerque" localSheetId="11">Albuquerque!$A$1:$S$129</definedName>
    <definedName name="ware10seattle" localSheetId="12">Seattle!$A$1:$S$129</definedName>
    <definedName name="ware11chicago" localSheetId="13">Chicago!$A$1:$S$129</definedName>
    <definedName name="ware12boulder" localSheetId="14">Boulder!$A$1:$S$129</definedName>
    <definedName name="ware13minneapolis" localSheetId="15">Minneapolis!$A$1:$S$129</definedName>
    <definedName name="ware14helena" localSheetId="16">Helena!$A$1:$S$129</definedName>
    <definedName name="ware15duluth" localSheetId="17">Duluth!$A$1:$S$129</definedName>
    <definedName name="ware16fairbanks" localSheetId="18">Fairbanks!$A$1:$S$129</definedName>
  </definedNames>
  <calcPr calcId="125725"/>
</workbook>
</file>

<file path=xl/calcChain.xml><?xml version="1.0" encoding="utf-8"?>
<calcChain xmlns="http://schemas.openxmlformats.org/spreadsheetml/2006/main">
  <c r="B45" i="8"/>
  <c r="B44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224"/>
  <c r="Q224"/>
  <c r="P224"/>
  <c r="O224"/>
  <c r="N224"/>
  <c r="M224"/>
  <c r="L224"/>
  <c r="K224"/>
  <c r="J224"/>
  <c r="I224"/>
  <c r="G224"/>
  <c r="E224"/>
  <c r="D224"/>
  <c r="C224"/>
  <c r="R230"/>
  <c r="Q230"/>
  <c r="P230"/>
  <c r="O230"/>
  <c r="N230"/>
  <c r="M230"/>
  <c r="L230"/>
  <c r="K230"/>
  <c r="J230"/>
  <c r="I230"/>
  <c r="G230"/>
  <c r="E230"/>
  <c r="D230"/>
  <c r="C230"/>
  <c r="R229"/>
  <c r="Q229"/>
  <c r="P229"/>
  <c r="O229"/>
  <c r="N229"/>
  <c r="M229"/>
  <c r="L229"/>
  <c r="K229"/>
  <c r="J229"/>
  <c r="I229"/>
  <c r="G229"/>
  <c r="E229"/>
  <c r="D229"/>
  <c r="C229"/>
  <c r="R228"/>
  <c r="Q228"/>
  <c r="P228"/>
  <c r="O228"/>
  <c r="N228"/>
  <c r="M228"/>
  <c r="L228"/>
  <c r="K228"/>
  <c r="J228"/>
  <c r="I228"/>
  <c r="G228"/>
  <c r="E228"/>
  <c r="D228"/>
  <c r="C228"/>
  <c r="R227"/>
  <c r="Q227"/>
  <c r="P227"/>
  <c r="O227"/>
  <c r="N227"/>
  <c r="M227"/>
  <c r="L227"/>
  <c r="K227"/>
  <c r="J227"/>
  <c r="I227"/>
  <c r="G227"/>
  <c r="E227"/>
  <c r="D227"/>
  <c r="C227"/>
  <c r="R226"/>
  <c r="Q226"/>
  <c r="P226"/>
  <c r="O226"/>
  <c r="N226"/>
  <c r="M226"/>
  <c r="L226"/>
  <c r="K226"/>
  <c r="J226"/>
  <c r="I226"/>
  <c r="G226"/>
  <c r="E226"/>
  <c r="D226"/>
  <c r="C226"/>
  <c r="R225"/>
  <c r="Q225"/>
  <c r="P225"/>
  <c r="O225"/>
  <c r="N225"/>
  <c r="M225"/>
  <c r="L225"/>
  <c r="K225"/>
  <c r="J225"/>
  <c r="I225"/>
  <c r="G225"/>
  <c r="E225"/>
  <c r="D225"/>
  <c r="C225"/>
  <c r="R206"/>
  <c r="Q206"/>
  <c r="P206"/>
  <c r="O206"/>
  <c r="N206"/>
  <c r="M206"/>
  <c r="L206"/>
  <c r="K206"/>
  <c r="J206"/>
  <c r="I206"/>
  <c r="G206"/>
  <c r="F206"/>
  <c r="E206"/>
  <c r="D206"/>
  <c r="C206"/>
  <c r="R193"/>
  <c r="Q193"/>
  <c r="P193"/>
  <c r="O193"/>
  <c r="N193"/>
  <c r="M193"/>
  <c r="L193"/>
  <c r="K193"/>
  <c r="J193"/>
  <c r="I193"/>
  <c r="G193"/>
  <c r="F193"/>
  <c r="E193"/>
  <c r="D193"/>
  <c r="C193"/>
  <c r="R53"/>
  <c r="Q53"/>
  <c r="P53"/>
  <c r="O53"/>
  <c r="N53"/>
  <c r="M53"/>
  <c r="L53"/>
  <c r="K53"/>
  <c r="J53"/>
  <c r="I53"/>
  <c r="H53"/>
  <c r="G53"/>
  <c r="F53"/>
  <c r="E53"/>
  <c r="D53"/>
  <c r="C53"/>
  <c r="R58"/>
  <c r="Q58"/>
  <c r="P58"/>
  <c r="O58"/>
  <c r="N58"/>
  <c r="M58"/>
  <c r="L58"/>
  <c r="K58"/>
  <c r="J58"/>
  <c r="I58"/>
  <c r="H58"/>
  <c r="G58"/>
  <c r="F58"/>
  <c r="E58"/>
  <c r="D58"/>
  <c r="C58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2"/>
  <c r="Q52"/>
  <c r="P52"/>
  <c r="O52"/>
  <c r="N52"/>
  <c r="M52"/>
  <c r="L52"/>
  <c r="K52"/>
  <c r="J52"/>
  <c r="I52"/>
  <c r="H52"/>
  <c r="G52"/>
  <c r="F52"/>
  <c r="E52"/>
  <c r="D52"/>
  <c r="C52"/>
  <c r="R222"/>
  <c r="R221"/>
  <c r="R220"/>
  <c r="R219"/>
  <c r="R190"/>
  <c r="R189"/>
  <c r="R188"/>
  <c r="R187"/>
  <c r="R186"/>
  <c r="R185"/>
  <c r="R184"/>
  <c r="R183"/>
  <c r="R182"/>
  <c r="R181"/>
  <c r="R180"/>
  <c r="R179"/>
  <c r="R178"/>
  <c r="R177"/>
  <c r="R176"/>
  <c r="R175"/>
  <c r="R173"/>
  <c r="R172"/>
  <c r="R171"/>
  <c r="R170"/>
  <c r="R169"/>
  <c r="R168"/>
  <c r="R167"/>
  <c r="R166"/>
  <c r="R165"/>
  <c r="R164"/>
  <c r="R163"/>
  <c r="R162"/>
  <c r="R161"/>
  <c r="R160"/>
  <c r="R159"/>
  <c r="R157"/>
  <c r="R156"/>
  <c r="R155"/>
  <c r="R154"/>
  <c r="R153"/>
  <c r="R152"/>
  <c r="R151"/>
  <c r="R150"/>
  <c r="R149"/>
  <c r="R148"/>
  <c r="R147"/>
  <c r="R146"/>
  <c r="R145"/>
  <c r="R144"/>
  <c r="R143"/>
  <c r="R141"/>
  <c r="R140"/>
  <c r="R139"/>
  <c r="R138"/>
  <c r="R137"/>
  <c r="R136"/>
  <c r="R135"/>
  <c r="R134"/>
  <c r="R133"/>
  <c r="R132"/>
  <c r="R131"/>
  <c r="R130"/>
  <c r="R129"/>
  <c r="R128"/>
  <c r="R127"/>
  <c r="R124"/>
  <c r="R123"/>
  <c r="R122"/>
  <c r="R121"/>
  <c r="R120"/>
  <c r="R119"/>
  <c r="R118"/>
  <c r="R117"/>
  <c r="R116"/>
  <c r="R115"/>
  <c r="R114"/>
  <c r="R113"/>
  <c r="R112"/>
  <c r="R111"/>
  <c r="R110"/>
  <c r="R109"/>
  <c r="R107"/>
  <c r="R106"/>
  <c r="R105"/>
  <c r="R104"/>
  <c r="R103"/>
  <c r="R102"/>
  <c r="R101"/>
  <c r="R100"/>
  <c r="R99"/>
  <c r="R98"/>
  <c r="R97"/>
  <c r="R96"/>
  <c r="R95"/>
  <c r="R94"/>
  <c r="R93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49"/>
  <c r="R48"/>
  <c r="R47"/>
  <c r="R42"/>
  <c r="R41"/>
  <c r="R40"/>
  <c r="R38"/>
  <c r="R37"/>
  <c r="R34"/>
  <c r="R33"/>
  <c r="R32"/>
  <c r="R30"/>
  <c r="R29"/>
  <c r="R25"/>
  <c r="R17"/>
  <c r="R16"/>
  <c r="R15"/>
  <c r="R13"/>
  <c r="R10"/>
  <c r="Q222"/>
  <c r="Q221"/>
  <c r="Q220"/>
  <c r="Q219"/>
  <c r="Q190"/>
  <c r="Q189"/>
  <c r="Q188"/>
  <c r="Q187"/>
  <c r="Q186"/>
  <c r="Q185"/>
  <c r="Q184"/>
  <c r="Q183"/>
  <c r="Q182"/>
  <c r="Q181"/>
  <c r="Q180"/>
  <c r="Q179"/>
  <c r="Q178"/>
  <c r="Q177"/>
  <c r="Q176"/>
  <c r="Q175"/>
  <c r="Q173"/>
  <c r="Q172"/>
  <c r="Q171"/>
  <c r="Q170"/>
  <c r="Q169"/>
  <c r="Q168"/>
  <c r="Q167"/>
  <c r="Q166"/>
  <c r="Q165"/>
  <c r="Q164"/>
  <c r="Q163"/>
  <c r="Q162"/>
  <c r="Q161"/>
  <c r="Q160"/>
  <c r="Q159"/>
  <c r="Q157"/>
  <c r="Q156"/>
  <c r="Q155"/>
  <c r="Q154"/>
  <c r="Q153"/>
  <c r="Q152"/>
  <c r="Q151"/>
  <c r="Q150"/>
  <c r="Q149"/>
  <c r="Q148"/>
  <c r="Q147"/>
  <c r="Q146"/>
  <c r="Q145"/>
  <c r="Q144"/>
  <c r="Q143"/>
  <c r="Q141"/>
  <c r="Q140"/>
  <c r="Q139"/>
  <c r="Q138"/>
  <c r="Q137"/>
  <c r="Q136"/>
  <c r="Q135"/>
  <c r="Q134"/>
  <c r="Q133"/>
  <c r="Q132"/>
  <c r="Q131"/>
  <c r="Q130"/>
  <c r="Q129"/>
  <c r="Q128"/>
  <c r="Q127"/>
  <c r="Q124"/>
  <c r="Q123"/>
  <c r="Q122"/>
  <c r="Q121"/>
  <c r="Q120"/>
  <c r="Q119"/>
  <c r="Q118"/>
  <c r="Q117"/>
  <c r="Q116"/>
  <c r="Q115"/>
  <c r="Q114"/>
  <c r="Q113"/>
  <c r="Q112"/>
  <c r="Q111"/>
  <c r="Q110"/>
  <c r="Q109"/>
  <c r="Q107"/>
  <c r="Q106"/>
  <c r="Q105"/>
  <c r="Q104"/>
  <c r="Q103"/>
  <c r="Q102"/>
  <c r="Q101"/>
  <c r="Q100"/>
  <c r="Q99"/>
  <c r="Q98"/>
  <c r="Q97"/>
  <c r="Q96"/>
  <c r="Q95"/>
  <c r="Q94"/>
  <c r="Q93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49"/>
  <c r="Q48"/>
  <c r="Q47"/>
  <c r="Q42"/>
  <c r="Q41"/>
  <c r="Q40"/>
  <c r="Q38"/>
  <c r="Q37"/>
  <c r="Q34"/>
  <c r="Q33"/>
  <c r="Q32"/>
  <c r="Q30"/>
  <c r="Q29"/>
  <c r="Q25"/>
  <c r="Q17"/>
  <c r="Q16"/>
  <c r="Q15"/>
  <c r="Q13"/>
  <c r="Q10"/>
  <c r="P222"/>
  <c r="P221"/>
  <c r="P220"/>
  <c r="P219"/>
  <c r="P190"/>
  <c r="P189"/>
  <c r="P188"/>
  <c r="P187"/>
  <c r="P186"/>
  <c r="P185"/>
  <c r="P184"/>
  <c r="P183"/>
  <c r="P182"/>
  <c r="P181"/>
  <c r="P180"/>
  <c r="P179"/>
  <c r="P178"/>
  <c r="P177"/>
  <c r="P176"/>
  <c r="P175"/>
  <c r="P173"/>
  <c r="P172"/>
  <c r="P171"/>
  <c r="P170"/>
  <c r="P169"/>
  <c r="P168"/>
  <c r="P167"/>
  <c r="P166"/>
  <c r="P165"/>
  <c r="P164"/>
  <c r="P163"/>
  <c r="P162"/>
  <c r="P161"/>
  <c r="P160"/>
  <c r="P159"/>
  <c r="P157"/>
  <c r="P156"/>
  <c r="P155"/>
  <c r="P154"/>
  <c r="P153"/>
  <c r="P152"/>
  <c r="P151"/>
  <c r="P150"/>
  <c r="P149"/>
  <c r="P148"/>
  <c r="P147"/>
  <c r="P146"/>
  <c r="P145"/>
  <c r="P144"/>
  <c r="P143"/>
  <c r="P141"/>
  <c r="P140"/>
  <c r="P139"/>
  <c r="P138"/>
  <c r="P137"/>
  <c r="P136"/>
  <c r="P135"/>
  <c r="P134"/>
  <c r="P133"/>
  <c r="P132"/>
  <c r="P131"/>
  <c r="P130"/>
  <c r="P129"/>
  <c r="P128"/>
  <c r="P127"/>
  <c r="P124"/>
  <c r="P123"/>
  <c r="P122"/>
  <c r="P121"/>
  <c r="P120"/>
  <c r="P119"/>
  <c r="P118"/>
  <c r="P117"/>
  <c r="P116"/>
  <c r="P115"/>
  <c r="P114"/>
  <c r="P113"/>
  <c r="P112"/>
  <c r="P111"/>
  <c r="P110"/>
  <c r="P109"/>
  <c r="P107"/>
  <c r="P106"/>
  <c r="P105"/>
  <c r="P104"/>
  <c r="P103"/>
  <c r="P102"/>
  <c r="P101"/>
  <c r="P100"/>
  <c r="P99"/>
  <c r="P98"/>
  <c r="P97"/>
  <c r="P96"/>
  <c r="P95"/>
  <c r="P94"/>
  <c r="P93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49"/>
  <c r="P48"/>
  <c r="P47"/>
  <c r="P42"/>
  <c r="P41"/>
  <c r="P40"/>
  <c r="P38"/>
  <c r="P37"/>
  <c r="P34"/>
  <c r="P33"/>
  <c r="P32"/>
  <c r="P30"/>
  <c r="P29"/>
  <c r="P25"/>
  <c r="P17"/>
  <c r="P16"/>
  <c r="P15"/>
  <c r="P13"/>
  <c r="P10"/>
  <c r="O222"/>
  <c r="O221"/>
  <c r="O220"/>
  <c r="O219"/>
  <c r="O190"/>
  <c r="O189"/>
  <c r="O188"/>
  <c r="O187"/>
  <c r="O186"/>
  <c r="O185"/>
  <c r="O184"/>
  <c r="O183"/>
  <c r="O182"/>
  <c r="O181"/>
  <c r="O180"/>
  <c r="O179"/>
  <c r="O178"/>
  <c r="O177"/>
  <c r="O176"/>
  <c r="O175"/>
  <c r="O173"/>
  <c r="O172"/>
  <c r="O171"/>
  <c r="O170"/>
  <c r="O169"/>
  <c r="O168"/>
  <c r="O167"/>
  <c r="O166"/>
  <c r="O165"/>
  <c r="O164"/>
  <c r="O163"/>
  <c r="O162"/>
  <c r="O161"/>
  <c r="O160"/>
  <c r="O159"/>
  <c r="O157"/>
  <c r="O156"/>
  <c r="O155"/>
  <c r="O154"/>
  <c r="O153"/>
  <c r="O152"/>
  <c r="O151"/>
  <c r="O150"/>
  <c r="O149"/>
  <c r="O148"/>
  <c r="O147"/>
  <c r="O146"/>
  <c r="O145"/>
  <c r="O144"/>
  <c r="O143"/>
  <c r="O141"/>
  <c r="O140"/>
  <c r="O139"/>
  <c r="O138"/>
  <c r="O137"/>
  <c r="O136"/>
  <c r="O135"/>
  <c r="O134"/>
  <c r="O133"/>
  <c r="O132"/>
  <c r="O131"/>
  <c r="O130"/>
  <c r="O129"/>
  <c r="O128"/>
  <c r="O127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49"/>
  <c r="O48"/>
  <c r="O47"/>
  <c r="O42"/>
  <c r="O41"/>
  <c r="O40"/>
  <c r="O38"/>
  <c r="O37"/>
  <c r="O34"/>
  <c r="O33"/>
  <c r="O32"/>
  <c r="O30"/>
  <c r="O29"/>
  <c r="O25"/>
  <c r="O17"/>
  <c r="O16"/>
  <c r="O15"/>
  <c r="O13"/>
  <c r="O10"/>
  <c r="N222"/>
  <c r="N221"/>
  <c r="N220"/>
  <c r="N219"/>
  <c r="N190"/>
  <c r="N189"/>
  <c r="N188"/>
  <c r="N187"/>
  <c r="N186"/>
  <c r="N185"/>
  <c r="N184"/>
  <c r="N183"/>
  <c r="N182"/>
  <c r="N181"/>
  <c r="N180"/>
  <c r="N179"/>
  <c r="N178"/>
  <c r="N177"/>
  <c r="N176"/>
  <c r="N175"/>
  <c r="N173"/>
  <c r="N172"/>
  <c r="N171"/>
  <c r="N170"/>
  <c r="N169"/>
  <c r="N168"/>
  <c r="N167"/>
  <c r="N166"/>
  <c r="N165"/>
  <c r="N164"/>
  <c r="N163"/>
  <c r="N162"/>
  <c r="N161"/>
  <c r="N160"/>
  <c r="N159"/>
  <c r="N157"/>
  <c r="N156"/>
  <c r="N155"/>
  <c r="N154"/>
  <c r="N153"/>
  <c r="N152"/>
  <c r="N151"/>
  <c r="N150"/>
  <c r="N149"/>
  <c r="N148"/>
  <c r="N147"/>
  <c r="N146"/>
  <c r="N145"/>
  <c r="N144"/>
  <c r="N143"/>
  <c r="N141"/>
  <c r="N140"/>
  <c r="N139"/>
  <c r="N138"/>
  <c r="N137"/>
  <c r="N136"/>
  <c r="N135"/>
  <c r="N134"/>
  <c r="N133"/>
  <c r="N132"/>
  <c r="N131"/>
  <c r="N130"/>
  <c r="N129"/>
  <c r="N128"/>
  <c r="N127"/>
  <c r="N124"/>
  <c r="N123"/>
  <c r="N122"/>
  <c r="N121"/>
  <c r="N120"/>
  <c r="N119"/>
  <c r="N118"/>
  <c r="N117"/>
  <c r="N116"/>
  <c r="N115"/>
  <c r="N114"/>
  <c r="N113"/>
  <c r="N112"/>
  <c r="N111"/>
  <c r="N110"/>
  <c r="N109"/>
  <c r="N107"/>
  <c r="N106"/>
  <c r="N105"/>
  <c r="N104"/>
  <c r="N103"/>
  <c r="N102"/>
  <c r="N101"/>
  <c r="N100"/>
  <c r="N99"/>
  <c r="N98"/>
  <c r="N97"/>
  <c r="N96"/>
  <c r="N95"/>
  <c r="N94"/>
  <c r="N93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49"/>
  <c r="N48"/>
  <c r="N47"/>
  <c r="N42"/>
  <c r="N41"/>
  <c r="N40"/>
  <c r="N38"/>
  <c r="N37"/>
  <c r="N34"/>
  <c r="N33"/>
  <c r="N32"/>
  <c r="N30"/>
  <c r="N29"/>
  <c r="N25"/>
  <c r="N17"/>
  <c r="N16"/>
  <c r="N15"/>
  <c r="N13"/>
  <c r="N10"/>
  <c r="M222"/>
  <c r="M221"/>
  <c r="M220"/>
  <c r="M219"/>
  <c r="M190"/>
  <c r="M189"/>
  <c r="M188"/>
  <c r="M187"/>
  <c r="M186"/>
  <c r="M185"/>
  <c r="M184"/>
  <c r="M183"/>
  <c r="M182"/>
  <c r="M181"/>
  <c r="M180"/>
  <c r="M179"/>
  <c r="M178"/>
  <c r="M177"/>
  <c r="M176"/>
  <c r="M175"/>
  <c r="M173"/>
  <c r="M172"/>
  <c r="M171"/>
  <c r="M170"/>
  <c r="M169"/>
  <c r="M168"/>
  <c r="M167"/>
  <c r="M166"/>
  <c r="M165"/>
  <c r="M164"/>
  <c r="M163"/>
  <c r="M162"/>
  <c r="M161"/>
  <c r="M160"/>
  <c r="M159"/>
  <c r="M157"/>
  <c r="M156"/>
  <c r="M155"/>
  <c r="M154"/>
  <c r="M153"/>
  <c r="M152"/>
  <c r="M151"/>
  <c r="M150"/>
  <c r="M149"/>
  <c r="M148"/>
  <c r="M147"/>
  <c r="M146"/>
  <c r="M145"/>
  <c r="M144"/>
  <c r="M143"/>
  <c r="M141"/>
  <c r="M140"/>
  <c r="M139"/>
  <c r="M138"/>
  <c r="M137"/>
  <c r="M136"/>
  <c r="M135"/>
  <c r="M134"/>
  <c r="M133"/>
  <c r="M132"/>
  <c r="M131"/>
  <c r="M130"/>
  <c r="M129"/>
  <c r="M128"/>
  <c r="M127"/>
  <c r="M124"/>
  <c r="M123"/>
  <c r="M122"/>
  <c r="M121"/>
  <c r="M120"/>
  <c r="M119"/>
  <c r="M118"/>
  <c r="M117"/>
  <c r="M116"/>
  <c r="M115"/>
  <c r="M114"/>
  <c r="M113"/>
  <c r="M112"/>
  <c r="M111"/>
  <c r="M110"/>
  <c r="M109"/>
  <c r="M107"/>
  <c r="M106"/>
  <c r="M105"/>
  <c r="M104"/>
  <c r="M103"/>
  <c r="M102"/>
  <c r="M101"/>
  <c r="M100"/>
  <c r="M99"/>
  <c r="M98"/>
  <c r="M97"/>
  <c r="M96"/>
  <c r="M95"/>
  <c r="M94"/>
  <c r="M93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49"/>
  <c r="M48"/>
  <c r="M47"/>
  <c r="M42"/>
  <c r="M41"/>
  <c r="M40"/>
  <c r="M38"/>
  <c r="M37"/>
  <c r="M34"/>
  <c r="M33"/>
  <c r="M32"/>
  <c r="M30"/>
  <c r="M29"/>
  <c r="M25"/>
  <c r="M17"/>
  <c r="M16"/>
  <c r="M15"/>
  <c r="M13"/>
  <c r="M10"/>
  <c r="L222"/>
  <c r="L221"/>
  <c r="L220"/>
  <c r="L219"/>
  <c r="L190"/>
  <c r="L189"/>
  <c r="L188"/>
  <c r="L187"/>
  <c r="L186"/>
  <c r="L185"/>
  <c r="L184"/>
  <c r="L183"/>
  <c r="L182"/>
  <c r="L181"/>
  <c r="L180"/>
  <c r="L179"/>
  <c r="L178"/>
  <c r="L177"/>
  <c r="L176"/>
  <c r="L175"/>
  <c r="L173"/>
  <c r="L172"/>
  <c r="L171"/>
  <c r="L170"/>
  <c r="L169"/>
  <c r="L168"/>
  <c r="L167"/>
  <c r="L166"/>
  <c r="L165"/>
  <c r="L164"/>
  <c r="L163"/>
  <c r="L162"/>
  <c r="L161"/>
  <c r="L160"/>
  <c r="L159"/>
  <c r="L157"/>
  <c r="L156"/>
  <c r="L155"/>
  <c r="L154"/>
  <c r="L153"/>
  <c r="L152"/>
  <c r="L151"/>
  <c r="L150"/>
  <c r="L149"/>
  <c r="L148"/>
  <c r="L147"/>
  <c r="L146"/>
  <c r="L145"/>
  <c r="L144"/>
  <c r="L143"/>
  <c r="L141"/>
  <c r="L140"/>
  <c r="L139"/>
  <c r="L138"/>
  <c r="L137"/>
  <c r="L136"/>
  <c r="L135"/>
  <c r="L134"/>
  <c r="L133"/>
  <c r="L132"/>
  <c r="L131"/>
  <c r="L130"/>
  <c r="L129"/>
  <c r="L128"/>
  <c r="L127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49"/>
  <c r="L48"/>
  <c r="L47"/>
  <c r="L42"/>
  <c r="L41"/>
  <c r="L40"/>
  <c r="L38"/>
  <c r="L37"/>
  <c r="L34"/>
  <c r="L33"/>
  <c r="L32"/>
  <c r="L30"/>
  <c r="L29"/>
  <c r="L25"/>
  <c r="L17"/>
  <c r="L16"/>
  <c r="L15"/>
  <c r="L13"/>
  <c r="L10"/>
  <c r="K222"/>
  <c r="K221"/>
  <c r="K220"/>
  <c r="K219"/>
  <c r="K190"/>
  <c r="K189"/>
  <c r="K188"/>
  <c r="K187"/>
  <c r="K186"/>
  <c r="K185"/>
  <c r="K184"/>
  <c r="K183"/>
  <c r="K182"/>
  <c r="K181"/>
  <c r="K180"/>
  <c r="K179"/>
  <c r="K178"/>
  <c r="K177"/>
  <c r="K176"/>
  <c r="K175"/>
  <c r="K173"/>
  <c r="K172"/>
  <c r="K171"/>
  <c r="K170"/>
  <c r="K169"/>
  <c r="K168"/>
  <c r="K167"/>
  <c r="K166"/>
  <c r="K165"/>
  <c r="K164"/>
  <c r="K163"/>
  <c r="K162"/>
  <c r="K161"/>
  <c r="K160"/>
  <c r="K159"/>
  <c r="K157"/>
  <c r="K156"/>
  <c r="K155"/>
  <c r="K154"/>
  <c r="K153"/>
  <c r="K152"/>
  <c r="K151"/>
  <c r="K150"/>
  <c r="K149"/>
  <c r="K148"/>
  <c r="K147"/>
  <c r="K146"/>
  <c r="K145"/>
  <c r="K144"/>
  <c r="K143"/>
  <c r="K141"/>
  <c r="K140"/>
  <c r="K139"/>
  <c r="K138"/>
  <c r="K137"/>
  <c r="K136"/>
  <c r="K135"/>
  <c r="K134"/>
  <c r="K133"/>
  <c r="K132"/>
  <c r="K131"/>
  <c r="K130"/>
  <c r="K129"/>
  <c r="K128"/>
  <c r="K127"/>
  <c r="K124"/>
  <c r="K123"/>
  <c r="K122"/>
  <c r="K121"/>
  <c r="K120"/>
  <c r="K119"/>
  <c r="K118"/>
  <c r="K117"/>
  <c r="K116"/>
  <c r="K115"/>
  <c r="K114"/>
  <c r="K113"/>
  <c r="K112"/>
  <c r="K111"/>
  <c r="K110"/>
  <c r="K109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49"/>
  <c r="K48"/>
  <c r="K47"/>
  <c r="K42"/>
  <c r="K41"/>
  <c r="K40"/>
  <c r="K38"/>
  <c r="K37"/>
  <c r="K34"/>
  <c r="K33"/>
  <c r="K32"/>
  <c r="K30"/>
  <c r="K29"/>
  <c r="K25"/>
  <c r="K17"/>
  <c r="K16"/>
  <c r="K15"/>
  <c r="K13"/>
  <c r="K10"/>
  <c r="J222"/>
  <c r="J221"/>
  <c r="J220"/>
  <c r="J219"/>
  <c r="J190"/>
  <c r="J189"/>
  <c r="J188"/>
  <c r="J187"/>
  <c r="J186"/>
  <c r="J185"/>
  <c r="J184"/>
  <c r="J183"/>
  <c r="J182"/>
  <c r="J181"/>
  <c r="J180"/>
  <c r="J179"/>
  <c r="J178"/>
  <c r="J177"/>
  <c r="J176"/>
  <c r="J175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4"/>
  <c r="J153"/>
  <c r="J152"/>
  <c r="J151"/>
  <c r="J150"/>
  <c r="J149"/>
  <c r="J148"/>
  <c r="J147"/>
  <c r="J146"/>
  <c r="J145"/>
  <c r="J144"/>
  <c r="J143"/>
  <c r="J141"/>
  <c r="J140"/>
  <c r="J139"/>
  <c r="J138"/>
  <c r="J137"/>
  <c r="J136"/>
  <c r="J135"/>
  <c r="J134"/>
  <c r="J133"/>
  <c r="J132"/>
  <c r="J131"/>
  <c r="J130"/>
  <c r="J129"/>
  <c r="J128"/>
  <c r="J127"/>
  <c r="J124"/>
  <c r="J123"/>
  <c r="J122"/>
  <c r="J121"/>
  <c r="J120"/>
  <c r="J119"/>
  <c r="J118"/>
  <c r="J117"/>
  <c r="J116"/>
  <c r="J115"/>
  <c r="J114"/>
  <c r="J113"/>
  <c r="J112"/>
  <c r="J111"/>
  <c r="J110"/>
  <c r="J109"/>
  <c r="J107"/>
  <c r="J106"/>
  <c r="J105"/>
  <c r="J104"/>
  <c r="J103"/>
  <c r="J102"/>
  <c r="J101"/>
  <c r="J100"/>
  <c r="J99"/>
  <c r="J98"/>
  <c r="J97"/>
  <c r="J96"/>
  <c r="J95"/>
  <c r="J94"/>
  <c r="J93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49"/>
  <c r="J48"/>
  <c r="J47"/>
  <c r="J42"/>
  <c r="J41"/>
  <c r="J40"/>
  <c r="J38"/>
  <c r="J37"/>
  <c r="J34"/>
  <c r="J33"/>
  <c r="J32"/>
  <c r="J30"/>
  <c r="J29"/>
  <c r="J25"/>
  <c r="J17"/>
  <c r="J16"/>
  <c r="J15"/>
  <c r="J13"/>
  <c r="J10"/>
  <c r="I222"/>
  <c r="I221"/>
  <c r="I220"/>
  <c r="I219"/>
  <c r="I190"/>
  <c r="I189"/>
  <c r="I188"/>
  <c r="I187"/>
  <c r="I186"/>
  <c r="I185"/>
  <c r="I184"/>
  <c r="I183"/>
  <c r="I182"/>
  <c r="I181"/>
  <c r="I180"/>
  <c r="I179"/>
  <c r="I178"/>
  <c r="I177"/>
  <c r="I176"/>
  <c r="I175"/>
  <c r="I173"/>
  <c r="I172"/>
  <c r="I171"/>
  <c r="I170"/>
  <c r="I169"/>
  <c r="I168"/>
  <c r="I167"/>
  <c r="I166"/>
  <c r="I165"/>
  <c r="I164"/>
  <c r="I163"/>
  <c r="I162"/>
  <c r="I161"/>
  <c r="I160"/>
  <c r="I159"/>
  <c r="I157"/>
  <c r="I156"/>
  <c r="I155"/>
  <c r="I154"/>
  <c r="I153"/>
  <c r="I152"/>
  <c r="I151"/>
  <c r="I150"/>
  <c r="I149"/>
  <c r="I148"/>
  <c r="I147"/>
  <c r="I146"/>
  <c r="I145"/>
  <c r="I144"/>
  <c r="I143"/>
  <c r="I141"/>
  <c r="I140"/>
  <c r="I139"/>
  <c r="I138"/>
  <c r="I137"/>
  <c r="I136"/>
  <c r="I135"/>
  <c r="I134"/>
  <c r="I133"/>
  <c r="I132"/>
  <c r="I131"/>
  <c r="I130"/>
  <c r="I129"/>
  <c r="I128"/>
  <c r="I127"/>
  <c r="I124"/>
  <c r="I123"/>
  <c r="I122"/>
  <c r="I121"/>
  <c r="I120"/>
  <c r="I119"/>
  <c r="I118"/>
  <c r="I117"/>
  <c r="I116"/>
  <c r="I115"/>
  <c r="I114"/>
  <c r="I113"/>
  <c r="I112"/>
  <c r="I111"/>
  <c r="I110"/>
  <c r="I109"/>
  <c r="I107"/>
  <c r="I106"/>
  <c r="I105"/>
  <c r="I104"/>
  <c r="I103"/>
  <c r="I102"/>
  <c r="I101"/>
  <c r="I100"/>
  <c r="I99"/>
  <c r="I98"/>
  <c r="I97"/>
  <c r="I96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49"/>
  <c r="I48"/>
  <c r="I47"/>
  <c r="I42"/>
  <c r="I41"/>
  <c r="I40"/>
  <c r="I38"/>
  <c r="I37"/>
  <c r="I34"/>
  <c r="I33"/>
  <c r="I32"/>
  <c r="I30"/>
  <c r="I29"/>
  <c r="I25"/>
  <c r="I17"/>
  <c r="I16"/>
  <c r="I15"/>
  <c r="I13"/>
  <c r="I10"/>
  <c r="H230"/>
  <c r="H229"/>
  <c r="H228"/>
  <c r="H227"/>
  <c r="H226"/>
  <c r="H225"/>
  <c r="H224"/>
  <c r="H222"/>
  <c r="H221"/>
  <c r="H220"/>
  <c r="H219"/>
  <c r="H206"/>
  <c r="H193"/>
  <c r="H190"/>
  <c r="H189"/>
  <c r="H188"/>
  <c r="H187"/>
  <c r="H186"/>
  <c r="H185"/>
  <c r="H184"/>
  <c r="H183"/>
  <c r="H182"/>
  <c r="H181"/>
  <c r="H180"/>
  <c r="H179"/>
  <c r="H178"/>
  <c r="H177"/>
  <c r="H176"/>
  <c r="H175"/>
  <c r="H173"/>
  <c r="H172"/>
  <c r="H171"/>
  <c r="H170"/>
  <c r="H169"/>
  <c r="H168"/>
  <c r="H167"/>
  <c r="H166"/>
  <c r="H165"/>
  <c r="H164"/>
  <c r="H163"/>
  <c r="H162"/>
  <c r="H161"/>
  <c r="H160"/>
  <c r="H159"/>
  <c r="H157"/>
  <c r="H156"/>
  <c r="H155"/>
  <c r="H154"/>
  <c r="H153"/>
  <c r="H152"/>
  <c r="H151"/>
  <c r="H150"/>
  <c r="H149"/>
  <c r="H148"/>
  <c r="H147"/>
  <c r="H146"/>
  <c r="H145"/>
  <c r="H144"/>
  <c r="H143"/>
  <c r="H141"/>
  <c r="H140"/>
  <c r="H139"/>
  <c r="H138"/>
  <c r="H137"/>
  <c r="H136"/>
  <c r="H135"/>
  <c r="H134"/>
  <c r="H133"/>
  <c r="H132"/>
  <c r="H131"/>
  <c r="H130"/>
  <c r="H129"/>
  <c r="H128"/>
  <c r="H127"/>
  <c r="H124"/>
  <c r="H123"/>
  <c r="H122"/>
  <c r="H121"/>
  <c r="H120"/>
  <c r="H119"/>
  <c r="H118"/>
  <c r="H117"/>
  <c r="H116"/>
  <c r="H115"/>
  <c r="H114"/>
  <c r="H113"/>
  <c r="H112"/>
  <c r="H111"/>
  <c r="H110"/>
  <c r="H109"/>
  <c r="H107"/>
  <c r="H106"/>
  <c r="H105"/>
  <c r="H104"/>
  <c r="H103"/>
  <c r="H102"/>
  <c r="H101"/>
  <c r="H100"/>
  <c r="H99"/>
  <c r="H98"/>
  <c r="H97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49"/>
  <c r="H48"/>
  <c r="H47"/>
  <c r="H42"/>
  <c r="H41"/>
  <c r="H40"/>
  <c r="H38"/>
  <c r="H37"/>
  <c r="H34"/>
  <c r="H33"/>
  <c r="H32"/>
  <c r="H30"/>
  <c r="H29"/>
  <c r="H25"/>
  <c r="H17"/>
  <c r="H16"/>
  <c r="H15"/>
  <c r="H13"/>
  <c r="H10"/>
  <c r="G222"/>
  <c r="G221"/>
  <c r="G220"/>
  <c r="G219"/>
  <c r="G190"/>
  <c r="G189"/>
  <c r="G188"/>
  <c r="G187"/>
  <c r="G186"/>
  <c r="G185"/>
  <c r="G184"/>
  <c r="G183"/>
  <c r="G182"/>
  <c r="G181"/>
  <c r="G180"/>
  <c r="G179"/>
  <c r="G178"/>
  <c r="G177"/>
  <c r="G176"/>
  <c r="G175"/>
  <c r="G173"/>
  <c r="G172"/>
  <c r="G171"/>
  <c r="G170"/>
  <c r="G169"/>
  <c r="G168"/>
  <c r="G167"/>
  <c r="G166"/>
  <c r="G165"/>
  <c r="G164"/>
  <c r="G163"/>
  <c r="G162"/>
  <c r="G161"/>
  <c r="G160"/>
  <c r="G159"/>
  <c r="G157"/>
  <c r="G156"/>
  <c r="G155"/>
  <c r="G154"/>
  <c r="G153"/>
  <c r="G152"/>
  <c r="G151"/>
  <c r="G150"/>
  <c r="G149"/>
  <c r="G148"/>
  <c r="G147"/>
  <c r="G146"/>
  <c r="G145"/>
  <c r="G144"/>
  <c r="G143"/>
  <c r="G141"/>
  <c r="G140"/>
  <c r="G139"/>
  <c r="G138"/>
  <c r="G137"/>
  <c r="G136"/>
  <c r="G135"/>
  <c r="G134"/>
  <c r="G133"/>
  <c r="G132"/>
  <c r="G131"/>
  <c r="G130"/>
  <c r="G129"/>
  <c r="G128"/>
  <c r="G127"/>
  <c r="G124"/>
  <c r="G123"/>
  <c r="G122"/>
  <c r="G121"/>
  <c r="G120"/>
  <c r="G119"/>
  <c r="G118"/>
  <c r="G117"/>
  <c r="G116"/>
  <c r="G115"/>
  <c r="G114"/>
  <c r="G113"/>
  <c r="G112"/>
  <c r="G111"/>
  <c r="G110"/>
  <c r="G109"/>
  <c r="G107"/>
  <c r="G106"/>
  <c r="G105"/>
  <c r="G104"/>
  <c r="G103"/>
  <c r="G102"/>
  <c r="G101"/>
  <c r="G100"/>
  <c r="G99"/>
  <c r="G98"/>
  <c r="G97"/>
  <c r="G96"/>
  <c r="G95"/>
  <c r="G94"/>
  <c r="G93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49"/>
  <c r="G48"/>
  <c r="G47"/>
  <c r="G42"/>
  <c r="G41"/>
  <c r="G40"/>
  <c r="G38"/>
  <c r="G37"/>
  <c r="G34"/>
  <c r="G33"/>
  <c r="G32"/>
  <c r="G30"/>
  <c r="G29"/>
  <c r="G25"/>
  <c r="G17"/>
  <c r="G16"/>
  <c r="G15"/>
  <c r="G13"/>
  <c r="G10"/>
  <c r="F230"/>
  <c r="F229"/>
  <c r="F228"/>
  <c r="F227"/>
  <c r="F226"/>
  <c r="F225"/>
  <c r="F224"/>
  <c r="F222"/>
  <c r="F221"/>
  <c r="F220"/>
  <c r="F219"/>
  <c r="F190"/>
  <c r="F189"/>
  <c r="F188"/>
  <c r="F187"/>
  <c r="F186"/>
  <c r="F185"/>
  <c r="F184"/>
  <c r="F183"/>
  <c r="F182"/>
  <c r="F181"/>
  <c r="F180"/>
  <c r="F179"/>
  <c r="F178"/>
  <c r="F177"/>
  <c r="F176"/>
  <c r="F175"/>
  <c r="F173"/>
  <c r="F172"/>
  <c r="F171"/>
  <c r="F170"/>
  <c r="F169"/>
  <c r="F168"/>
  <c r="F167"/>
  <c r="F166"/>
  <c r="F165"/>
  <c r="F164"/>
  <c r="F163"/>
  <c r="F162"/>
  <c r="F161"/>
  <c r="F160"/>
  <c r="F159"/>
  <c r="F157"/>
  <c r="F156"/>
  <c r="F155"/>
  <c r="F154"/>
  <c r="F153"/>
  <c r="F152"/>
  <c r="F151"/>
  <c r="F150"/>
  <c r="F149"/>
  <c r="F148"/>
  <c r="F147"/>
  <c r="F146"/>
  <c r="F145"/>
  <c r="F144"/>
  <c r="F143"/>
  <c r="F141"/>
  <c r="F140"/>
  <c r="F139"/>
  <c r="F138"/>
  <c r="F137"/>
  <c r="F136"/>
  <c r="F135"/>
  <c r="F134"/>
  <c r="F133"/>
  <c r="F132"/>
  <c r="F131"/>
  <c r="F130"/>
  <c r="F129"/>
  <c r="F128"/>
  <c r="F127"/>
  <c r="F124"/>
  <c r="F123"/>
  <c r="F122"/>
  <c r="F121"/>
  <c r="F120"/>
  <c r="F119"/>
  <c r="F118"/>
  <c r="F117"/>
  <c r="F116"/>
  <c r="F115"/>
  <c r="F114"/>
  <c r="F113"/>
  <c r="F112"/>
  <c r="F111"/>
  <c r="F110"/>
  <c r="F109"/>
  <c r="F107"/>
  <c r="F106"/>
  <c r="F105"/>
  <c r="F104"/>
  <c r="F103"/>
  <c r="F102"/>
  <c r="F101"/>
  <c r="F100"/>
  <c r="F99"/>
  <c r="F98"/>
  <c r="F97"/>
  <c r="F96"/>
  <c r="F95"/>
  <c r="F94"/>
  <c r="F93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49"/>
  <c r="F48"/>
  <c r="F47"/>
  <c r="F42"/>
  <c r="F41"/>
  <c r="F40"/>
  <c r="F38"/>
  <c r="F37"/>
  <c r="F34"/>
  <c r="F33"/>
  <c r="F32"/>
  <c r="F30"/>
  <c r="F29"/>
  <c r="F25"/>
  <c r="F17"/>
  <c r="F16"/>
  <c r="F15"/>
  <c r="F13"/>
  <c r="F10"/>
  <c r="E222"/>
  <c r="E221"/>
  <c r="E220"/>
  <c r="E219"/>
  <c r="E190"/>
  <c r="E189"/>
  <c r="E188"/>
  <c r="E187"/>
  <c r="E186"/>
  <c r="E185"/>
  <c r="E184"/>
  <c r="E183"/>
  <c r="E182"/>
  <c r="E181"/>
  <c r="E180"/>
  <c r="E179"/>
  <c r="E178"/>
  <c r="E177"/>
  <c r="E176"/>
  <c r="E175"/>
  <c r="E173"/>
  <c r="E172"/>
  <c r="E171"/>
  <c r="E170"/>
  <c r="E169"/>
  <c r="E168"/>
  <c r="E167"/>
  <c r="E166"/>
  <c r="E165"/>
  <c r="E164"/>
  <c r="E163"/>
  <c r="E162"/>
  <c r="E161"/>
  <c r="E160"/>
  <c r="E159"/>
  <c r="E157"/>
  <c r="E156"/>
  <c r="E155"/>
  <c r="E154"/>
  <c r="E153"/>
  <c r="E152"/>
  <c r="E151"/>
  <c r="E150"/>
  <c r="E149"/>
  <c r="E148"/>
  <c r="E147"/>
  <c r="E146"/>
  <c r="E145"/>
  <c r="E144"/>
  <c r="E143"/>
  <c r="E141"/>
  <c r="E140"/>
  <c r="E139"/>
  <c r="E138"/>
  <c r="E137"/>
  <c r="E136"/>
  <c r="E135"/>
  <c r="E134"/>
  <c r="E133"/>
  <c r="E132"/>
  <c r="E131"/>
  <c r="E130"/>
  <c r="E129"/>
  <c r="E128"/>
  <c r="E127"/>
  <c r="E124"/>
  <c r="E123"/>
  <c r="E122"/>
  <c r="E121"/>
  <c r="E120"/>
  <c r="E119"/>
  <c r="E118"/>
  <c r="E117"/>
  <c r="E116"/>
  <c r="E115"/>
  <c r="E114"/>
  <c r="E113"/>
  <c r="E112"/>
  <c r="E111"/>
  <c r="E110"/>
  <c r="E109"/>
  <c r="E107"/>
  <c r="E106"/>
  <c r="E105"/>
  <c r="E104"/>
  <c r="E103"/>
  <c r="E102"/>
  <c r="E101"/>
  <c r="E100"/>
  <c r="E99"/>
  <c r="E98"/>
  <c r="E97"/>
  <c r="E96"/>
  <c r="E95"/>
  <c r="E94"/>
  <c r="E93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49"/>
  <c r="E48"/>
  <c r="E47"/>
  <c r="E42"/>
  <c r="E41"/>
  <c r="E40"/>
  <c r="E38"/>
  <c r="E37"/>
  <c r="E34"/>
  <c r="E33"/>
  <c r="E32"/>
  <c r="E30"/>
  <c r="E29"/>
  <c r="E25"/>
  <c r="E17"/>
  <c r="E16"/>
  <c r="E15"/>
  <c r="E13"/>
  <c r="E10"/>
  <c r="D222"/>
  <c r="D221"/>
  <c r="D220"/>
  <c r="D219"/>
  <c r="D190"/>
  <c r="D189"/>
  <c r="D188"/>
  <c r="D187"/>
  <c r="D186"/>
  <c r="D185"/>
  <c r="D184"/>
  <c r="D183"/>
  <c r="D182"/>
  <c r="D181"/>
  <c r="D180"/>
  <c r="D179"/>
  <c r="D178"/>
  <c r="D177"/>
  <c r="D176"/>
  <c r="D175"/>
  <c r="D173"/>
  <c r="D172"/>
  <c r="D171"/>
  <c r="D170"/>
  <c r="D169"/>
  <c r="D168"/>
  <c r="D167"/>
  <c r="D166"/>
  <c r="D165"/>
  <c r="D164"/>
  <c r="D163"/>
  <c r="D162"/>
  <c r="D161"/>
  <c r="D160"/>
  <c r="D159"/>
  <c r="D157"/>
  <c r="D156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4"/>
  <c r="D133"/>
  <c r="D132"/>
  <c r="D131"/>
  <c r="D130"/>
  <c r="D129"/>
  <c r="D128"/>
  <c r="D127"/>
  <c r="D124"/>
  <c r="D123"/>
  <c r="D122"/>
  <c r="D121"/>
  <c r="D120"/>
  <c r="D119"/>
  <c r="D118"/>
  <c r="D117"/>
  <c r="D116"/>
  <c r="D115"/>
  <c r="D114"/>
  <c r="D113"/>
  <c r="D112"/>
  <c r="D111"/>
  <c r="D110"/>
  <c r="D109"/>
  <c r="D107"/>
  <c r="D106"/>
  <c r="D105"/>
  <c r="D104"/>
  <c r="D103"/>
  <c r="D102"/>
  <c r="D101"/>
  <c r="D100"/>
  <c r="D99"/>
  <c r="D98"/>
  <c r="D97"/>
  <c r="D96"/>
  <c r="D95"/>
  <c r="D94"/>
  <c r="D93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49"/>
  <c r="D48"/>
  <c r="D47"/>
  <c r="D42"/>
  <c r="D41"/>
  <c r="D40"/>
  <c r="D38"/>
  <c r="D37"/>
  <c r="D34"/>
  <c r="D33"/>
  <c r="D32"/>
  <c r="D30"/>
  <c r="D29"/>
  <c r="D25"/>
  <c r="D17"/>
  <c r="D16"/>
  <c r="D15"/>
  <c r="D13"/>
  <c r="D10"/>
  <c r="C222"/>
  <c r="C221"/>
  <c r="C220"/>
  <c r="C219"/>
  <c r="C190"/>
  <c r="C189"/>
  <c r="C188"/>
  <c r="C187"/>
  <c r="C186"/>
  <c r="C185"/>
  <c r="C184"/>
  <c r="C183"/>
  <c r="C182"/>
  <c r="C181"/>
  <c r="C180"/>
  <c r="C179"/>
  <c r="C178"/>
  <c r="C177"/>
  <c r="C176"/>
  <c r="C175"/>
  <c r="C173"/>
  <c r="C172"/>
  <c r="C171"/>
  <c r="C170"/>
  <c r="C169"/>
  <c r="C168"/>
  <c r="C167"/>
  <c r="C166"/>
  <c r="C165"/>
  <c r="C164"/>
  <c r="C163"/>
  <c r="C162"/>
  <c r="C161"/>
  <c r="C160"/>
  <c r="C159"/>
  <c r="C157"/>
  <c r="C156"/>
  <c r="C155"/>
  <c r="C154"/>
  <c r="C153"/>
  <c r="C152"/>
  <c r="C151"/>
  <c r="C150"/>
  <c r="C149"/>
  <c r="C148"/>
  <c r="C147"/>
  <c r="C146"/>
  <c r="C145"/>
  <c r="C144"/>
  <c r="C143"/>
  <c r="C141"/>
  <c r="C140"/>
  <c r="C139"/>
  <c r="C138"/>
  <c r="C137"/>
  <c r="C136"/>
  <c r="C135"/>
  <c r="C134"/>
  <c r="C133"/>
  <c r="C132"/>
  <c r="C131"/>
  <c r="C130"/>
  <c r="C129"/>
  <c r="C128"/>
  <c r="C127"/>
  <c r="C124"/>
  <c r="C123"/>
  <c r="C122"/>
  <c r="C121"/>
  <c r="C120"/>
  <c r="C119"/>
  <c r="C118"/>
  <c r="C117"/>
  <c r="C116"/>
  <c r="C115"/>
  <c r="C114"/>
  <c r="C113"/>
  <c r="C112"/>
  <c r="C111"/>
  <c r="C110"/>
  <c r="C109"/>
  <c r="C107"/>
  <c r="C106"/>
  <c r="C105"/>
  <c r="C104"/>
  <c r="C103"/>
  <c r="C102"/>
  <c r="C101"/>
  <c r="C100"/>
  <c r="C99"/>
  <c r="C98"/>
  <c r="C97"/>
  <c r="C96"/>
  <c r="C95"/>
  <c r="C94"/>
  <c r="C93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49"/>
  <c r="C48"/>
  <c r="C47"/>
  <c r="C42"/>
  <c r="C41"/>
  <c r="C40"/>
  <c r="C38"/>
  <c r="C37"/>
  <c r="C34"/>
  <c r="C33"/>
  <c r="C32"/>
  <c r="C30"/>
  <c r="C29"/>
  <c r="B48"/>
  <c r="B49"/>
  <c r="B47"/>
  <c r="B41"/>
  <c r="B42"/>
  <c r="B40"/>
  <c r="B38"/>
  <c r="B37"/>
  <c r="B33"/>
  <c r="B34"/>
  <c r="B32"/>
  <c r="B30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C41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ware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2" name="Connection1" type="4" refreshedVersion="3" background="1" saveData="1">
    <webPr sourceData="1" parsePre="1" consecutive="1" xl2000="1" url="file:///C:/Projects/Benchmarks/branches/v1.1_3.1/ware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3" name="Connection10" type="4" refreshedVersion="3" background="1" saveData="1">
    <webPr sourceData="1" parsePre="1" consecutive="1" xl2000="1" url="file:///C:/Projects/Benchmarks/branches/v1.1_3.1/ware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4" name="Connection11" type="4" refreshedVersion="3" background="1" saveData="1">
    <webPr sourceData="1" parsePre="1" consecutive="1" xl2000="1" url="file:///C:/Projects/Benchmarks/branches/v1.1_3.1/ware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5" name="Connection12" type="4" refreshedVersion="3" background="1" saveData="1">
    <webPr sourceData="1" parsePre="1" consecutive="1" xl2000="1" url="file:///C:/Projects/Benchmarks/branches/v1.1_3.1/ware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6" name="Connection13" type="4" refreshedVersion="3" background="1" saveData="1">
    <webPr sourceData="1" parsePre="1" consecutive="1" xl2000="1" url="file:///C:/Projects/Benchmarks/branches/v1.1_3.1/ware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7" name="Connection14" type="4" refreshedVersion="3" background="1" saveData="1">
    <webPr sourceData="1" parsePre="1" consecutive="1" xl2000="1" url="file:///C:/Projects/Benchmarks/branches/v1.1_3.1/ware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8" name="Connection15" type="4" refreshedVersion="3" background="1" saveData="1">
    <webPr sourceData="1" parsePre="1" consecutive="1" xl2000="1" url="file:///C:/Projects/Benchmarks/branches/v1.1_3.1/ware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9" name="Connection2" type="4" refreshedVersion="3" background="1" saveData="1">
    <webPr sourceData="1" parsePre="1" consecutive="1" xl2000="1" url="file:///C:/Projects/Benchmarks/branches/v1.1_3.1/ware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0" name="Connection3" type="4" refreshedVersion="3" background="1" saveData="1">
    <webPr sourceData="1" parsePre="1" consecutive="1" xl2000="1" url="file:///C:/Projects/Benchmarks/branches/v1.1_3.1/ware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1" name="Connection4" type="4" refreshedVersion="3" background="1" saveData="1">
    <webPr sourceData="1" parsePre="1" consecutive="1" xl2000="1" url="file:///C:/Projects/Benchmarks/branches/v1.1_3.1/ware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2" name="Connection5" type="4" refreshedVersion="3" background="1" saveData="1">
    <webPr sourceData="1" parsePre="1" consecutive="1" xl2000="1" url="file:///C:/Projects/Benchmarks/branches/v1.1_3.1/ware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3" name="Connection6" type="4" refreshedVersion="3" background="1" saveData="1">
    <webPr sourceData="1" parsePre="1" consecutive="1" xl2000="1" url="file:///C:/Projects/Benchmarks/branches/v1.1_3.1/ware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4" name="Connection7" type="4" refreshedVersion="3" background="1" saveData="1">
    <webPr sourceData="1" parsePre="1" consecutive="1" xl2000="1" url="file:///C:/Projects/Benchmarks/branches/v1.1_3.1/ware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5" name="Connection8" type="4" refreshedVersion="3" background="1" saveData="1">
    <webPr sourceData="1" parsePre="1" consecutive="1" xl2000="1" url="file:///C:/Projects/Benchmarks/branches/v1.1_3.1/ware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6" name="Connection9" type="4" refreshedVersion="3" background="1" saveData="1">
    <webPr sourceData="1" parsePre="1" consecutive="1" xl2000="1" url="file:///C:/Projects/Benchmarks/branches/v1.1_3.1/ware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</connections>
</file>

<file path=xl/sharedStrings.xml><?xml version="1.0" encoding="utf-8"?>
<sst xmlns="http://schemas.openxmlformats.org/spreadsheetml/2006/main" count="4975" uniqueCount="625">
  <si>
    <t>Bulk storage, fine storage, office</t>
  </si>
  <si>
    <t>Metal building roof</t>
  </si>
  <si>
    <t>Metal building wall</t>
  </si>
  <si>
    <t>PSZ-AC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</si>
  <si>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</si>
  <si>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</si>
  <si>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</si>
  <si>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</si>
  <si>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</si>
  <si>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</si>
  <si>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</si>
  <si>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</si>
  <si>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</si>
  <si>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</si>
  <si>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</si>
  <si>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</si>
  <si>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</si>
  <si>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</si>
  <si>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</si>
  <si>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</si>
  <si>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</si>
  <si>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</si>
  <si>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</si>
  <si>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</si>
  <si>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</si>
  <si>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</si>
  <si>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</si>
  <si>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</si>
  <si>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</si>
  <si>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</si>
  <si>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</si>
  <si>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</si>
  <si>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</si>
  <si>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</si>
  <si>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</si>
  <si>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</si>
  <si>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</si>
  <si>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</si>
  <si>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</si>
  <si>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</si>
  <si>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</si>
  <si>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</si>
  <si>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</si>
  <si>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</si>
  <si>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</si>
  <si>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</si>
  <si>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</si>
  <si>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</si>
  <si>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</si>
  <si>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</si>
  <si>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</si>
  <si>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</si>
  <si>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</si>
  <si>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</si>
  <si>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</si>
  <si>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</si>
  <si>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</si>
  <si>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</si>
  <si>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</si>
  <si>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</si>
  <si>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</si>
  <si>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</si>
  <si>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</si>
  <si>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</si>
  <si>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</si>
  <si>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</si>
  <si>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</si>
  <si>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</si>
  <si>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</si>
  <si>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</si>
  <si>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</si>
  <si>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</si>
  <si>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</si>
  <si>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</si>
  <si>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</si>
  <si>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</si>
  <si>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</si>
  <si>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</si>
  <si>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</si>
  <si>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</si>
  <si>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</si>
  <si>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</si>
  <si>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</si>
  <si>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</si>
  <si>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</si>
  <si>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</si>
  <si>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</si>
  <si>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</si>
  <si>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</si>
  <si>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</si>
  <si>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</si>
  <si>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</si>
  <si>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</si>
  <si>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</si>
  <si>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</si>
  <si>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</si>
  <si>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</si>
  <si>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</si>
  <si>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</si>
  <si>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</si>
  <si>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</si>
  <si>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</si>
  <si>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</si>
  <si>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</si>
  <si>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</si>
  <si>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</si>
  <si>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</si>
  <si>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</si>
  <si>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</si>
  <si>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</si>
  <si>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</si>
  <si>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</si>
  <si>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</si>
  <si>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</si>
  <si>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</si>
  <si>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</si>
  <si>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</si>
  <si>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</si>
  <si>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</si>
  <si>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</si>
  <si>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</si>
  <si>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</si>
  <si>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</si>
  <si>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</si>
  <si>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</si>
  <si>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</si>
  <si>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Hours_of_operation</t>
  </si>
  <si>
    <t>Through 12/31</t>
  </si>
  <si>
    <t>WD, SummerDesign</t>
  </si>
  <si>
    <t>Sat, WinterDesign</t>
  </si>
  <si>
    <t>Sun, Hol, Other</t>
  </si>
  <si>
    <t>Fraction</t>
  </si>
  <si>
    <t>All</t>
  </si>
  <si>
    <t>ALWAYS_OFF</t>
  </si>
  <si>
    <t>HVACOperationSchd</t>
  </si>
  <si>
    <t>WD</t>
  </si>
  <si>
    <t>Sat</t>
  </si>
  <si>
    <t>SummerDesign</t>
  </si>
  <si>
    <t>WinterDesign</t>
  </si>
  <si>
    <t>BLDG_ELEVATORS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</si>
  <si>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</si>
  <si>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</si>
  <si>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</si>
  <si>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</si>
  <si>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</si>
  <si>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</si>
  <si>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</si>
  <si>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</si>
  <si>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</si>
  <si>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INFIL_HALF_ON_SCH</t>
  </si>
  <si>
    <t>SHADING_SCH</t>
  </si>
  <si>
    <t>PlantOnSched</t>
  </si>
  <si>
    <t>On/Off</t>
  </si>
  <si>
    <t>FAN_SCH</t>
  </si>
  <si>
    <t>CoolingCoilAvailSched</t>
  </si>
  <si>
    <t>Temperature</t>
  </si>
  <si>
    <t>Humidity Setpoint Schedule</t>
  </si>
  <si>
    <t>Humidity</t>
  </si>
  <si>
    <t>MinOA_MotorizedDamper_Sched</t>
  </si>
  <si>
    <t>MinOA_Sched</t>
  </si>
  <si>
    <t>Dual Zone Control Type Sched</t>
  </si>
  <si>
    <t>Control Type</t>
  </si>
  <si>
    <t>Heating-Supply-Air-Temp-Sch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</si>
  <si>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</si>
  <si>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</si>
  <si>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</si>
  <si>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</si>
  <si>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</si>
  <si>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</si>
  <si>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</si>
  <si>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</si>
  <si>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</si>
  <si>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</si>
  <si>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</si>
  <si>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</si>
  <si>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</si>
  <si>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</si>
  <si>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</si>
  <si>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</si>
  <si>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</si>
  <si>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</si>
  <si>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</si>
  <si>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</si>
  <si>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</si>
  <si>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</si>
  <si>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</si>
  <si>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</si>
  <si>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</si>
  <si>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</si>
  <si>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</si>
  <si>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</si>
  <si>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</si>
  <si>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</si>
  <si>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</si>
  <si>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</si>
  <si>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</si>
  <si>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</si>
  <si>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</si>
  <si>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</si>
  <si>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</si>
  <si>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</si>
  <si>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</si>
  <si>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</si>
  <si>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</si>
  <si>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</si>
  <si>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</si>
  <si>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</si>
  <si>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</si>
  <si>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</si>
  <si>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</si>
  <si>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</si>
  <si>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</si>
  <si>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</si>
  <si>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</si>
  <si>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</si>
  <si>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</si>
  <si>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</si>
  <si>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</si>
  <si>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</si>
  <si>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</si>
  <si>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</si>
  <si>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</si>
  <si>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</si>
  <si>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</si>
  <si>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</si>
  <si>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</si>
  <si>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Gas furnace</t>
  </si>
  <si>
    <t>PACU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</si>
  <si>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</si>
  <si>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</si>
  <si>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</si>
  <si>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</si>
  <si>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</si>
  <si>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</si>
  <si>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</si>
  <si>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</si>
  <si>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</si>
  <si>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</si>
  <si>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</si>
  <si>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</si>
  <si>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</si>
  <si>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</si>
  <si>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</si>
  <si>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</si>
  <si>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</si>
  <si>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</si>
  <si>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</si>
  <si>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</si>
  <si>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</si>
  <si>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</si>
  <si>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</si>
  <si>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</si>
  <si>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</si>
  <si>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</si>
  <si>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</si>
  <si>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</si>
  <si>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</si>
  <si>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</si>
  <si>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</si>
  <si>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</si>
  <si>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</si>
  <si>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</si>
  <si>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</si>
  <si>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Warehouse</t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</si>
  <si>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</si>
  <si>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</si>
  <si>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</si>
  <si>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</si>
  <si>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</si>
  <si>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</si>
  <si>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</si>
  <si>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</si>
  <si>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</si>
  <si>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</si>
  <si>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</si>
  <si>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</si>
  <si>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</si>
  <si>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</si>
  <si>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</si>
  <si>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</si>
  <si>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</si>
  <si>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</si>
  <si>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</si>
  <si>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</si>
  <si>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</si>
  <si>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</si>
  <si>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</si>
  <si>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</si>
  <si>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</si>
  <si>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</si>
  <si>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</si>
  <si>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</si>
  <si>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</si>
  <si>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</si>
  <si>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</si>
  <si>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</si>
  <si>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</si>
  <si>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</si>
  <si>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</si>
  <si>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</si>
  <si>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OFFICE_WALL_SOUTH</t>
  </si>
  <si>
    <t>EXT-WALLS</t>
  </si>
  <si>
    <t>S</t>
  </si>
  <si>
    <t>OFFICE_WALL_EAST</t>
  </si>
  <si>
    <t>E</t>
  </si>
  <si>
    <t>OFFICE_WALL_NORTH</t>
  </si>
  <si>
    <t>N</t>
  </si>
  <si>
    <t>OFFICE_WALL_WEST</t>
  </si>
  <si>
    <t>W</t>
  </si>
  <si>
    <t>OFFICE_FLOOR</t>
  </si>
  <si>
    <t>EXT-SLAB</t>
  </si>
  <si>
    <t>FINESTORAGE_WALL_SOUTH_1</t>
  </si>
  <si>
    <t>FINESTORAGE_WALL_EAST</t>
  </si>
  <si>
    <t>FINESTORAGE_WALL_NORTH</t>
  </si>
  <si>
    <t>INT-WALLS</t>
  </si>
  <si>
    <t>FINESTORAGE_WALL_WEST_1</t>
  </si>
  <si>
    <t>FINE STORAGE OFFICE_WALL_SOUTH</t>
  </si>
  <si>
    <t>FINE STORAGE OFFICE_WALL_WEST</t>
  </si>
  <si>
    <t>FINESTORAGE_FLOOR</t>
  </si>
  <si>
    <t>FINESTORAGE_CEILING</t>
  </si>
  <si>
    <t>ROOFS</t>
  </si>
  <si>
    <t>BULKSTORAGE_WALL_EAST</t>
  </si>
  <si>
    <t>BULKSTORAGE_WALL_NORTH</t>
  </si>
  <si>
    <t>BULKSTORAGE_WALL_WEST</t>
  </si>
  <si>
    <t>BULKSTORAGE_FLOOR</t>
  </si>
  <si>
    <t>BULKSTORAGE_CEILING</t>
  </si>
  <si>
    <t>FURNACE_PACU_CAV_1:1_UNITARY_PACKAGE_COOLCOIL</t>
  </si>
  <si>
    <t>Coil:Cooling:DX:SingleSpeed</t>
  </si>
  <si>
    <t>FURNACE_PACU_CAV_2:2_UNITARY_PACKAGE_COOLCOIL</t>
  </si>
  <si>
    <t>Nominal Capacity [W]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</si>
  <si>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</si>
  <si>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</si>
  <si>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</si>
  <si>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</si>
  <si>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</si>
  <si>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</si>
  <si>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</si>
  <si>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</si>
  <si>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</si>
  <si>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</si>
  <si>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</si>
  <si>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</si>
  <si>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</si>
  <si>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</si>
  <si>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</si>
  <si>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Chicago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</si>
  <si>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</si>
  <si>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</si>
  <si>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</si>
  <si>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</si>
  <si>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</si>
  <si>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</si>
  <si>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</si>
  <si>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</si>
  <si>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</si>
  <si>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</si>
  <si>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</si>
  <si>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</si>
  <si>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</si>
  <si>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</si>
  <si>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FINESTORAGE</t>
  </si>
  <si>
    <t>BULKSTORAGE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</si>
  <si>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</si>
  <si>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</si>
  <si>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</si>
  <si>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</si>
  <si>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</si>
  <si>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</si>
  <si>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</si>
  <si>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</si>
  <si>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OFFICE_WALL_SOUTH WINDOW 1</t>
  </si>
  <si>
    <t>WINDOW_SOUTH</t>
  </si>
  <si>
    <t>No</t>
  </si>
  <si>
    <t>OFFICE_WALL_SOUTH WINDOW2</t>
  </si>
  <si>
    <t>OFFICE_WALL_WEST WINDOW1</t>
  </si>
  <si>
    <t>WINDOW_WEST</t>
  </si>
  <si>
    <t>OFFICE_WALL_WEST WINDOW2</t>
  </si>
  <si>
    <t>Total or Average</t>
  </si>
  <si>
    <t>North Total or Average</t>
  </si>
  <si>
    <t>-</t>
  </si>
  <si>
    <t>Non-North Total or Average</t>
  </si>
  <si>
    <t>BULKSTORAGE UNIT HEATER COIL</t>
  </si>
  <si>
    <t>Coil:Heating:Gas</t>
  </si>
  <si>
    <t>FURNACE_PACU_CAV_1:1_UNITARY_PACKAGE_HEATCOIL</t>
  </si>
  <si>
    <t>FURNACE_PACU_CAV_2:2_UNITARY_PACKAGE_HEATCOIL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</si>
  <si>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</si>
  <si>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</si>
  <si>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</si>
  <si>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</si>
  <si>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</si>
  <si>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</si>
  <si>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BULKSTORAGE UNIT HEATERFAN</t>
  </si>
  <si>
    <t>Fan:ConstantVolume</t>
  </si>
  <si>
    <t>Unit Heater Fans</t>
  </si>
  <si>
    <t>FURNACE_PACU_CAV_1:1_UNITARY_PACKAGE_FAN</t>
  </si>
  <si>
    <t>Fan:OnOff</t>
  </si>
  <si>
    <t>Unitary Fans</t>
  </si>
  <si>
    <t>FURNACE_PACU_CAV_2:2_UNITARY_PACKAGE_FAN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</si>
  <si>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</si>
  <si>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</si>
  <si>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</si>
  <si>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</si>
  <si>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</si>
  <si>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</si>
  <si>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</si>
  <si>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</si>
  <si>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</si>
  <si>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</si>
  <si>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</si>
  <si>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</si>
  <si>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</si>
  <si>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</si>
  <si>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</si>
  <si>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</si>
  <si>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</si>
  <si>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</si>
  <si>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</si>
  <si>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</si>
  <si>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</si>
  <si>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</si>
  <si>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</si>
  <si>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</si>
  <si>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</si>
  <si>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</si>
  <si>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</si>
  <si>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</si>
  <si>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</si>
  <si>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</si>
  <si>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</si>
  <si>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</si>
  <si>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</si>
  <si>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</si>
  <si>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</si>
  <si>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</si>
  <si>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</si>
  <si>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</si>
  <si>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</si>
  <si>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</si>
  <si>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</si>
  <si>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</si>
  <si>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</si>
  <si>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</si>
  <si>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</si>
  <si>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</si>
  <si>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</si>
  <si>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</si>
  <si>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25-JAN-15:39</t>
  </si>
  <si>
    <t>23-FEB-13:00</t>
  </si>
  <si>
    <t>13-MAR-15:00</t>
  </si>
  <si>
    <t>03-APR-15:39</t>
  </si>
  <si>
    <t>24-MAY-14:00</t>
  </si>
  <si>
    <t>28-JUN-14:00</t>
  </si>
  <si>
    <t>13-JUL-15:00</t>
  </si>
  <si>
    <t>21-AUG-15:30</t>
  </si>
  <si>
    <t>11-SEP-14:00</t>
  </si>
  <si>
    <t>06-OCT-14:00</t>
  </si>
  <si>
    <t>01-NOV-14:20</t>
  </si>
  <si>
    <t>13-DEC-15:50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</si>
  <si>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</si>
  <si>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</si>
  <si>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</si>
  <si>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</si>
  <si>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</si>
  <si>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</si>
  <si>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11-JAN-09:09</t>
  </si>
  <si>
    <t>17-FEB-09:09</t>
  </si>
  <si>
    <t>28-MAR-14:00</t>
  </si>
  <si>
    <t>21-APR-14:00</t>
  </si>
  <si>
    <t>18-MAY-15:50</t>
  </si>
  <si>
    <t>13-JUN-15:00</t>
  </si>
  <si>
    <t>05-JUL-15:00</t>
  </si>
  <si>
    <t>31-AUG-13:00</t>
  </si>
  <si>
    <t>15-SEP-14:00</t>
  </si>
  <si>
    <t>06-OCT-15:00</t>
  </si>
  <si>
    <t>03-NOV-14:39</t>
  </si>
  <si>
    <t>20-JAN-09:09</t>
  </si>
  <si>
    <t>23-FEB-09:09</t>
  </si>
  <si>
    <t>17-MAR-15:00</t>
  </si>
  <si>
    <t>28-APR-15:00</t>
  </si>
  <si>
    <t>30-MAY-15:00</t>
  </si>
  <si>
    <t>28-JUN-15:00</t>
  </si>
  <si>
    <t>19-JUL-15:00</t>
  </si>
  <si>
    <t>08-SEP-15:00</t>
  </si>
  <si>
    <t>02-OCT-15:00</t>
  </si>
  <si>
    <t>13-NOV-15:00</t>
  </si>
  <si>
    <t>22-DEC-09:09</t>
  </si>
  <si>
    <t>02-JAN-09:09</t>
  </si>
  <si>
    <t>10-FEB-09:09</t>
  </si>
  <si>
    <t>13-MAR-08:09</t>
  </si>
  <si>
    <t>14-APR-15:00</t>
  </si>
  <si>
    <t>15-MAY-15:39</t>
  </si>
  <si>
    <t>19-JUN-15:30</t>
  </si>
  <si>
    <t>03-JUL-15:00</t>
  </si>
  <si>
    <t>17-AUG-13:00</t>
  </si>
  <si>
    <t>11-SEP-13:00</t>
  </si>
  <si>
    <t>02-OCT-14:00</t>
  </si>
  <si>
    <t>15-NOV-09:09</t>
  </si>
  <si>
    <t>02-JAN-16:00</t>
  </si>
  <si>
    <t>13-FEB-15:09</t>
  </si>
  <si>
    <t>31-MAR-14:00</t>
  </si>
  <si>
    <t>11-APR-15:00</t>
  </si>
  <si>
    <t>30-MAY-14:00</t>
  </si>
  <si>
    <t>30-JUN-14:00</t>
  </si>
  <si>
    <t>10-JUL-15:00</t>
  </si>
  <si>
    <t>08-AUG-15:09</t>
  </si>
  <si>
    <t>25-SEP-13:39</t>
  </si>
  <si>
    <t>31-OCT-16:00</t>
  </si>
  <si>
    <t>20-NOV-16:49</t>
  </si>
  <si>
    <t>19-DEC-16:49</t>
  </si>
  <si>
    <t>10-JAN-16:00</t>
  </si>
  <si>
    <t>03-FEB-09:09</t>
  </si>
  <si>
    <t>03-MAR-09:09</t>
  </si>
  <si>
    <t>21-APR-15:00</t>
  </si>
  <si>
    <t>31-MAY-15:00</t>
  </si>
  <si>
    <t>01-SEP-14:00</t>
  </si>
  <si>
    <t>04-OCT-14:00</t>
  </si>
  <si>
    <t>26-DEC-16:00</t>
  </si>
  <si>
    <t>15-FEB-15:00</t>
  </si>
  <si>
    <t>16-MAR-08:09</t>
  </si>
  <si>
    <t>13-APR-14:00</t>
  </si>
  <si>
    <t>17-MAY-14:39</t>
  </si>
  <si>
    <t>16-JUN-14:00</t>
  </si>
  <si>
    <t>03-JUL-14:00</t>
  </si>
  <si>
    <t>15-AUG-13:30</t>
  </si>
  <si>
    <t>28-SEP-15:00</t>
  </si>
  <si>
    <t>13-OCT-14:00</t>
  </si>
  <si>
    <t>22-NOV-16:00</t>
  </si>
  <si>
    <t>27-DEC-16:00</t>
  </si>
  <si>
    <t>08-FEB-09:09</t>
  </si>
  <si>
    <t>31-MAR-08:09</t>
  </si>
  <si>
    <t>05-APR-15:00</t>
  </si>
  <si>
    <t>15-MAY-14:00</t>
  </si>
  <si>
    <t>30-JUN-15:00</t>
  </si>
  <si>
    <t>25-JUL-13:39</t>
  </si>
  <si>
    <t>04-AUG-15:30</t>
  </si>
  <si>
    <t>20-DEC-16:00</t>
  </si>
  <si>
    <t>04-JAN-09:09</t>
  </si>
  <si>
    <t>06-FEB-09:09</t>
  </si>
  <si>
    <t>29-MAR-08:09</t>
  </si>
  <si>
    <t>11-APR-08:09</t>
  </si>
  <si>
    <t>29-JUN-15:00</t>
  </si>
  <si>
    <t>01-AUG-15:50</t>
  </si>
  <si>
    <t>14-SEP-15:00</t>
  </si>
  <si>
    <t>20-NOV-16:00</t>
  </si>
  <si>
    <t>28-DEC-16:00</t>
  </si>
  <si>
    <t>15-FEB-09:09</t>
  </si>
  <si>
    <t>20-MAR-08:09</t>
  </si>
  <si>
    <t>04-MAY-14:00</t>
  </si>
  <si>
    <t>24-JUL-15:39</t>
  </si>
  <si>
    <t>07-AUG-15:00</t>
  </si>
  <si>
    <t>01-SEP-15:00</t>
  </si>
  <si>
    <t>30-OCT-16:00</t>
  </si>
  <si>
    <t>29-NOV-16:00</t>
  </si>
  <si>
    <t>13-DEC-16:19</t>
  </si>
  <si>
    <t>27-JAN-16:00</t>
  </si>
  <si>
    <t>01-FEB-16:00</t>
  </si>
  <si>
    <t>21-APR-08:09</t>
  </si>
  <si>
    <t>05-MAY-13:00</t>
  </si>
  <si>
    <t>08-JUN-12:00</t>
  </si>
  <si>
    <t>04-AUG-15:00</t>
  </si>
  <si>
    <t>05-SEP-14:00</t>
  </si>
  <si>
    <t>31-OCT-16:49</t>
  </si>
  <si>
    <t>27-NOV-16:00</t>
  </si>
  <si>
    <t>14-DEC-16:00</t>
  </si>
  <si>
    <t>05-JAN-16:00</t>
  </si>
  <si>
    <t>02-MAR-09:09</t>
  </si>
  <si>
    <t>04-APR-08:09</t>
  </si>
  <si>
    <t>01-MAY-08:09</t>
  </si>
  <si>
    <t>28-JUN-13:00</t>
  </si>
  <si>
    <t>17-JUL-15:00</t>
  </si>
  <si>
    <t>30-AUG-13:00</t>
  </si>
  <si>
    <t>17-NOV-16:00</t>
  </si>
  <si>
    <t>01-DEC-16:00</t>
  </si>
  <si>
    <t>04-JAN-16:00</t>
  </si>
  <si>
    <t>30-JUN-15:30</t>
  </si>
  <si>
    <t>25-AUG-15:00</t>
  </si>
  <si>
    <t>14-SEP-14:00</t>
  </si>
  <si>
    <t>29-DEC-16:00</t>
  </si>
  <si>
    <t>06-JAN-16:00</t>
  </si>
  <si>
    <t>27-FEB-09:09</t>
  </si>
  <si>
    <t>12-MAY-08:09</t>
  </si>
  <si>
    <t>21-JUL-15:00</t>
  </si>
  <si>
    <t>09-AUG-15:00</t>
  </si>
  <si>
    <t>16-OCT-08:09</t>
  </si>
  <si>
    <t>11-DEC-16:00</t>
  </si>
  <si>
    <t>09-JAN-16:00</t>
  </si>
  <si>
    <t>07-MAR-09:09</t>
  </si>
  <si>
    <t>03-APR-08:09</t>
  </si>
  <si>
    <t>14-JUN-14:00</t>
  </si>
  <si>
    <t>06-JUL-15:00</t>
  </si>
  <si>
    <t>14-AUG-15:30</t>
  </si>
  <si>
    <t>24-NOV-16:00</t>
  </si>
  <si>
    <t>10-APR-08:09</t>
  </si>
  <si>
    <t>21-JUN-15:00</t>
  </si>
  <si>
    <t>12-JUL-15:00</t>
  </si>
  <si>
    <t>29-SEP-08:09</t>
  </si>
  <si>
    <t>27-OCT-08:09</t>
  </si>
  <si>
    <t>09-NOV-09:09</t>
  </si>
  <si>
    <t>19-DEC-15:30</t>
  </si>
  <si>
    <t>01-AUG-15:00</t>
  </si>
  <si>
    <t>26-DEC-09:09</t>
  </si>
  <si>
    <t>27-JUN-15:00</t>
  </si>
  <si>
    <t>24-JUL-15:00</t>
  </si>
  <si>
    <t>09-NOV-16:40</t>
  </si>
  <si>
    <t>03-OCT-14:00</t>
  </si>
  <si>
    <t>23-MAY-15:00</t>
  </si>
  <si>
    <t>01-FEB-09:09</t>
  </si>
  <si>
    <t>07-SEP-14:00</t>
  </si>
  <si>
    <t>13-JAN-09:09</t>
  </si>
  <si>
    <t>14-MAR-08:09</t>
  </si>
  <si>
    <t>15-AUG-14:50</t>
  </si>
  <si>
    <t>29-DEC-09:09</t>
  </si>
  <si>
    <t>HVAC Control - Economizer</t>
  </si>
  <si>
    <t>NoEconomizer</t>
  </si>
  <si>
    <t>DifferentialDryBulb</t>
  </si>
  <si>
    <t>Building Summary Warehouse new construction version 1.1_3.1</t>
  </si>
  <si>
    <t>MinRelHumSetSch</t>
  </si>
  <si>
    <t>MaxRelHumSetSch</t>
  </si>
  <si>
    <t>ReheatCoilAvailSched</t>
  </si>
  <si>
    <t>Seasonal-Reset-Supply-Air-Temp-Sch</t>
  </si>
  <si>
    <t>Through 3/31</t>
  </si>
  <si>
    <t>Through 9/30</t>
  </si>
  <si>
    <t>CW-Loop-Temp-Schedule</t>
  </si>
  <si>
    <t>HW-Loop-Temp-Schedule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</si>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</sst>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wrapText="1"/>
    </xf>
    <xf numFmtId="2" fontId="17" fillId="2" borderId="0" xfId="5" applyNumberFormat="1" applyFont="1" applyFill="1" applyBorder="1" applyAlignment="1">
      <alignment horizontal="center" wrapText="1"/>
    </xf>
    <xf numFmtId="2" fontId="17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4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3" applyFont="1"/>
    <xf numFmtId="0" fontId="20" fillId="0" borderId="0" xfId="4" applyFont="1"/>
    <xf numFmtId="0" fontId="19" fillId="0" borderId="0" xfId="4" applyFont="1"/>
    <xf numFmtId="1" fontId="20" fillId="0" borderId="0" xfId="4" applyNumberFormat="1" applyFont="1"/>
    <xf numFmtId="0" fontId="2" fillId="0" borderId="0" xfId="3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01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13825</c:v>
                </c:pt>
                <c:pt idx="1">
                  <c:v>10747.222222222223</c:v>
                </c:pt>
                <c:pt idx="2">
                  <c:v>13455.555555555555</c:v>
                </c:pt>
                <c:pt idx="3">
                  <c:v>4294.4444444444443</c:v>
                </c:pt>
                <c:pt idx="4">
                  <c:v>688.88888888888891</c:v>
                </c:pt>
                <c:pt idx="5">
                  <c:v>8675</c:v>
                </c:pt>
                <c:pt idx="6">
                  <c:v>102.77777777777777</c:v>
                </c:pt>
                <c:pt idx="7">
                  <c:v>3425</c:v>
                </c:pt>
                <c:pt idx="8">
                  <c:v>2236.1111111111113</c:v>
                </c:pt>
                <c:pt idx="9">
                  <c:v>119.44444444444444</c:v>
                </c:pt>
                <c:pt idx="10">
                  <c:v>1930.5555555555557</c:v>
                </c:pt>
                <c:pt idx="11">
                  <c:v>955.55555555555554</c:v>
                </c:pt>
                <c:pt idx="12">
                  <c:v>1183.3333333333333</c:v>
                </c:pt>
                <c:pt idx="13">
                  <c:v>386.11111111111109</c:v>
                </c:pt>
                <c:pt idx="14">
                  <c:v>175</c:v>
                </c:pt>
                <c:pt idx="15">
                  <c:v>22.222222222222221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151402.77777777778</c:v>
                </c:pt>
                <c:pt idx="1">
                  <c:v>151402.77777777778</c:v>
                </c:pt>
                <c:pt idx="2">
                  <c:v>151402.77777777778</c:v>
                </c:pt>
                <c:pt idx="3">
                  <c:v>151402.77777777778</c:v>
                </c:pt>
                <c:pt idx="4">
                  <c:v>151402.77777777778</c:v>
                </c:pt>
                <c:pt idx="5">
                  <c:v>151402.77777777778</c:v>
                </c:pt>
                <c:pt idx="6">
                  <c:v>151402.77777777778</c:v>
                </c:pt>
                <c:pt idx="7">
                  <c:v>151402.77777777778</c:v>
                </c:pt>
                <c:pt idx="8">
                  <c:v>151402.77777777778</c:v>
                </c:pt>
                <c:pt idx="9">
                  <c:v>151402.77777777778</c:v>
                </c:pt>
                <c:pt idx="10">
                  <c:v>151402.77777777778</c:v>
                </c:pt>
                <c:pt idx="11">
                  <c:v>151402.77777777778</c:v>
                </c:pt>
                <c:pt idx="12">
                  <c:v>151402.77777777778</c:v>
                </c:pt>
                <c:pt idx="13">
                  <c:v>151402.77777777778</c:v>
                </c:pt>
                <c:pt idx="14">
                  <c:v>151402.77777777778</c:v>
                </c:pt>
                <c:pt idx="15">
                  <c:v>151402.77777777778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26769.444444444445</c:v>
                </c:pt>
                <c:pt idx="1">
                  <c:v>26761.111111111109</c:v>
                </c:pt>
                <c:pt idx="2">
                  <c:v>26755.555555555555</c:v>
                </c:pt>
                <c:pt idx="3">
                  <c:v>26750</c:v>
                </c:pt>
                <c:pt idx="4">
                  <c:v>26730.555555555555</c:v>
                </c:pt>
                <c:pt idx="5">
                  <c:v>26725</c:v>
                </c:pt>
                <c:pt idx="6">
                  <c:v>26738.888888888891</c:v>
                </c:pt>
                <c:pt idx="7">
                  <c:v>26722.222222222223</c:v>
                </c:pt>
                <c:pt idx="8">
                  <c:v>26733.333333333332</c:v>
                </c:pt>
                <c:pt idx="9">
                  <c:v>26680.555555555555</c:v>
                </c:pt>
                <c:pt idx="10">
                  <c:v>26727.777777777777</c:v>
                </c:pt>
                <c:pt idx="11">
                  <c:v>26711.111111111109</c:v>
                </c:pt>
                <c:pt idx="12">
                  <c:v>26708.333333333332</c:v>
                </c:pt>
                <c:pt idx="13">
                  <c:v>26702.777777777777</c:v>
                </c:pt>
                <c:pt idx="14">
                  <c:v>26688.888888888891</c:v>
                </c:pt>
                <c:pt idx="15">
                  <c:v>26525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3055.5555555555557</c:v>
                </c:pt>
                <c:pt idx="1">
                  <c:v>3161.1111111111113</c:v>
                </c:pt>
                <c:pt idx="2">
                  <c:v>6791.666666666667</c:v>
                </c:pt>
                <c:pt idx="3">
                  <c:v>2736.1111111111113</c:v>
                </c:pt>
                <c:pt idx="4">
                  <c:v>1086.1111111111111</c:v>
                </c:pt>
                <c:pt idx="5">
                  <c:v>6402.7777777777774</c:v>
                </c:pt>
                <c:pt idx="6">
                  <c:v>1141.6666666666667</c:v>
                </c:pt>
                <c:pt idx="7">
                  <c:v>3319.4444444444443</c:v>
                </c:pt>
                <c:pt idx="8">
                  <c:v>3258.3333333333335</c:v>
                </c:pt>
                <c:pt idx="9">
                  <c:v>1936.1111111111111</c:v>
                </c:pt>
                <c:pt idx="10">
                  <c:v>4191.666666666667</c:v>
                </c:pt>
                <c:pt idx="11">
                  <c:v>3963.8888888888887</c:v>
                </c:pt>
                <c:pt idx="12">
                  <c:v>8861.1111111111113</c:v>
                </c:pt>
                <c:pt idx="13">
                  <c:v>8044.4444444444443</c:v>
                </c:pt>
                <c:pt idx="14">
                  <c:v>9752.7777777777774</c:v>
                </c:pt>
                <c:pt idx="15">
                  <c:v>17141.666666666668</c:v>
                </c:pt>
              </c:numCache>
            </c:numRef>
          </c:val>
        </c:ser>
        <c:overlap val="100"/>
        <c:axId val="75801344"/>
        <c:axId val="75802880"/>
      </c:barChart>
      <c:catAx>
        <c:axId val="75801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02880"/>
        <c:crosses val="autoZero"/>
        <c:auto val="1"/>
        <c:lblAlgn val="ctr"/>
        <c:lblOffset val="50"/>
        <c:tickLblSkip val="1"/>
        <c:tickMarkSkip val="1"/>
      </c:catAx>
      <c:valAx>
        <c:axId val="75802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61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013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32852386237514"/>
          <c:y val="6.9059271343121453E-2"/>
          <c:w val="0.22974472807991192"/>
          <c:h val="0.256117455138662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4484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Schedules!$D$46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Schedules!$D$49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79457664"/>
        <c:axId val="79481088"/>
      </c:barChart>
      <c:catAx>
        <c:axId val="7945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81088"/>
        <c:crosses val="autoZero"/>
        <c:auto val="1"/>
        <c:lblAlgn val="ctr"/>
        <c:lblOffset val="100"/>
        <c:tickLblSkip val="1"/>
        <c:tickMarkSkip val="1"/>
      </c:catAx>
      <c:valAx>
        <c:axId val="794810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57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69256381798006E-2"/>
          <c:y val="1.9575856443719446E-2"/>
          <c:w val="0.22752497225305268"/>
          <c:h val="0.151712887438825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77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3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Schedules!$A$44</c:f>
              <c:strCache>
                <c:ptCount val="1"/>
                <c:pt idx="0">
                  <c:v>HTGSETP_FineStorage_SCH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Schedules!$A$45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axId val="79586048"/>
        <c:axId val="79587968"/>
      </c:barChart>
      <c:catAx>
        <c:axId val="7958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7968"/>
        <c:crosses val="autoZero"/>
        <c:auto val="1"/>
        <c:lblAlgn val="ctr"/>
        <c:lblOffset val="100"/>
        <c:tickLblSkip val="1"/>
        <c:tickMarkSkip val="1"/>
      </c:catAx>
      <c:valAx>
        <c:axId val="795879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6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04"/>
          <c:w val="0.31742508324084401"/>
          <c:h val="8.972267536704722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77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3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Schedules!$A$50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80386304"/>
        <c:axId val="80401536"/>
      </c:barChart>
      <c:catAx>
        <c:axId val="8038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01536"/>
        <c:crosses val="autoZero"/>
        <c:auto val="1"/>
        <c:lblAlgn val="ctr"/>
        <c:lblOffset val="100"/>
        <c:tickLblSkip val="1"/>
        <c:tickMarkSkip val="1"/>
      </c:catAx>
      <c:valAx>
        <c:axId val="804015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86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4401"/>
          <c:h val="4.56769983686788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200</c:v>
                </c:pt>
                <c:pt idx="1">
                  <c:v>34900</c:v>
                </c:pt>
                <c:pt idx="2">
                  <c:v>21660</c:v>
                </c:pt>
                <c:pt idx="3">
                  <c:v>102260</c:v>
                </c:pt>
                <c:pt idx="4">
                  <c:v>5930</c:v>
                </c:pt>
                <c:pt idx="5">
                  <c:v>59730</c:v>
                </c:pt>
                <c:pt idx="6">
                  <c:v>31890</c:v>
                </c:pt>
                <c:pt idx="7">
                  <c:v>234870</c:v>
                </c:pt>
                <c:pt idx="8">
                  <c:v>177550</c:v>
                </c:pt>
                <c:pt idx="9">
                  <c:v>135620</c:v>
                </c:pt>
                <c:pt idx="10">
                  <c:v>384800</c:v>
                </c:pt>
                <c:pt idx="11">
                  <c:v>309080</c:v>
                </c:pt>
                <c:pt idx="12">
                  <c:v>626090</c:v>
                </c:pt>
                <c:pt idx="13">
                  <c:v>502850</c:v>
                </c:pt>
                <c:pt idx="14">
                  <c:v>704790</c:v>
                </c:pt>
                <c:pt idx="15">
                  <c:v>1529160</c:v>
                </c:pt>
              </c:numCache>
            </c:numRef>
          </c:val>
        </c:ser>
        <c:overlap val="100"/>
        <c:axId val="75891072"/>
        <c:axId val="75892992"/>
      </c:barChart>
      <c:catAx>
        <c:axId val="758910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92992"/>
        <c:crosses val="autoZero"/>
        <c:auto val="1"/>
        <c:lblAlgn val="ctr"/>
        <c:lblOffset val="50"/>
        <c:tickLblSkip val="1"/>
        <c:tickMarkSkip val="1"/>
      </c:catAx>
      <c:valAx>
        <c:axId val="75892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3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910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16"/>
          <c:h val="9.461663947797749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56"/>
          <c:y val="4.730831973898858E-2"/>
          <c:w val="0.84572697003329722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10.293415068467652</c:v>
                </c:pt>
                <c:pt idx="1">
                  <c:v>8.0018531042598653</c:v>
                </c:pt>
                <c:pt idx="2">
                  <c:v>10.018344904893974</c:v>
                </c:pt>
                <c:pt idx="3">
                  <c:v>3.1974321269541872</c:v>
                </c:pt>
                <c:pt idx="4">
                  <c:v>0.51291278621257341</c:v>
                </c:pt>
                <c:pt idx="5">
                  <c:v>6.4589783521849462</c:v>
                </c:pt>
                <c:pt idx="6">
                  <c:v>7.6523278588166196E-2</c:v>
                </c:pt>
                <c:pt idx="7">
                  <c:v>2.5500865540326734</c:v>
                </c:pt>
                <c:pt idx="8">
                  <c:v>1.6648983584722645</c:v>
                </c:pt>
                <c:pt idx="9">
                  <c:v>8.8932458899760702E-2</c:v>
                </c:pt>
                <c:pt idx="10">
                  <c:v>1.4373967194263648</c:v>
                </c:pt>
                <c:pt idx="11">
                  <c:v>0.71145967119808562</c:v>
                </c:pt>
                <c:pt idx="12">
                  <c:v>0.88105180212321077</c:v>
                </c:pt>
                <c:pt idx="13">
                  <c:v>0.28747934388527296</c:v>
                </c:pt>
                <c:pt idx="14">
                  <c:v>0.13029639327174244</c:v>
                </c:pt>
                <c:pt idx="15">
                  <c:v>1.6545573748792688E-2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112.72706214724319</c:v>
                </c:pt>
                <c:pt idx="1">
                  <c:v>112.72706214724319</c:v>
                </c:pt>
                <c:pt idx="2">
                  <c:v>112.72706214724319</c:v>
                </c:pt>
                <c:pt idx="3">
                  <c:v>112.72706214724319</c:v>
                </c:pt>
                <c:pt idx="4">
                  <c:v>112.72706214724319</c:v>
                </c:pt>
                <c:pt idx="5">
                  <c:v>112.72706214724319</c:v>
                </c:pt>
                <c:pt idx="6">
                  <c:v>112.72706214724319</c:v>
                </c:pt>
                <c:pt idx="7">
                  <c:v>112.72706214724319</c:v>
                </c:pt>
                <c:pt idx="8">
                  <c:v>112.72706214724319</c:v>
                </c:pt>
                <c:pt idx="9">
                  <c:v>112.72706214724319</c:v>
                </c:pt>
                <c:pt idx="10">
                  <c:v>112.72706214724319</c:v>
                </c:pt>
                <c:pt idx="11">
                  <c:v>112.72706214724319</c:v>
                </c:pt>
                <c:pt idx="12">
                  <c:v>112.72706214724319</c:v>
                </c:pt>
                <c:pt idx="13">
                  <c:v>112.72706214724319</c:v>
                </c:pt>
                <c:pt idx="14">
                  <c:v>112.72706214724319</c:v>
                </c:pt>
                <c:pt idx="15">
                  <c:v>112.72706214724319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19.931211777139392</c:v>
                </c:pt>
                <c:pt idx="1">
                  <c:v>19.925007186983596</c:v>
                </c:pt>
                <c:pt idx="2">
                  <c:v>19.920870793546399</c:v>
                </c:pt>
                <c:pt idx="3">
                  <c:v>19.916734400109199</c:v>
                </c:pt>
                <c:pt idx="4">
                  <c:v>19.902257023079006</c:v>
                </c:pt>
                <c:pt idx="5">
                  <c:v>19.898120629641809</c:v>
                </c:pt>
                <c:pt idx="6">
                  <c:v>19.908461613234802</c:v>
                </c:pt>
                <c:pt idx="7">
                  <c:v>19.896052432923209</c:v>
                </c:pt>
                <c:pt idx="8">
                  <c:v>19.904325219797606</c:v>
                </c:pt>
                <c:pt idx="9">
                  <c:v>19.865029482144223</c:v>
                </c:pt>
                <c:pt idx="10">
                  <c:v>19.900188826360409</c:v>
                </c:pt>
                <c:pt idx="11">
                  <c:v>19.887779646048813</c:v>
                </c:pt>
                <c:pt idx="12">
                  <c:v>19.885711449330213</c:v>
                </c:pt>
                <c:pt idx="13">
                  <c:v>19.881575055893016</c:v>
                </c:pt>
                <c:pt idx="14">
                  <c:v>19.87123407230002</c:v>
                </c:pt>
                <c:pt idx="15">
                  <c:v>19.749210465902674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2.2750163904589948</c:v>
                </c:pt>
                <c:pt idx="1">
                  <c:v>2.3536078657657602</c:v>
                </c:pt>
                <c:pt idx="2">
                  <c:v>5.0567409769747655</c:v>
                </c:pt>
                <c:pt idx="3">
                  <c:v>2.0371737678201001</c:v>
                </c:pt>
                <c:pt idx="4">
                  <c:v>0.80866491697224274</c:v>
                </c:pt>
                <c:pt idx="5">
                  <c:v>4.7671934363708939</c:v>
                </c:pt>
                <c:pt idx="6">
                  <c:v>0.85002885134422446</c:v>
                </c:pt>
                <c:pt idx="7">
                  <c:v>2.471495078725908</c:v>
                </c:pt>
                <c:pt idx="8">
                  <c:v>2.4259947509167281</c:v>
                </c:pt>
                <c:pt idx="9">
                  <c:v>1.4415331128635631</c:v>
                </c:pt>
                <c:pt idx="10">
                  <c:v>3.120908848366021</c:v>
                </c:pt>
                <c:pt idx="11">
                  <c:v>2.9513167174408959</c:v>
                </c:pt>
                <c:pt idx="12">
                  <c:v>6.5975475323310855</c:v>
                </c:pt>
                <c:pt idx="13">
                  <c:v>5.9894976970629541</c:v>
                </c:pt>
                <c:pt idx="14">
                  <c:v>7.2614386790013921</c:v>
                </c:pt>
                <c:pt idx="15">
                  <c:v>12.762841950474961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4.1363934371981721E-2</c:v>
                </c:pt>
                <c:pt idx="1">
                  <c:v>7.2180065479108109</c:v>
                </c:pt>
                <c:pt idx="2">
                  <c:v>4.4797140924856205</c:v>
                </c:pt>
                <c:pt idx="3">
                  <c:v>21.149379644394255</c:v>
                </c:pt>
                <c:pt idx="4">
                  <c:v>1.2264406541292581</c:v>
                </c:pt>
                <c:pt idx="5">
                  <c:v>12.353339000192342</c:v>
                </c:pt>
                <c:pt idx="6">
                  <c:v>6.5954793356124863</c:v>
                </c:pt>
                <c:pt idx="7">
                  <c:v>48.575736329736735</c:v>
                </c:pt>
                <c:pt idx="8">
                  <c:v>36.720832738726777</c:v>
                </c:pt>
                <c:pt idx="9">
                  <c:v>28.048883897640806</c:v>
                </c:pt>
                <c:pt idx="10">
                  <c:v>79.584209731692837</c:v>
                </c:pt>
                <c:pt idx="11">
                  <c:v>63.923824178460556</c:v>
                </c:pt>
                <c:pt idx="12">
                  <c:v>129.48772835477018</c:v>
                </c:pt>
                <c:pt idx="13">
                  <c:v>103.99927199475505</c:v>
                </c:pt>
                <c:pt idx="14">
                  <c:v>145.76443653014499</c:v>
                </c:pt>
                <c:pt idx="15">
                  <c:v>316.26036942129787</c:v>
                </c:pt>
              </c:numCache>
            </c:numRef>
          </c:val>
        </c:ser>
        <c:overlap val="100"/>
        <c:axId val="76432896"/>
        <c:axId val="76434816"/>
      </c:barChart>
      <c:catAx>
        <c:axId val="764328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34816"/>
        <c:crosses val="autoZero"/>
        <c:auto val="1"/>
        <c:lblAlgn val="ctr"/>
        <c:lblOffset val="0"/>
        <c:tickLblSkip val="1"/>
        <c:tickMarkSkip val="1"/>
      </c:catAx>
      <c:valAx>
        <c:axId val="764348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481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32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799"/>
          <c:y val="6.1990212071778142E-2"/>
          <c:w val="0.26304106548279654"/>
          <c:h val="0.265905383360522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84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LocationSummary!$B$222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LocationSummary!$B$230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LocationSummary!$C$230:$R$230</c:f>
              <c:numCache>
                <c:formatCode>#,##0.00</c:formatCode>
                <c:ptCount val="16"/>
                <c:pt idx="0">
                  <c:v>118.69788510000001</c:v>
                </c:pt>
                <c:pt idx="1">
                  <c:v>359.72092670000001</c:v>
                </c:pt>
                <c:pt idx="2">
                  <c:v>6755.1</c:v>
                </c:pt>
                <c:pt idx="3">
                  <c:v>1337.34</c:v>
                </c:pt>
                <c:pt idx="4">
                  <c:v>3668.12</c:v>
                </c:pt>
                <c:pt idx="5">
                  <c:v>6096.22</c:v>
                </c:pt>
                <c:pt idx="6">
                  <c:v>3658.94</c:v>
                </c:pt>
                <c:pt idx="7">
                  <c:v>48.5585746</c:v>
                </c:pt>
                <c:pt idx="8">
                  <c:v>965.54172660000006</c:v>
                </c:pt>
                <c:pt idx="9">
                  <c:v>2136.8000000000002</c:v>
                </c:pt>
                <c:pt idx="10">
                  <c:v>330.86127519999997</c:v>
                </c:pt>
                <c:pt idx="11">
                  <c:v>962.83673080000005</c:v>
                </c:pt>
                <c:pt idx="12">
                  <c:v>336.91908180000001</c:v>
                </c:pt>
                <c:pt idx="13">
                  <c:v>13653.300000000001</c:v>
                </c:pt>
                <c:pt idx="14">
                  <c:v>336.70301699999999</c:v>
                </c:pt>
                <c:pt idx="15">
                  <c:v>228.95872020000002</c:v>
                </c:pt>
              </c:numCache>
            </c:numRef>
          </c:val>
        </c:ser>
        <c:overlap val="100"/>
        <c:axId val="89126784"/>
        <c:axId val="89203072"/>
      </c:barChart>
      <c:catAx>
        <c:axId val="89126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03072"/>
        <c:crosses val="autoZero"/>
        <c:auto val="1"/>
        <c:lblAlgn val="ctr"/>
        <c:lblOffset val="50"/>
        <c:tickLblSkip val="1"/>
        <c:tickMarkSkip val="1"/>
      </c:catAx>
      <c:valAx>
        <c:axId val="89203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2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496"/>
          <c:y val="6.0902664491571508E-2"/>
          <c:w val="0.30171294071038013"/>
          <c:h val="0.14025801424087894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05E-2"/>
          <c:w val="0.85053644099149095"/>
          <c:h val="0.7574768896139205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61452.175499999998</c:v>
                </c:pt>
                <c:pt idx="1">
                  <c:v>74372.6204</c:v>
                </c:pt>
                <c:pt idx="2">
                  <c:v>69040.349499999997</c:v>
                </c:pt>
                <c:pt idx="3">
                  <c:v>67823.385999999999</c:v>
                </c:pt>
                <c:pt idx="4">
                  <c:v>24522.124599999999</c:v>
                </c:pt>
                <c:pt idx="5">
                  <c:v>76024.464200000002</c:v>
                </c:pt>
                <c:pt idx="6">
                  <c:v>24929.310600000001</c:v>
                </c:pt>
                <c:pt idx="7">
                  <c:v>61951.673499999997</c:v>
                </c:pt>
                <c:pt idx="8">
                  <c:v>90063.504499999995</c:v>
                </c:pt>
                <c:pt idx="9">
                  <c:v>17678.484799999998</c:v>
                </c:pt>
                <c:pt idx="10">
                  <c:v>120638.7173</c:v>
                </c:pt>
                <c:pt idx="11">
                  <c:v>92191.998200000002</c:v>
                </c:pt>
                <c:pt idx="12">
                  <c:v>85624.209000000003</c:v>
                </c:pt>
                <c:pt idx="13">
                  <c:v>87835.015499999994</c:v>
                </c:pt>
                <c:pt idx="14">
                  <c:v>86995.762700000007</c:v>
                </c:pt>
                <c:pt idx="15">
                  <c:v>90633.804900000003</c:v>
                </c:pt>
              </c:numCache>
            </c:numRef>
          </c:val>
        </c:ser>
        <c:overlap val="100"/>
        <c:axId val="88111360"/>
        <c:axId val="89063424"/>
      </c:barChart>
      <c:catAx>
        <c:axId val="881113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63424"/>
        <c:crosses val="autoZero"/>
        <c:auto val="1"/>
        <c:lblAlgn val="ctr"/>
        <c:lblOffset val="50"/>
        <c:tickLblSkip val="1"/>
        <c:tickMarkSkip val="1"/>
      </c:catAx>
      <c:valAx>
        <c:axId val="89063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113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18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76580736"/>
        <c:axId val="76632832"/>
      </c:barChart>
      <c:catAx>
        <c:axId val="7658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32832"/>
        <c:crosses val="autoZero"/>
        <c:auto val="1"/>
        <c:lblAlgn val="ctr"/>
        <c:lblOffset val="100"/>
        <c:tickLblSkip val="1"/>
        <c:tickMarkSkip val="1"/>
      </c:catAx>
      <c:valAx>
        <c:axId val="7663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62E-3"/>
              <c:y val="0.41924959216965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807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"/>
          <c:y val="0.15497553017944563"/>
          <c:w val="0.1742508324084355"/>
          <c:h val="0.13376835236541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76672000"/>
        <c:axId val="76677120"/>
      </c:barChart>
      <c:catAx>
        <c:axId val="7667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7120"/>
        <c:crosses val="autoZero"/>
        <c:auto val="1"/>
        <c:lblAlgn val="ctr"/>
        <c:lblOffset val="100"/>
        <c:tickLblSkip val="1"/>
        <c:tickMarkSkip val="1"/>
      </c:catAx>
      <c:valAx>
        <c:axId val="7667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2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67"/>
          <c:y val="0.16476345840130543"/>
          <c:w val="0.17425083240843608"/>
          <c:h val="0.13376835236541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91E-2"/>
          <c:y val="9.6247960848287226E-2"/>
          <c:w val="0.89900110987791226"/>
          <c:h val="0.77650897226753768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6851840"/>
        <c:axId val="76916224"/>
      </c:barChart>
      <c:catAx>
        <c:axId val="7685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16224"/>
        <c:crosses val="autoZero"/>
        <c:auto val="1"/>
        <c:lblAlgn val="ctr"/>
        <c:lblOffset val="100"/>
        <c:tickLblSkip val="1"/>
        <c:tickMarkSkip val="1"/>
      </c:catAx>
      <c:valAx>
        <c:axId val="76916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1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49"/>
          <c:y val="0.11147362697118002"/>
          <c:w val="0.17425083240843509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7427"/>
          <c:y val="1.95758564437194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35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Schedules!$D$42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Schedules!$D$43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79161600"/>
        <c:axId val="79253888"/>
      </c:barChart>
      <c:catAx>
        <c:axId val="7916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53888"/>
        <c:crosses val="autoZero"/>
        <c:auto val="1"/>
        <c:lblAlgn val="ctr"/>
        <c:lblOffset val="100"/>
        <c:tickLblSkip val="1"/>
        <c:tickMarkSkip val="1"/>
      </c:catAx>
      <c:valAx>
        <c:axId val="792538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1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09"/>
          <c:h val="0.13376835236541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are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e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e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e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e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e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e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e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e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e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e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e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e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e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e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e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activeCell="B2" sqref="B2"/>
      <selection pane="bottomLeft" activeCell="A2" sqref="A2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615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212</v>
      </c>
      <c r="D2" s="30" t="s">
        <v>213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13</v>
      </c>
    </row>
    <row r="4" spans="1:18">
      <c r="B4" s="34" t="s">
        <v>14</v>
      </c>
      <c r="C4" s="32" t="s">
        <v>263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31</v>
      </c>
      <c r="C5" s="32" t="s">
        <v>32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33</v>
      </c>
      <c r="C6" s="32" t="s">
        <v>264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35</v>
      </c>
    </row>
    <row r="8" spans="1:18" ht="76.5">
      <c r="B8" s="34" t="s">
        <v>245</v>
      </c>
      <c r="C8" s="32">
        <v>4835.13</v>
      </c>
      <c r="D8" s="35" t="s">
        <v>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36</v>
      </c>
      <c r="C9" s="32" t="s">
        <v>216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37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38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39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217</v>
      </c>
      <c r="C13" s="61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218</v>
      </c>
      <c r="C14" s="61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219</v>
      </c>
      <c r="C15" s="61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220</v>
      </c>
      <c r="C16" s="61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163</v>
      </c>
      <c r="C17" s="61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40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41</v>
      </c>
      <c r="C19" s="32" t="s">
        <v>42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43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44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221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222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223</v>
      </c>
      <c r="C24" s="28" t="s">
        <v>1</v>
      </c>
      <c r="D24" s="35" t="s">
        <v>215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45</v>
      </c>
    </row>
    <row r="26" spans="1:18">
      <c r="B26" s="31" t="s">
        <v>46</v>
      </c>
    </row>
    <row r="27" spans="1:18">
      <c r="B27" s="34" t="s">
        <v>47</v>
      </c>
      <c r="C27" s="28" t="s">
        <v>2</v>
      </c>
      <c r="D27" s="35" t="s">
        <v>215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246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247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48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49</v>
      </c>
    </row>
    <row r="32" spans="1:18">
      <c r="B32" s="34" t="s">
        <v>47</v>
      </c>
      <c r="C32" s="28" t="s">
        <v>1</v>
      </c>
      <c r="D32" s="35" t="s">
        <v>215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246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247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50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248</v>
      </c>
    </row>
    <row r="37" spans="2:18">
      <c r="B37" s="34" t="s">
        <v>217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218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219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220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249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250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54</v>
      </c>
    </row>
    <row r="44" spans="2:18" ht="14.25">
      <c r="B44" s="34" t="s">
        <v>251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250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55</v>
      </c>
    </row>
    <row r="47" spans="2:18">
      <c r="B47" s="34" t="s">
        <v>56</v>
      </c>
      <c r="C47" s="32" t="s">
        <v>57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58</v>
      </c>
      <c r="C48" s="63" t="s">
        <v>291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251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59</v>
      </c>
    </row>
    <row r="51" spans="1:18">
      <c r="B51" s="34" t="s">
        <v>58</v>
      </c>
      <c r="C51" s="32" t="s">
        <v>60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251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61</v>
      </c>
    </row>
    <row r="54" spans="1:18">
      <c r="B54" s="34" t="s">
        <v>58</v>
      </c>
      <c r="C54" s="32" t="s">
        <v>224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251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252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62</v>
      </c>
    </row>
    <row r="58" spans="1:18">
      <c r="B58" s="34" t="s">
        <v>63</v>
      </c>
      <c r="C58" s="39">
        <v>0.21</v>
      </c>
      <c r="D58" s="41" t="s">
        <v>225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64</v>
      </c>
    </row>
    <row r="60" spans="1:18">
      <c r="B60" s="46" t="s">
        <v>65</v>
      </c>
      <c r="C60" s="32" t="s">
        <v>3</v>
      </c>
      <c r="D60" s="35" t="s">
        <v>215</v>
      </c>
    </row>
    <row r="61" spans="1:18">
      <c r="B61" s="34" t="s">
        <v>66</v>
      </c>
      <c r="C61" s="32" t="s">
        <v>226</v>
      </c>
      <c r="D61" s="35" t="s">
        <v>215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67</v>
      </c>
      <c r="C62" s="32" t="s">
        <v>227</v>
      </c>
      <c r="D62" s="35" t="s">
        <v>215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68</v>
      </c>
      <c r="C63" s="32" t="s">
        <v>4</v>
      </c>
      <c r="D63" s="35" t="s">
        <v>215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74</v>
      </c>
    </row>
    <row r="65" spans="2:18">
      <c r="B65" s="34" t="s">
        <v>75</v>
      </c>
      <c r="C65" s="32" t="s">
        <v>165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76</v>
      </c>
      <c r="C66" s="32" t="s">
        <v>165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77</v>
      </c>
      <c r="C67" s="32" t="s">
        <v>165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228</v>
      </c>
      <c r="C68" s="32" t="s">
        <v>165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253</v>
      </c>
      <c r="C69" s="32" t="s">
        <v>165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782.11</v>
      </c>
      <c r="C2" s="90">
        <v>161.76</v>
      </c>
      <c r="D2" s="90">
        <v>161.76</v>
      </c>
    </row>
    <row r="3" spans="1:7">
      <c r="A3" s="90" t="s">
        <v>293</v>
      </c>
      <c r="B3" s="90">
        <v>782.11</v>
      </c>
      <c r="C3" s="90">
        <v>161.76</v>
      </c>
      <c r="D3" s="90">
        <v>161.76</v>
      </c>
    </row>
    <row r="4" spans="1:7">
      <c r="A4" s="90" t="s">
        <v>294</v>
      </c>
      <c r="B4" s="90">
        <v>2356.7600000000002</v>
      </c>
      <c r="C4" s="90">
        <v>487.42</v>
      </c>
      <c r="D4" s="90">
        <v>487.42</v>
      </c>
    </row>
    <row r="5" spans="1:7">
      <c r="A5" s="90" t="s">
        <v>295</v>
      </c>
      <c r="B5" s="90">
        <v>2356.7600000000002</v>
      </c>
      <c r="C5" s="90">
        <v>487.42</v>
      </c>
      <c r="D5" s="90">
        <v>487.42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31.89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0.37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4.1100000000000003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750.22</v>
      </c>
      <c r="C28" s="90">
        <v>31.89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6.49</v>
      </c>
      <c r="F59" s="90">
        <v>0.61</v>
      </c>
      <c r="G59" s="90">
        <v>0.61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6.49</v>
      </c>
      <c r="F60" s="90">
        <v>0.61</v>
      </c>
      <c r="G60" s="90">
        <v>0.61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6.49</v>
      </c>
      <c r="F61" s="90">
        <v>0.61</v>
      </c>
      <c r="G61" s="90">
        <v>0.61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6.49</v>
      </c>
      <c r="F62" s="90">
        <v>0.61</v>
      </c>
      <c r="G62" s="90">
        <v>0.61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6.49</v>
      </c>
      <c r="F63" s="90">
        <v>0.61</v>
      </c>
      <c r="G63" s="90">
        <v>0.61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6.49</v>
      </c>
      <c r="F65" s="90">
        <v>0.61</v>
      </c>
      <c r="G65" s="90">
        <v>0.61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9186.67</v>
      </c>
      <c r="D71" s="90">
        <v>7336.98</v>
      </c>
      <c r="E71" s="90">
        <v>1849.69</v>
      </c>
      <c r="F71" s="90">
        <v>0.8</v>
      </c>
      <c r="G71" s="90">
        <v>4.04</v>
      </c>
    </row>
    <row r="72" spans="1:11">
      <c r="A72" s="90" t="s">
        <v>328</v>
      </c>
      <c r="B72" s="90" t="s">
        <v>327</v>
      </c>
      <c r="C72" s="90">
        <v>17576.2</v>
      </c>
      <c r="D72" s="90">
        <v>14037.33</v>
      </c>
      <c r="E72" s="90">
        <v>3538.88</v>
      </c>
      <c r="F72" s="90">
        <v>0.8</v>
      </c>
      <c r="G72" s="90">
        <v>4.03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39333.64</v>
      </c>
      <c r="D75" s="90">
        <v>0.8</v>
      </c>
    </row>
    <row r="76" spans="1:11">
      <c r="A76" s="90" t="s">
        <v>383</v>
      </c>
      <c r="B76" s="90" t="s">
        <v>382</v>
      </c>
      <c r="C76" s="90">
        <v>9451.2999999999993</v>
      </c>
      <c r="D76" s="90">
        <v>0.8</v>
      </c>
    </row>
    <row r="77" spans="1:11">
      <c r="A77" s="90" t="s">
        <v>384</v>
      </c>
      <c r="B77" s="90" t="s">
        <v>382</v>
      </c>
      <c r="C77" s="90">
        <v>28322.77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0.54</v>
      </c>
      <c r="D81" s="90">
        <v>622</v>
      </c>
      <c r="E81" s="90">
        <v>0.55000000000000004</v>
      </c>
      <c r="F81" s="90">
        <v>643.71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0.55000000000000004</v>
      </c>
      <c r="D82" s="90">
        <v>622</v>
      </c>
      <c r="E82" s="90">
        <v>1.06</v>
      </c>
      <c r="F82" s="90">
        <v>1209.57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6209.37</v>
      </c>
      <c r="C91" s="90">
        <v>5.3445999999999998</v>
      </c>
      <c r="D91" s="90">
        <v>52.403399999999998</v>
      </c>
      <c r="E91" s="90">
        <v>0</v>
      </c>
      <c r="F91" s="90">
        <v>0</v>
      </c>
      <c r="G91" s="90">
        <v>316175.54670000001</v>
      </c>
      <c r="H91" s="90">
        <v>2308.9540999999999</v>
      </c>
    </row>
    <row r="92" spans="1:8">
      <c r="A92" s="90" t="s">
        <v>415</v>
      </c>
      <c r="B92" s="90">
        <v>5118.0661</v>
      </c>
      <c r="C92" s="90">
        <v>4.3855000000000004</v>
      </c>
      <c r="D92" s="90">
        <v>46.732900000000001</v>
      </c>
      <c r="E92" s="90">
        <v>0</v>
      </c>
      <c r="F92" s="90">
        <v>0</v>
      </c>
      <c r="G92" s="90">
        <v>281975.87689999997</v>
      </c>
      <c r="H92" s="90">
        <v>1913.9516000000001</v>
      </c>
    </row>
    <row r="93" spans="1:8">
      <c r="A93" s="90" t="s">
        <v>416</v>
      </c>
      <c r="B93" s="90">
        <v>5936.4497000000001</v>
      </c>
      <c r="C93" s="90">
        <v>5.0887000000000002</v>
      </c>
      <c r="D93" s="90">
        <v>53.847200000000001</v>
      </c>
      <c r="E93" s="90">
        <v>0</v>
      </c>
      <c r="F93" s="90">
        <v>0</v>
      </c>
      <c r="G93" s="90">
        <v>324900.20199999999</v>
      </c>
      <c r="H93" s="90">
        <v>2218.9007999999999</v>
      </c>
    </row>
    <row r="94" spans="1:8">
      <c r="A94" s="90" t="s">
        <v>417</v>
      </c>
      <c r="B94" s="90">
        <v>5280.3324000000002</v>
      </c>
      <c r="C94" s="90">
        <v>4.5236999999999998</v>
      </c>
      <c r="D94" s="90">
        <v>48.364800000000002</v>
      </c>
      <c r="E94" s="90">
        <v>0</v>
      </c>
      <c r="F94" s="90">
        <v>0</v>
      </c>
      <c r="G94" s="90">
        <v>291822.50229999999</v>
      </c>
      <c r="H94" s="90">
        <v>1975.0908999999999</v>
      </c>
    </row>
    <row r="95" spans="1:8">
      <c r="A95" s="90" t="s">
        <v>267</v>
      </c>
      <c r="B95" s="90">
        <v>5546.1081999999997</v>
      </c>
      <c r="C95" s="90">
        <v>4.7495000000000003</v>
      </c>
      <c r="D95" s="90">
        <v>51.145699999999998</v>
      </c>
      <c r="E95" s="90">
        <v>0</v>
      </c>
      <c r="F95" s="90">
        <v>0</v>
      </c>
      <c r="G95" s="90">
        <v>308603.25449999998</v>
      </c>
      <c r="H95" s="90">
        <v>2075.5608999999999</v>
      </c>
    </row>
    <row r="96" spans="1:8">
      <c r="A96" s="90" t="s">
        <v>418</v>
      </c>
      <c r="B96" s="90">
        <v>5428.2224999999999</v>
      </c>
      <c r="C96" s="90">
        <v>4.6474000000000002</v>
      </c>
      <c r="D96" s="90">
        <v>50.246899999999997</v>
      </c>
      <c r="E96" s="90">
        <v>0</v>
      </c>
      <c r="F96" s="90">
        <v>0</v>
      </c>
      <c r="G96" s="90">
        <v>303180.68670000002</v>
      </c>
      <c r="H96" s="90">
        <v>2032.0183</v>
      </c>
    </row>
    <row r="97" spans="1:19">
      <c r="A97" s="90" t="s">
        <v>419</v>
      </c>
      <c r="B97" s="90">
        <v>5204.9371000000001</v>
      </c>
      <c r="C97" s="90">
        <v>4.4555999999999996</v>
      </c>
      <c r="D97" s="90">
        <v>48.298000000000002</v>
      </c>
      <c r="E97" s="90">
        <v>0</v>
      </c>
      <c r="F97" s="90">
        <v>0</v>
      </c>
      <c r="G97" s="90">
        <v>291421.66519999999</v>
      </c>
      <c r="H97" s="90">
        <v>1948.7927999999999</v>
      </c>
    </row>
    <row r="98" spans="1:19">
      <c r="A98" s="90" t="s">
        <v>420</v>
      </c>
      <c r="B98" s="90">
        <v>5704.1121000000003</v>
      </c>
      <c r="C98" s="90">
        <v>4.8832000000000004</v>
      </c>
      <c r="D98" s="90">
        <v>52.886299999999999</v>
      </c>
      <c r="E98" s="90">
        <v>0</v>
      </c>
      <c r="F98" s="90">
        <v>0</v>
      </c>
      <c r="G98" s="90">
        <v>319106.5122</v>
      </c>
      <c r="H98" s="90">
        <v>2135.5567999999998</v>
      </c>
    </row>
    <row r="99" spans="1:19">
      <c r="A99" s="90" t="s">
        <v>421</v>
      </c>
      <c r="B99" s="90">
        <v>5257.8446000000004</v>
      </c>
      <c r="C99" s="90">
        <v>4.5007999999999999</v>
      </c>
      <c r="D99" s="90">
        <v>48.814100000000003</v>
      </c>
      <c r="E99" s="90">
        <v>0</v>
      </c>
      <c r="F99" s="90">
        <v>0</v>
      </c>
      <c r="G99" s="90">
        <v>294535.6385</v>
      </c>
      <c r="H99" s="90">
        <v>1968.6786</v>
      </c>
    </row>
    <row r="100" spans="1:19">
      <c r="A100" s="90" t="s">
        <v>422</v>
      </c>
      <c r="B100" s="90">
        <v>5556.8432000000003</v>
      </c>
      <c r="C100" s="90">
        <v>4.7579000000000002</v>
      </c>
      <c r="D100" s="90">
        <v>51.381399999999999</v>
      </c>
      <c r="E100" s="90">
        <v>0</v>
      </c>
      <c r="F100" s="90">
        <v>0</v>
      </c>
      <c r="G100" s="90">
        <v>310025.84989999997</v>
      </c>
      <c r="H100" s="90">
        <v>2079.9953999999998</v>
      </c>
    </row>
    <row r="101" spans="1:19">
      <c r="A101" s="90" t="s">
        <v>423</v>
      </c>
      <c r="B101" s="90">
        <v>5580.8446999999996</v>
      </c>
      <c r="C101" s="90">
        <v>4.7809999999999997</v>
      </c>
      <c r="D101" s="90">
        <v>51.149799999999999</v>
      </c>
      <c r="E101" s="90">
        <v>0</v>
      </c>
      <c r="F101" s="90">
        <v>0</v>
      </c>
      <c r="G101" s="90">
        <v>308626.76909999998</v>
      </c>
      <c r="H101" s="90">
        <v>2087.5956999999999</v>
      </c>
    </row>
    <row r="102" spans="1:19">
      <c r="A102" s="90" t="s">
        <v>424</v>
      </c>
      <c r="B102" s="90">
        <v>5860.0789999999997</v>
      </c>
      <c r="C102" s="90">
        <v>5.0345000000000004</v>
      </c>
      <c r="D102" s="90">
        <v>51.141800000000003</v>
      </c>
      <c r="E102" s="90">
        <v>0</v>
      </c>
      <c r="F102" s="90">
        <v>0</v>
      </c>
      <c r="G102" s="90">
        <v>308569.80859999999</v>
      </c>
      <c r="H102" s="90">
        <v>2184.2148000000002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66683.209700000007</v>
      </c>
      <c r="C104" s="90">
        <v>57.1524</v>
      </c>
      <c r="D104" s="90">
        <v>606.41219999999998</v>
      </c>
      <c r="E104" s="90">
        <v>0</v>
      </c>
      <c r="F104" s="90">
        <v>2.9999999999999997E-4</v>
      </c>
      <c r="G104" s="91">
        <v>3658940</v>
      </c>
      <c r="H104" s="90">
        <v>24929.310600000001</v>
      </c>
    </row>
    <row r="105" spans="1:19">
      <c r="A105" s="90" t="s">
        <v>426</v>
      </c>
      <c r="B105" s="90">
        <v>5118.0661</v>
      </c>
      <c r="C105" s="90">
        <v>4.3855000000000004</v>
      </c>
      <c r="D105" s="90">
        <v>46.732900000000001</v>
      </c>
      <c r="E105" s="90">
        <v>0</v>
      </c>
      <c r="F105" s="90">
        <v>0</v>
      </c>
      <c r="G105" s="90">
        <v>281975.87689999997</v>
      </c>
      <c r="H105" s="90">
        <v>1913.9516000000001</v>
      </c>
    </row>
    <row r="106" spans="1:19">
      <c r="A106" s="90" t="s">
        <v>427</v>
      </c>
      <c r="B106" s="90">
        <v>6209.37</v>
      </c>
      <c r="C106" s="90">
        <v>5.3445999999999998</v>
      </c>
      <c r="D106" s="90">
        <v>53.847200000000001</v>
      </c>
      <c r="E106" s="90">
        <v>0</v>
      </c>
      <c r="F106" s="90">
        <v>0</v>
      </c>
      <c r="G106" s="90">
        <v>324900.20199999999</v>
      </c>
      <c r="H106" s="90">
        <v>2308.9540999999999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64827900000</v>
      </c>
      <c r="C109" s="90">
        <v>64739.91</v>
      </c>
      <c r="D109" s="90" t="s">
        <v>497</v>
      </c>
      <c r="E109" s="90">
        <v>49331.035000000003</v>
      </c>
      <c r="F109" s="90">
        <v>9104.4060000000009</v>
      </c>
      <c r="G109" s="90">
        <v>179.84399999999999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57815600000</v>
      </c>
      <c r="C110" s="90">
        <v>58925.622000000003</v>
      </c>
      <c r="D110" s="90" t="s">
        <v>517</v>
      </c>
      <c r="E110" s="90">
        <v>49331.035000000003</v>
      </c>
      <c r="F110" s="90">
        <v>9104.4060000000009</v>
      </c>
      <c r="G110" s="90">
        <v>184.578</v>
      </c>
      <c r="H110" s="90">
        <v>0</v>
      </c>
      <c r="I110" s="90">
        <v>305.60199999999998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66616700000</v>
      </c>
      <c r="C111" s="90">
        <v>58807.232000000004</v>
      </c>
      <c r="D111" s="90" t="s">
        <v>518</v>
      </c>
      <c r="E111" s="90">
        <v>49331.035000000003</v>
      </c>
      <c r="F111" s="90">
        <v>9104.4060000000009</v>
      </c>
      <c r="G111" s="90">
        <v>371.79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59834600000</v>
      </c>
      <c r="C112" s="90">
        <v>59127.034</v>
      </c>
      <c r="D112" s="90" t="s">
        <v>519</v>
      </c>
      <c r="E112" s="90">
        <v>49331.035000000003</v>
      </c>
      <c r="F112" s="90">
        <v>9104.4060000000009</v>
      </c>
      <c r="G112" s="90">
        <v>238.61500000000001</v>
      </c>
      <c r="H112" s="90">
        <v>0</v>
      </c>
      <c r="I112" s="90">
        <v>452.97699999999998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63275300000</v>
      </c>
      <c r="C113" s="90">
        <v>59118.097999999998</v>
      </c>
      <c r="D113" s="90" t="s">
        <v>520</v>
      </c>
      <c r="E113" s="90">
        <v>49331.035000000003</v>
      </c>
      <c r="F113" s="90">
        <v>9104.4060000000009</v>
      </c>
      <c r="G113" s="90">
        <v>230.73500000000001</v>
      </c>
      <c r="H113" s="90">
        <v>0</v>
      </c>
      <c r="I113" s="90">
        <v>451.92200000000003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62163400000</v>
      </c>
      <c r="C114" s="90">
        <v>59379.582000000002</v>
      </c>
      <c r="D114" s="90" t="s">
        <v>521</v>
      </c>
      <c r="E114" s="90">
        <v>49331.035000000003</v>
      </c>
      <c r="F114" s="90">
        <v>9104.4060000000009</v>
      </c>
      <c r="G114" s="90">
        <v>294.35599999999999</v>
      </c>
      <c r="H114" s="90">
        <v>0</v>
      </c>
      <c r="I114" s="90">
        <v>649.78499999999997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59752400000</v>
      </c>
      <c r="C115" s="90">
        <v>61026.275000000001</v>
      </c>
      <c r="D115" s="90" t="s">
        <v>522</v>
      </c>
      <c r="E115" s="90">
        <v>49331.035000000003</v>
      </c>
      <c r="F115" s="90">
        <v>9104.4060000000009</v>
      </c>
      <c r="G115" s="90">
        <v>683.01099999999997</v>
      </c>
      <c r="H115" s="90">
        <v>0</v>
      </c>
      <c r="I115" s="90">
        <v>1907.8230000000001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65428800000</v>
      </c>
      <c r="C116" s="90">
        <v>59407.85</v>
      </c>
      <c r="D116" s="90" t="s">
        <v>523</v>
      </c>
      <c r="E116" s="90">
        <v>49331.035000000003</v>
      </c>
      <c r="F116" s="90">
        <v>9104.4060000000009</v>
      </c>
      <c r="G116" s="90">
        <v>299.637</v>
      </c>
      <c r="H116" s="90">
        <v>0</v>
      </c>
      <c r="I116" s="90">
        <v>672.77200000000005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60390900000</v>
      </c>
      <c r="C117" s="90">
        <v>63699.445</v>
      </c>
      <c r="D117" s="90" t="s">
        <v>524</v>
      </c>
      <c r="E117" s="90">
        <v>49331.035000000003</v>
      </c>
      <c r="F117" s="90">
        <v>9104.4060000000009</v>
      </c>
      <c r="G117" s="90">
        <v>1247.9079999999999</v>
      </c>
      <c r="H117" s="90">
        <v>0</v>
      </c>
      <c r="I117" s="90">
        <v>4016.0949999999998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63566900000</v>
      </c>
      <c r="C118" s="90">
        <v>59360.71</v>
      </c>
      <c r="D118" s="90" t="s">
        <v>525</v>
      </c>
      <c r="E118" s="90">
        <v>49331.035000000003</v>
      </c>
      <c r="F118" s="90">
        <v>9104.4060000000009</v>
      </c>
      <c r="G118" s="90">
        <v>291.98599999999999</v>
      </c>
      <c r="H118" s="90">
        <v>0</v>
      </c>
      <c r="I118" s="90">
        <v>633.28200000000004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63280100000</v>
      </c>
      <c r="C119" s="90">
        <v>64678.482000000004</v>
      </c>
      <c r="D119" s="90" t="s">
        <v>526</v>
      </c>
      <c r="E119" s="90">
        <v>49331.035000000003</v>
      </c>
      <c r="F119" s="90">
        <v>9104.4060000000009</v>
      </c>
      <c r="G119" s="90">
        <v>118.416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63268400000</v>
      </c>
      <c r="C120" s="90">
        <v>64716.42</v>
      </c>
      <c r="D120" s="90" t="s">
        <v>527</v>
      </c>
      <c r="E120" s="90">
        <v>49331.035000000003</v>
      </c>
      <c r="F120" s="90">
        <v>9104.4060000000009</v>
      </c>
      <c r="G120" s="90">
        <v>156.35300000000001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750221000000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57815600000</v>
      </c>
      <c r="C123" s="90">
        <v>58807.232000000004</v>
      </c>
      <c r="D123" s="90"/>
      <c r="E123" s="90">
        <v>49331.035000000003</v>
      </c>
      <c r="F123" s="90">
        <v>9104.4060000000009</v>
      </c>
      <c r="G123" s="90">
        <v>118.416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66616700000</v>
      </c>
      <c r="C124" s="90">
        <v>64739.91</v>
      </c>
      <c r="D124" s="90"/>
      <c r="E124" s="90">
        <v>49331.035000000003</v>
      </c>
      <c r="F124" s="90">
        <v>9104.4060000000009</v>
      </c>
      <c r="G124" s="90">
        <v>1247.9079999999999</v>
      </c>
      <c r="H124" s="90">
        <v>0</v>
      </c>
      <c r="I124" s="90">
        <v>4016.0949999999998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31580.880000000001</v>
      </c>
      <c r="C127" s="90">
        <v>281.02</v>
      </c>
      <c r="D127" s="90">
        <v>0</v>
      </c>
      <c r="E127" s="90">
        <v>31861.9</v>
      </c>
    </row>
    <row r="128" spans="1:19">
      <c r="A128" s="90" t="s">
        <v>462</v>
      </c>
      <c r="B128" s="90">
        <v>6.53</v>
      </c>
      <c r="C128" s="90">
        <v>0.06</v>
      </c>
      <c r="D128" s="90">
        <v>0</v>
      </c>
      <c r="E128" s="90">
        <v>6.59</v>
      </c>
    </row>
    <row r="129" spans="1:5">
      <c r="A129" s="90" t="s">
        <v>463</v>
      </c>
      <c r="B129" s="90">
        <v>6.53</v>
      </c>
      <c r="C129" s="90">
        <v>0.06</v>
      </c>
      <c r="D129" s="90">
        <v>0</v>
      </c>
      <c r="E129" s="90">
        <v>6.59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1004.83</v>
      </c>
      <c r="C2" s="90">
        <v>207.82</v>
      </c>
      <c r="D2" s="90">
        <v>207.82</v>
      </c>
    </row>
    <row r="3" spans="1:7">
      <c r="A3" s="90" t="s">
        <v>293</v>
      </c>
      <c r="B3" s="90">
        <v>1004.83</v>
      </c>
      <c r="C3" s="90">
        <v>207.82</v>
      </c>
      <c r="D3" s="90">
        <v>207.82</v>
      </c>
    </row>
    <row r="4" spans="1:7">
      <c r="A4" s="90" t="s">
        <v>294</v>
      </c>
      <c r="B4" s="90">
        <v>3009.87</v>
      </c>
      <c r="C4" s="90">
        <v>622.5</v>
      </c>
      <c r="D4" s="90">
        <v>622.5</v>
      </c>
    </row>
    <row r="5" spans="1:7">
      <c r="A5" s="90" t="s">
        <v>295</v>
      </c>
      <c r="B5" s="90">
        <v>3009.87</v>
      </c>
      <c r="C5" s="90">
        <v>622.5</v>
      </c>
      <c r="D5" s="90">
        <v>622.5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234.87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12.33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11.95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769.96</v>
      </c>
      <c r="C28" s="90">
        <v>234.87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15603.18</v>
      </c>
      <c r="D71" s="90">
        <v>11394.21</v>
      </c>
      <c r="E71" s="90">
        <v>4208.97</v>
      </c>
      <c r="F71" s="90">
        <v>0.73</v>
      </c>
      <c r="G71" s="90">
        <v>3.81</v>
      </c>
    </row>
    <row r="72" spans="1:11">
      <c r="A72" s="90" t="s">
        <v>328</v>
      </c>
      <c r="B72" s="90" t="s">
        <v>327</v>
      </c>
      <c r="C72" s="90">
        <v>57169.45</v>
      </c>
      <c r="D72" s="90">
        <v>39825.97</v>
      </c>
      <c r="E72" s="90">
        <v>17343.48</v>
      </c>
      <c r="F72" s="90">
        <v>0.7</v>
      </c>
      <c r="G72" s="90">
        <v>3.23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39138.15</v>
      </c>
      <c r="D75" s="90">
        <v>0.8</v>
      </c>
    </row>
    <row r="76" spans="1:11">
      <c r="A76" s="90" t="s">
        <v>383</v>
      </c>
      <c r="B76" s="90" t="s">
        <v>382</v>
      </c>
      <c r="C76" s="90">
        <v>14297.26</v>
      </c>
      <c r="D76" s="90">
        <v>0.8</v>
      </c>
    </row>
    <row r="77" spans="1:11">
      <c r="A77" s="90" t="s">
        <v>384</v>
      </c>
      <c r="B77" s="90" t="s">
        <v>382</v>
      </c>
      <c r="C77" s="90">
        <v>77097.460000000006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0.77</v>
      </c>
      <c r="F81" s="90">
        <v>874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2.5</v>
      </c>
      <c r="F82" s="90">
        <v>2728.84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15331.410400000001</v>
      </c>
      <c r="C91" s="90">
        <v>26.182600000000001</v>
      </c>
      <c r="D91" s="90">
        <v>67.793599999999998</v>
      </c>
      <c r="E91" s="90">
        <v>0</v>
      </c>
      <c r="F91" s="90">
        <v>2.9999999999999997E-4</v>
      </c>
      <c r="G91" s="90">
        <v>4215.1320999999998</v>
      </c>
      <c r="H91" s="90">
        <v>6427.8236999999999</v>
      </c>
    </row>
    <row r="92" spans="1:8">
      <c r="A92" s="90" t="s">
        <v>415</v>
      </c>
      <c r="B92" s="90">
        <v>12760.076300000001</v>
      </c>
      <c r="C92" s="90">
        <v>22.4742</v>
      </c>
      <c r="D92" s="90">
        <v>60.1937</v>
      </c>
      <c r="E92" s="90">
        <v>0</v>
      </c>
      <c r="F92" s="90">
        <v>2.0000000000000001E-4</v>
      </c>
      <c r="G92" s="90">
        <v>3742.8710000000001</v>
      </c>
      <c r="H92" s="90">
        <v>5412.2040999999999</v>
      </c>
    </row>
    <row r="93" spans="1:8">
      <c r="A93" s="90" t="s">
        <v>416</v>
      </c>
      <c r="B93" s="90">
        <v>12363.690399999999</v>
      </c>
      <c r="C93" s="90">
        <v>23.543700000000001</v>
      </c>
      <c r="D93" s="90">
        <v>68.084400000000002</v>
      </c>
      <c r="E93" s="90">
        <v>0</v>
      </c>
      <c r="F93" s="90">
        <v>2.9999999999999997E-4</v>
      </c>
      <c r="G93" s="90">
        <v>4234.1815999999999</v>
      </c>
      <c r="H93" s="90">
        <v>5405.7119000000002</v>
      </c>
    </row>
    <row r="94" spans="1:8">
      <c r="A94" s="90" t="s">
        <v>417</v>
      </c>
      <c r="B94" s="90">
        <v>10283.2024</v>
      </c>
      <c r="C94" s="90">
        <v>20.319700000000001</v>
      </c>
      <c r="D94" s="90">
        <v>60.701099999999997</v>
      </c>
      <c r="E94" s="90">
        <v>0</v>
      </c>
      <c r="F94" s="90">
        <v>2.0000000000000001E-4</v>
      </c>
      <c r="G94" s="90">
        <v>3775.2476000000001</v>
      </c>
      <c r="H94" s="90">
        <v>4563.5281999999997</v>
      </c>
    </row>
    <row r="95" spans="1:8">
      <c r="A95" s="90" t="s">
        <v>267</v>
      </c>
      <c r="B95" s="90">
        <v>10667.9267</v>
      </c>
      <c r="C95" s="90">
        <v>21.2941</v>
      </c>
      <c r="D95" s="90">
        <v>64.154899999999998</v>
      </c>
      <c r="E95" s="90">
        <v>0</v>
      </c>
      <c r="F95" s="90">
        <v>2.9999999999999997E-4</v>
      </c>
      <c r="G95" s="90">
        <v>3990.1201999999998</v>
      </c>
      <c r="H95" s="90">
        <v>4753.8507</v>
      </c>
    </row>
    <row r="96" spans="1:8">
      <c r="A96" s="90" t="s">
        <v>418</v>
      </c>
      <c r="B96" s="90">
        <v>10963.361699999999</v>
      </c>
      <c r="C96" s="90">
        <v>21.920200000000001</v>
      </c>
      <c r="D96" s="90">
        <v>66.132099999999994</v>
      </c>
      <c r="E96" s="90">
        <v>0</v>
      </c>
      <c r="F96" s="90">
        <v>2.9999999999999997E-4</v>
      </c>
      <c r="G96" s="90">
        <v>4113.1039000000001</v>
      </c>
      <c r="H96" s="90">
        <v>4888.8234000000002</v>
      </c>
    </row>
    <row r="97" spans="1:19">
      <c r="A97" s="90" t="s">
        <v>419</v>
      </c>
      <c r="B97" s="90">
        <v>10841.922200000001</v>
      </c>
      <c r="C97" s="90">
        <v>21.677399999999999</v>
      </c>
      <c r="D97" s="90">
        <v>65.399799999999999</v>
      </c>
      <c r="E97" s="90">
        <v>0</v>
      </c>
      <c r="F97" s="90">
        <v>2.9999999999999997E-4</v>
      </c>
      <c r="G97" s="90">
        <v>4067.5590000000002</v>
      </c>
      <c r="H97" s="90">
        <v>4834.6746999999996</v>
      </c>
    </row>
    <row r="98" spans="1:19">
      <c r="A98" s="90" t="s">
        <v>420</v>
      </c>
      <c r="B98" s="90">
        <v>11855.299300000001</v>
      </c>
      <c r="C98" s="90">
        <v>23.703499999999998</v>
      </c>
      <c r="D98" s="90">
        <v>71.512600000000006</v>
      </c>
      <c r="E98" s="90">
        <v>0</v>
      </c>
      <c r="F98" s="90">
        <v>2.9999999999999997E-4</v>
      </c>
      <c r="G98" s="90">
        <v>4447.7471999999998</v>
      </c>
      <c r="H98" s="90">
        <v>5286.5640000000003</v>
      </c>
    </row>
    <row r="99" spans="1:19">
      <c r="A99" s="90" t="s">
        <v>421</v>
      </c>
      <c r="B99" s="90">
        <v>10254.602999999999</v>
      </c>
      <c r="C99" s="90">
        <v>20.4998</v>
      </c>
      <c r="D99" s="90">
        <v>61.838900000000002</v>
      </c>
      <c r="E99" s="90">
        <v>0</v>
      </c>
      <c r="F99" s="90">
        <v>2.0000000000000001E-4</v>
      </c>
      <c r="G99" s="90">
        <v>3846.0862999999999</v>
      </c>
      <c r="H99" s="90">
        <v>4572.4746999999998</v>
      </c>
    </row>
    <row r="100" spans="1:19">
      <c r="A100" s="90" t="s">
        <v>422</v>
      </c>
      <c r="B100" s="90">
        <v>10931.8271</v>
      </c>
      <c r="C100" s="90">
        <v>21.619</v>
      </c>
      <c r="D100" s="90">
        <v>64.627300000000005</v>
      </c>
      <c r="E100" s="90">
        <v>0</v>
      </c>
      <c r="F100" s="90">
        <v>2.9999999999999997E-4</v>
      </c>
      <c r="G100" s="90">
        <v>4019.4421000000002</v>
      </c>
      <c r="H100" s="90">
        <v>4852.9917999999998</v>
      </c>
    </row>
    <row r="101" spans="1:19">
      <c r="A101" s="90" t="s">
        <v>423</v>
      </c>
      <c r="B101" s="90">
        <v>11630.983399999999</v>
      </c>
      <c r="C101" s="90">
        <v>22.265000000000001</v>
      </c>
      <c r="D101" s="90">
        <v>64.692599999999999</v>
      </c>
      <c r="E101" s="90">
        <v>0</v>
      </c>
      <c r="F101" s="90">
        <v>2.9999999999999997E-4</v>
      </c>
      <c r="G101" s="90">
        <v>4023.2862</v>
      </c>
      <c r="H101" s="90">
        <v>5096.0046000000002</v>
      </c>
    </row>
    <row r="102" spans="1:19">
      <c r="A102" s="90" t="s">
        <v>424</v>
      </c>
      <c r="B102" s="90">
        <v>13783.199199999999</v>
      </c>
      <c r="C102" s="90">
        <v>24.3949</v>
      </c>
      <c r="D102" s="90">
        <v>65.675799999999995</v>
      </c>
      <c r="E102" s="90">
        <v>0</v>
      </c>
      <c r="F102" s="90">
        <v>2.9999999999999997E-4</v>
      </c>
      <c r="G102" s="90">
        <v>4083.7973999999999</v>
      </c>
      <c r="H102" s="90">
        <v>5857.0217000000002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141667.50219999999</v>
      </c>
      <c r="C104" s="90">
        <v>269.89420000000001</v>
      </c>
      <c r="D104" s="90">
        <v>780.80679999999995</v>
      </c>
      <c r="E104" s="90">
        <v>0</v>
      </c>
      <c r="F104" s="90">
        <v>3.2000000000000002E-3</v>
      </c>
      <c r="G104" s="90">
        <v>48558.5746</v>
      </c>
      <c r="H104" s="90">
        <v>61951.673499999997</v>
      </c>
    </row>
    <row r="105" spans="1:19">
      <c r="A105" s="90" t="s">
        <v>426</v>
      </c>
      <c r="B105" s="90">
        <v>10254.602999999999</v>
      </c>
      <c r="C105" s="90">
        <v>20.319700000000001</v>
      </c>
      <c r="D105" s="90">
        <v>60.1937</v>
      </c>
      <c r="E105" s="90">
        <v>0</v>
      </c>
      <c r="F105" s="90">
        <v>2.0000000000000001E-4</v>
      </c>
      <c r="G105" s="90">
        <v>3742.8710000000001</v>
      </c>
      <c r="H105" s="90">
        <v>4563.5281999999997</v>
      </c>
    </row>
    <row r="106" spans="1:19">
      <c r="A106" s="90" t="s">
        <v>427</v>
      </c>
      <c r="B106" s="90">
        <v>15331.410400000001</v>
      </c>
      <c r="C106" s="90">
        <v>26.182600000000001</v>
      </c>
      <c r="D106" s="90">
        <v>71.512600000000006</v>
      </c>
      <c r="E106" s="90">
        <v>0</v>
      </c>
      <c r="F106" s="90">
        <v>2.9999999999999997E-4</v>
      </c>
      <c r="G106" s="90">
        <v>4447.7471999999998</v>
      </c>
      <c r="H106" s="90">
        <v>6427.8236999999999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66836800000</v>
      </c>
      <c r="C109" s="90">
        <v>65193.86</v>
      </c>
      <c r="D109" s="90" t="s">
        <v>509</v>
      </c>
      <c r="E109" s="90">
        <v>49331.035000000003</v>
      </c>
      <c r="F109" s="90">
        <v>9104.4060000000009</v>
      </c>
      <c r="G109" s="90">
        <v>633.79399999999998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59348500000</v>
      </c>
      <c r="C110" s="90">
        <v>60477.322999999997</v>
      </c>
      <c r="D110" s="90" t="s">
        <v>528</v>
      </c>
      <c r="E110" s="90">
        <v>49331.035000000003</v>
      </c>
      <c r="F110" s="90">
        <v>9104.4060000000009</v>
      </c>
      <c r="G110" s="90">
        <v>2041.8810000000001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67138900000</v>
      </c>
      <c r="C111" s="90">
        <v>59700.675000000003</v>
      </c>
      <c r="D111" s="90" t="s">
        <v>529</v>
      </c>
      <c r="E111" s="90">
        <v>49331.035000000003</v>
      </c>
      <c r="F111" s="90">
        <v>9104.4060000000009</v>
      </c>
      <c r="G111" s="90">
        <v>1265.2329999999999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59861900000</v>
      </c>
      <c r="C112" s="90">
        <v>59165.95</v>
      </c>
      <c r="D112" s="90" t="s">
        <v>530</v>
      </c>
      <c r="E112" s="90">
        <v>49331.035000000003</v>
      </c>
      <c r="F112" s="90">
        <v>9104.4060000000009</v>
      </c>
      <c r="G112" s="90">
        <v>211.977</v>
      </c>
      <c r="H112" s="90">
        <v>0</v>
      </c>
      <c r="I112" s="90">
        <v>518.53099999999995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63269000000</v>
      </c>
      <c r="C113" s="90">
        <v>60003.360000000001</v>
      </c>
      <c r="D113" s="90" t="s">
        <v>531</v>
      </c>
      <c r="E113" s="90">
        <v>49331.035000000003</v>
      </c>
      <c r="F113" s="90">
        <v>9104.4060000000009</v>
      </c>
      <c r="G113" s="90">
        <v>365.27300000000002</v>
      </c>
      <c r="H113" s="90">
        <v>0</v>
      </c>
      <c r="I113" s="90">
        <v>1202.645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65219000000</v>
      </c>
      <c r="C114" s="90">
        <v>77358.97</v>
      </c>
      <c r="D114" s="90" t="s">
        <v>532</v>
      </c>
      <c r="E114" s="90">
        <v>49331.035000000003</v>
      </c>
      <c r="F114" s="90">
        <v>9104.4060000000009</v>
      </c>
      <c r="G114" s="90">
        <v>2736.9279999999999</v>
      </c>
      <c r="H114" s="90">
        <v>0</v>
      </c>
      <c r="I114" s="90">
        <v>16186.601000000001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64496900000</v>
      </c>
      <c r="C115" s="90">
        <v>81245.422000000006</v>
      </c>
      <c r="D115" s="90" t="s">
        <v>533</v>
      </c>
      <c r="E115" s="90">
        <v>49331.035000000003</v>
      </c>
      <c r="F115" s="90">
        <v>9104.4060000000009</v>
      </c>
      <c r="G115" s="90">
        <v>3249.9520000000002</v>
      </c>
      <c r="H115" s="90">
        <v>0</v>
      </c>
      <c r="I115" s="90">
        <v>19560.028999999999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70525300000</v>
      </c>
      <c r="C116" s="90">
        <v>80016.527000000002</v>
      </c>
      <c r="D116" s="90" t="s">
        <v>534</v>
      </c>
      <c r="E116" s="90">
        <v>49331.035000000003</v>
      </c>
      <c r="F116" s="90">
        <v>9104.4060000000009</v>
      </c>
      <c r="G116" s="90">
        <v>3077.5810000000001</v>
      </c>
      <c r="H116" s="90">
        <v>0</v>
      </c>
      <c r="I116" s="90">
        <v>18503.504000000001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60985100000</v>
      </c>
      <c r="C117" s="90">
        <v>68825.339000000007</v>
      </c>
      <c r="D117" s="90" t="s">
        <v>482</v>
      </c>
      <c r="E117" s="90">
        <v>49331.035000000003</v>
      </c>
      <c r="F117" s="90">
        <v>9104.4060000000009</v>
      </c>
      <c r="G117" s="90">
        <v>1615.4169999999999</v>
      </c>
      <c r="H117" s="90">
        <v>0</v>
      </c>
      <c r="I117" s="90">
        <v>8774.48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63733900000</v>
      </c>
      <c r="C118" s="90">
        <v>60128.605000000003</v>
      </c>
      <c r="D118" s="90" t="s">
        <v>604</v>
      </c>
      <c r="E118" s="90">
        <v>49331.035000000003</v>
      </c>
      <c r="F118" s="90">
        <v>9104.4060000000009</v>
      </c>
      <c r="G118" s="90">
        <v>391.23500000000001</v>
      </c>
      <c r="H118" s="90">
        <v>0</v>
      </c>
      <c r="I118" s="90">
        <v>1301.9290000000001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63794900000</v>
      </c>
      <c r="C119" s="90">
        <v>64790.07</v>
      </c>
      <c r="D119" s="90" t="s">
        <v>543</v>
      </c>
      <c r="E119" s="90">
        <v>49331.035000000003</v>
      </c>
      <c r="F119" s="90">
        <v>9104.4060000000009</v>
      </c>
      <c r="G119" s="90">
        <v>230.00399999999999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64754300000</v>
      </c>
      <c r="C120" s="90">
        <v>65489.214</v>
      </c>
      <c r="D120" s="90" t="s">
        <v>535</v>
      </c>
      <c r="E120" s="90">
        <v>49331.035000000003</v>
      </c>
      <c r="F120" s="90">
        <v>9104.4060000000009</v>
      </c>
      <c r="G120" s="90">
        <v>929.14800000000002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769964000000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59348500000</v>
      </c>
      <c r="C123" s="90">
        <v>59165.95</v>
      </c>
      <c r="D123" s="90"/>
      <c r="E123" s="90">
        <v>49331.035000000003</v>
      </c>
      <c r="F123" s="90">
        <v>9104.4060000000009</v>
      </c>
      <c r="G123" s="90">
        <v>211.977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70525300000</v>
      </c>
      <c r="C124" s="90">
        <v>81245.422000000006</v>
      </c>
      <c r="D124" s="90"/>
      <c r="E124" s="90">
        <v>49331.035000000003</v>
      </c>
      <c r="F124" s="90">
        <v>9104.4060000000009</v>
      </c>
      <c r="G124" s="90">
        <v>3249.9520000000002</v>
      </c>
      <c r="H124" s="90">
        <v>0</v>
      </c>
      <c r="I124" s="90">
        <v>19560.028999999999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17420.580000000002</v>
      </c>
      <c r="C127" s="90">
        <v>2261.89</v>
      </c>
      <c r="D127" s="90">
        <v>0</v>
      </c>
      <c r="E127" s="90">
        <v>19682.47</v>
      </c>
    </row>
    <row r="128" spans="1:19">
      <c r="A128" s="90" t="s">
        <v>462</v>
      </c>
      <c r="B128" s="90">
        <v>3.6</v>
      </c>
      <c r="C128" s="90">
        <v>0.47</v>
      </c>
      <c r="D128" s="90">
        <v>0</v>
      </c>
      <c r="E128" s="90">
        <v>4.07</v>
      </c>
    </row>
    <row r="129" spans="1:5">
      <c r="A129" s="90" t="s">
        <v>463</v>
      </c>
      <c r="B129" s="90">
        <v>3.6</v>
      </c>
      <c r="C129" s="90">
        <v>0.47</v>
      </c>
      <c r="D129" s="90">
        <v>0</v>
      </c>
      <c r="E129" s="90">
        <v>4.07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943.04</v>
      </c>
      <c r="C2" s="90">
        <v>195.04</v>
      </c>
      <c r="D2" s="90">
        <v>195.04</v>
      </c>
    </row>
    <row r="3" spans="1:7">
      <c r="A3" s="90" t="s">
        <v>293</v>
      </c>
      <c r="B3" s="90">
        <v>943.04</v>
      </c>
      <c r="C3" s="90">
        <v>195.04</v>
      </c>
      <c r="D3" s="90">
        <v>195.04</v>
      </c>
    </row>
    <row r="4" spans="1:7">
      <c r="A4" s="90" t="s">
        <v>294</v>
      </c>
      <c r="B4" s="90">
        <v>2733.79</v>
      </c>
      <c r="C4" s="90">
        <v>565.4</v>
      </c>
      <c r="D4" s="90">
        <v>565.4</v>
      </c>
    </row>
    <row r="5" spans="1:7">
      <c r="A5" s="90" t="s">
        <v>295</v>
      </c>
      <c r="B5" s="90">
        <v>2733.79</v>
      </c>
      <c r="C5" s="90">
        <v>565.4</v>
      </c>
      <c r="D5" s="90">
        <v>565.4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177.55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8.0500000000000007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96.24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11.73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765.49</v>
      </c>
      <c r="C28" s="90">
        <v>177.55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13499.18</v>
      </c>
      <c r="D71" s="90">
        <v>10781.19</v>
      </c>
      <c r="E71" s="90">
        <v>2717.99</v>
      </c>
      <c r="F71" s="90">
        <v>0.8</v>
      </c>
      <c r="G71" s="90">
        <v>4.04</v>
      </c>
    </row>
    <row r="72" spans="1:11">
      <c r="A72" s="90" t="s">
        <v>328</v>
      </c>
      <c r="B72" s="90" t="s">
        <v>327</v>
      </c>
      <c r="C72" s="90">
        <v>45317.39</v>
      </c>
      <c r="D72" s="90">
        <v>36192.980000000003</v>
      </c>
      <c r="E72" s="90">
        <v>9124.42</v>
      </c>
      <c r="F72" s="90">
        <v>0.8</v>
      </c>
      <c r="G72" s="90">
        <v>3.47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32366.69</v>
      </c>
      <c r="D75" s="90">
        <v>0.8</v>
      </c>
    </row>
    <row r="76" spans="1:11">
      <c r="A76" s="90" t="s">
        <v>383</v>
      </c>
      <c r="B76" s="90" t="s">
        <v>382</v>
      </c>
      <c r="C76" s="90">
        <v>13225.97</v>
      </c>
      <c r="D76" s="90">
        <v>0.8</v>
      </c>
    </row>
    <row r="77" spans="1:11">
      <c r="A77" s="90" t="s">
        <v>384</v>
      </c>
      <c r="B77" s="90" t="s">
        <v>382</v>
      </c>
      <c r="C77" s="90">
        <v>65429.25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0.82</v>
      </c>
      <c r="F81" s="90">
        <v>929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2.74</v>
      </c>
      <c r="F82" s="90">
        <v>2993.94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19989.834200000001</v>
      </c>
      <c r="C91" s="90">
        <v>32.946100000000001</v>
      </c>
      <c r="D91" s="90">
        <v>80.196899999999999</v>
      </c>
      <c r="E91" s="90">
        <v>0</v>
      </c>
      <c r="F91" s="90">
        <v>2.9999999999999997E-4</v>
      </c>
      <c r="G91" s="90">
        <v>83379.021399999998</v>
      </c>
      <c r="H91" s="90">
        <v>8370.3536000000004</v>
      </c>
    </row>
    <row r="92" spans="1:8">
      <c r="A92" s="90" t="s">
        <v>415</v>
      </c>
      <c r="B92" s="90">
        <v>17071.2408</v>
      </c>
      <c r="C92" s="90">
        <v>28.656300000000002</v>
      </c>
      <c r="D92" s="90">
        <v>71.3048</v>
      </c>
      <c r="E92" s="90">
        <v>0</v>
      </c>
      <c r="F92" s="90">
        <v>2.9999999999999997E-4</v>
      </c>
      <c r="G92" s="90">
        <v>74137.846300000005</v>
      </c>
      <c r="H92" s="90">
        <v>7199.3004000000001</v>
      </c>
    </row>
    <row r="93" spans="1:8">
      <c r="A93" s="90" t="s">
        <v>416</v>
      </c>
      <c r="B93" s="90">
        <v>18757.593199999999</v>
      </c>
      <c r="C93" s="90">
        <v>32.077399999999997</v>
      </c>
      <c r="D93" s="90">
        <v>81.543599999999998</v>
      </c>
      <c r="E93" s="90">
        <v>0</v>
      </c>
      <c r="F93" s="90">
        <v>2.9999999999999997E-4</v>
      </c>
      <c r="G93" s="90">
        <v>84787.520399999994</v>
      </c>
      <c r="H93" s="90">
        <v>7968.3737000000001</v>
      </c>
    </row>
    <row r="94" spans="1:8">
      <c r="A94" s="90" t="s">
        <v>417</v>
      </c>
      <c r="B94" s="90">
        <v>16052.8058</v>
      </c>
      <c r="C94" s="90">
        <v>27.999400000000001</v>
      </c>
      <c r="D94" s="90">
        <v>72.748699999999999</v>
      </c>
      <c r="E94" s="90">
        <v>0</v>
      </c>
      <c r="F94" s="90">
        <v>2.9999999999999997E-4</v>
      </c>
      <c r="G94" s="90">
        <v>75646.379400000005</v>
      </c>
      <c r="H94" s="90">
        <v>6873.0640000000003</v>
      </c>
    </row>
    <row r="95" spans="1:8">
      <c r="A95" s="90" t="s">
        <v>267</v>
      </c>
      <c r="B95" s="90">
        <v>16856.331999999999</v>
      </c>
      <c r="C95" s="90">
        <v>29.558299999999999</v>
      </c>
      <c r="D95" s="90">
        <v>77.241799999999998</v>
      </c>
      <c r="E95" s="90">
        <v>0</v>
      </c>
      <c r="F95" s="90">
        <v>2.9999999999999997E-4</v>
      </c>
      <c r="G95" s="90">
        <v>80319.41</v>
      </c>
      <c r="H95" s="90">
        <v>7232.53</v>
      </c>
    </row>
    <row r="96" spans="1:8">
      <c r="A96" s="90" t="s">
        <v>418</v>
      </c>
      <c r="B96" s="90">
        <v>17046.536899999999</v>
      </c>
      <c r="C96" s="90">
        <v>29.9084</v>
      </c>
      <c r="D96" s="90">
        <v>78.203000000000003</v>
      </c>
      <c r="E96" s="90">
        <v>0</v>
      </c>
      <c r="F96" s="90">
        <v>2.9999999999999997E-4</v>
      </c>
      <c r="G96" s="90">
        <v>81319.063699999999</v>
      </c>
      <c r="H96" s="90">
        <v>7315.7659000000003</v>
      </c>
    </row>
    <row r="97" spans="1:19">
      <c r="A97" s="90" t="s">
        <v>419</v>
      </c>
      <c r="B97" s="90">
        <v>16936.625</v>
      </c>
      <c r="C97" s="90">
        <v>29.716000000000001</v>
      </c>
      <c r="D97" s="90">
        <v>77.700900000000004</v>
      </c>
      <c r="E97" s="90">
        <v>0</v>
      </c>
      <c r="F97" s="90">
        <v>2.9999999999999997E-4</v>
      </c>
      <c r="G97" s="90">
        <v>80796.989499999996</v>
      </c>
      <c r="H97" s="90">
        <v>7268.6347999999998</v>
      </c>
    </row>
    <row r="98" spans="1:19">
      <c r="A98" s="90" t="s">
        <v>420</v>
      </c>
      <c r="B98" s="90">
        <v>17976.9362</v>
      </c>
      <c r="C98" s="90">
        <v>31.5412</v>
      </c>
      <c r="D98" s="90">
        <v>82.473600000000005</v>
      </c>
      <c r="E98" s="90">
        <v>0</v>
      </c>
      <c r="F98" s="90">
        <v>2.9999999999999997E-4</v>
      </c>
      <c r="G98" s="90">
        <v>85759.844599999997</v>
      </c>
      <c r="H98" s="90">
        <v>7715.1017000000002</v>
      </c>
    </row>
    <row r="99" spans="1:19">
      <c r="A99" s="90" t="s">
        <v>421</v>
      </c>
      <c r="B99" s="90">
        <v>16106.550800000001</v>
      </c>
      <c r="C99" s="90">
        <v>28.259</v>
      </c>
      <c r="D99" s="90">
        <v>73.889799999999994</v>
      </c>
      <c r="E99" s="90">
        <v>0</v>
      </c>
      <c r="F99" s="90">
        <v>2.9999999999999997E-4</v>
      </c>
      <c r="G99" s="90">
        <v>76833.993700000006</v>
      </c>
      <c r="H99" s="90">
        <v>6912.3409000000001</v>
      </c>
    </row>
    <row r="100" spans="1:19">
      <c r="A100" s="90" t="s">
        <v>422</v>
      </c>
      <c r="B100" s="90">
        <v>17009.429100000001</v>
      </c>
      <c r="C100" s="90">
        <v>29.681699999999999</v>
      </c>
      <c r="D100" s="90">
        <v>77.158299999999997</v>
      </c>
      <c r="E100" s="90">
        <v>0</v>
      </c>
      <c r="F100" s="90">
        <v>2.9999999999999997E-4</v>
      </c>
      <c r="G100" s="90">
        <v>80231.700599999996</v>
      </c>
      <c r="H100" s="90">
        <v>7283.9925999999996</v>
      </c>
    </row>
    <row r="101" spans="1:19">
      <c r="A101" s="90" t="s">
        <v>423</v>
      </c>
      <c r="B101" s="90">
        <v>18042.6675</v>
      </c>
      <c r="C101" s="90">
        <v>30.6905</v>
      </c>
      <c r="D101" s="90">
        <v>77.546700000000001</v>
      </c>
      <c r="E101" s="90">
        <v>0</v>
      </c>
      <c r="F101" s="90">
        <v>2.9999999999999997E-4</v>
      </c>
      <c r="G101" s="90">
        <v>80630.463900000002</v>
      </c>
      <c r="H101" s="90">
        <v>7648.5563000000002</v>
      </c>
    </row>
    <row r="102" spans="1:19">
      <c r="A102" s="90" t="s">
        <v>424</v>
      </c>
      <c r="B102" s="90">
        <v>19800.232499999998</v>
      </c>
      <c r="C102" s="90">
        <v>32.475900000000003</v>
      </c>
      <c r="D102" s="90">
        <v>78.582599999999999</v>
      </c>
      <c r="E102" s="90">
        <v>0</v>
      </c>
      <c r="F102" s="90">
        <v>2.9999999999999997E-4</v>
      </c>
      <c r="G102" s="90">
        <v>81699.493000000002</v>
      </c>
      <c r="H102" s="90">
        <v>8275.4905999999992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211646.78400000001</v>
      </c>
      <c r="C104" s="90">
        <v>363.5104</v>
      </c>
      <c r="D104" s="90">
        <v>928.59069999999997</v>
      </c>
      <c r="E104" s="90">
        <v>0</v>
      </c>
      <c r="F104" s="90">
        <v>3.5999999999999999E-3</v>
      </c>
      <c r="G104" s="90">
        <v>965541.72660000005</v>
      </c>
      <c r="H104" s="90">
        <v>90063.504499999995</v>
      </c>
    </row>
    <row r="105" spans="1:19">
      <c r="A105" s="90" t="s">
        <v>426</v>
      </c>
      <c r="B105" s="90">
        <v>16052.8058</v>
      </c>
      <c r="C105" s="90">
        <v>27.999400000000001</v>
      </c>
      <c r="D105" s="90">
        <v>71.3048</v>
      </c>
      <c r="E105" s="90">
        <v>0</v>
      </c>
      <c r="F105" s="90">
        <v>2.9999999999999997E-4</v>
      </c>
      <c r="G105" s="90">
        <v>74137.846300000005</v>
      </c>
      <c r="H105" s="90">
        <v>6873.0640000000003</v>
      </c>
    </row>
    <row r="106" spans="1:19">
      <c r="A106" s="90" t="s">
        <v>427</v>
      </c>
      <c r="B106" s="90">
        <v>19989.834200000001</v>
      </c>
      <c r="C106" s="90">
        <v>32.946100000000001</v>
      </c>
      <c r="D106" s="90">
        <v>82.473600000000005</v>
      </c>
      <c r="E106" s="90">
        <v>0</v>
      </c>
      <c r="F106" s="90">
        <v>2.9999999999999997E-4</v>
      </c>
      <c r="G106" s="90">
        <v>85759.844599999997</v>
      </c>
      <c r="H106" s="90">
        <v>8370.3536000000004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66103900000</v>
      </c>
      <c r="C109" s="90">
        <v>60434.317999999999</v>
      </c>
      <c r="D109" s="90" t="s">
        <v>536</v>
      </c>
      <c r="E109" s="90">
        <v>49331.035000000003</v>
      </c>
      <c r="F109" s="90">
        <v>9104.4060000000009</v>
      </c>
      <c r="G109" s="90">
        <v>1998.877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58777400000</v>
      </c>
      <c r="C110" s="90">
        <v>59929.868999999999</v>
      </c>
      <c r="D110" s="90" t="s">
        <v>537</v>
      </c>
      <c r="E110" s="90">
        <v>49331.035000000003</v>
      </c>
      <c r="F110" s="90">
        <v>9104.4060000000009</v>
      </c>
      <c r="G110" s="90">
        <v>1494.4269999999999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67220600000</v>
      </c>
      <c r="C111" s="90">
        <v>59807.09</v>
      </c>
      <c r="D111" s="90" t="s">
        <v>538</v>
      </c>
      <c r="E111" s="90">
        <v>49331.035000000003</v>
      </c>
      <c r="F111" s="90">
        <v>9104.4060000000009</v>
      </c>
      <c r="G111" s="90">
        <v>1371.6479999999999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59973400000</v>
      </c>
      <c r="C112" s="90">
        <v>59307.415999999997</v>
      </c>
      <c r="D112" s="90" t="s">
        <v>512</v>
      </c>
      <c r="E112" s="90">
        <v>49331.035000000003</v>
      </c>
      <c r="F112" s="90">
        <v>9104.4060000000009</v>
      </c>
      <c r="G112" s="90">
        <v>278.43799999999999</v>
      </c>
      <c r="H112" s="90">
        <v>0</v>
      </c>
      <c r="I112" s="90">
        <v>593.53599999999994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63678200000</v>
      </c>
      <c r="C113" s="90">
        <v>64576.313999999998</v>
      </c>
      <c r="D113" s="90" t="s">
        <v>513</v>
      </c>
      <c r="E113" s="90">
        <v>49331.035000000003</v>
      </c>
      <c r="F113" s="90">
        <v>9104.4060000000009</v>
      </c>
      <c r="G113" s="90">
        <v>1357.7149999999999</v>
      </c>
      <c r="H113" s="90">
        <v>0</v>
      </c>
      <c r="I113" s="90">
        <v>4783.1570000000002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64470700000</v>
      </c>
      <c r="C114" s="90">
        <v>73884.751999999993</v>
      </c>
      <c r="D114" s="90" t="s">
        <v>540</v>
      </c>
      <c r="E114" s="90">
        <v>49331.035000000003</v>
      </c>
      <c r="F114" s="90">
        <v>9104.4060000000009</v>
      </c>
      <c r="G114" s="90">
        <v>3131.7440000000001</v>
      </c>
      <c r="H114" s="90">
        <v>0</v>
      </c>
      <c r="I114" s="90">
        <v>12317.566000000001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64056800000</v>
      </c>
      <c r="C115" s="90">
        <v>74440.066999999995</v>
      </c>
      <c r="D115" s="90" t="s">
        <v>492</v>
      </c>
      <c r="E115" s="90">
        <v>49331.035000000003</v>
      </c>
      <c r="F115" s="90">
        <v>9104.4060000000009</v>
      </c>
      <c r="G115" s="90">
        <v>3199.828</v>
      </c>
      <c r="H115" s="90">
        <v>0</v>
      </c>
      <c r="I115" s="90">
        <v>12804.798000000001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67991400000</v>
      </c>
      <c r="C116" s="90">
        <v>74403.759999999995</v>
      </c>
      <c r="D116" s="90" t="s">
        <v>541</v>
      </c>
      <c r="E116" s="90">
        <v>49331.035000000003</v>
      </c>
      <c r="F116" s="90">
        <v>9104.4060000000009</v>
      </c>
      <c r="G116" s="90">
        <v>3187.808</v>
      </c>
      <c r="H116" s="90">
        <v>0</v>
      </c>
      <c r="I116" s="90">
        <v>12780.51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60914900000</v>
      </c>
      <c r="C117" s="90">
        <v>64600.347999999998</v>
      </c>
      <c r="D117" s="90" t="s">
        <v>542</v>
      </c>
      <c r="E117" s="90">
        <v>49331.035000000003</v>
      </c>
      <c r="F117" s="90">
        <v>9104.4060000000009</v>
      </c>
      <c r="G117" s="90">
        <v>1382.848</v>
      </c>
      <c r="H117" s="90">
        <v>0</v>
      </c>
      <c r="I117" s="90">
        <v>4782.0590000000002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63608700000</v>
      </c>
      <c r="C118" s="90">
        <v>59466.048000000003</v>
      </c>
      <c r="D118" s="90" t="s">
        <v>525</v>
      </c>
      <c r="E118" s="90">
        <v>49331.035000000003</v>
      </c>
      <c r="F118" s="90">
        <v>9104.4060000000009</v>
      </c>
      <c r="G118" s="90">
        <v>319.32400000000001</v>
      </c>
      <c r="H118" s="90">
        <v>0</v>
      </c>
      <c r="I118" s="90">
        <v>711.28300000000002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63924800000</v>
      </c>
      <c r="C119" s="90">
        <v>64722.190999999999</v>
      </c>
      <c r="D119" s="90" t="s">
        <v>543</v>
      </c>
      <c r="E119" s="90">
        <v>49331.035000000003</v>
      </c>
      <c r="F119" s="90">
        <v>9104.4060000000009</v>
      </c>
      <c r="G119" s="90">
        <v>162.125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64772300000</v>
      </c>
      <c r="C120" s="90">
        <v>65419.383000000002</v>
      </c>
      <c r="D120" s="90" t="s">
        <v>544</v>
      </c>
      <c r="E120" s="90">
        <v>49331.035000000003</v>
      </c>
      <c r="F120" s="90">
        <v>9104.4060000000009</v>
      </c>
      <c r="G120" s="90">
        <v>859.31700000000001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765493000000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58777400000</v>
      </c>
      <c r="C123" s="90">
        <v>59307.415999999997</v>
      </c>
      <c r="D123" s="90"/>
      <c r="E123" s="90">
        <v>49331.035000000003</v>
      </c>
      <c r="F123" s="90">
        <v>9104.4060000000009</v>
      </c>
      <c r="G123" s="90">
        <v>162.125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67991400000</v>
      </c>
      <c r="C124" s="90">
        <v>74440.066999999995</v>
      </c>
      <c r="D124" s="90"/>
      <c r="E124" s="90">
        <v>49331.035000000003</v>
      </c>
      <c r="F124" s="90">
        <v>9104.4060000000009</v>
      </c>
      <c r="G124" s="90">
        <v>3199.828</v>
      </c>
      <c r="H124" s="90">
        <v>0</v>
      </c>
      <c r="I124" s="90">
        <v>12804.798000000001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8044.8</v>
      </c>
      <c r="C127" s="90">
        <v>1209.3599999999999</v>
      </c>
      <c r="D127" s="90">
        <v>0</v>
      </c>
      <c r="E127" s="90">
        <v>9254.16</v>
      </c>
    </row>
    <row r="128" spans="1:19">
      <c r="A128" s="90" t="s">
        <v>462</v>
      </c>
      <c r="B128" s="90">
        <v>1.66</v>
      </c>
      <c r="C128" s="90">
        <v>0.25</v>
      </c>
      <c r="D128" s="90">
        <v>0</v>
      </c>
      <c r="E128" s="90">
        <v>1.91</v>
      </c>
    </row>
    <row r="129" spans="1:5">
      <c r="A129" s="90" t="s">
        <v>463</v>
      </c>
      <c r="B129" s="90">
        <v>1.66</v>
      </c>
      <c r="C129" s="90">
        <v>0.25</v>
      </c>
      <c r="D129" s="90">
        <v>0</v>
      </c>
      <c r="E129" s="90">
        <v>1.91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888.54</v>
      </c>
      <c r="C2" s="90">
        <v>183.77</v>
      </c>
      <c r="D2" s="90">
        <v>183.77</v>
      </c>
    </row>
    <row r="3" spans="1:7">
      <c r="A3" s="90" t="s">
        <v>293</v>
      </c>
      <c r="B3" s="90">
        <v>888.54</v>
      </c>
      <c r="C3" s="90">
        <v>183.77</v>
      </c>
      <c r="D3" s="90">
        <v>183.77</v>
      </c>
    </row>
    <row r="4" spans="1:7">
      <c r="A4" s="90" t="s">
        <v>294</v>
      </c>
      <c r="B4" s="90">
        <v>1459.69</v>
      </c>
      <c r="C4" s="90">
        <v>301.89</v>
      </c>
      <c r="D4" s="90">
        <v>301.89</v>
      </c>
    </row>
    <row r="5" spans="1:7">
      <c r="A5" s="90" t="s">
        <v>295</v>
      </c>
      <c r="B5" s="90">
        <v>1459.69</v>
      </c>
      <c r="C5" s="90">
        <v>301.89</v>
      </c>
      <c r="D5" s="90">
        <v>301.89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135.62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0.43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96.05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6.97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752.93</v>
      </c>
      <c r="C28" s="90">
        <v>135.62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9622.85</v>
      </c>
      <c r="D71" s="90">
        <v>7685.34</v>
      </c>
      <c r="E71" s="90">
        <v>1937.51</v>
      </c>
      <c r="F71" s="90">
        <v>0.8</v>
      </c>
      <c r="G71" s="90">
        <v>4.05</v>
      </c>
    </row>
    <row r="72" spans="1:11">
      <c r="A72" s="90" t="s">
        <v>328</v>
      </c>
      <c r="B72" s="90" t="s">
        <v>327</v>
      </c>
      <c r="C72" s="90">
        <v>27871.31</v>
      </c>
      <c r="D72" s="90">
        <v>21513.3</v>
      </c>
      <c r="E72" s="90">
        <v>6358.01</v>
      </c>
      <c r="F72" s="90">
        <v>0.77</v>
      </c>
      <c r="G72" s="90">
        <v>3.67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38791.019999999997</v>
      </c>
      <c r="D75" s="90">
        <v>0.8</v>
      </c>
    </row>
    <row r="76" spans="1:11">
      <c r="A76" s="90" t="s">
        <v>383</v>
      </c>
      <c r="B76" s="90" t="s">
        <v>382</v>
      </c>
      <c r="C76" s="90">
        <v>11851.01</v>
      </c>
      <c r="D76" s="90">
        <v>0.8</v>
      </c>
    </row>
    <row r="77" spans="1:11">
      <c r="A77" s="90" t="s">
        <v>384</v>
      </c>
      <c r="B77" s="90" t="s">
        <v>382</v>
      </c>
      <c r="C77" s="90">
        <v>53932.63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0.54</v>
      </c>
      <c r="D81" s="90">
        <v>622</v>
      </c>
      <c r="E81" s="90">
        <v>0.57999999999999996</v>
      </c>
      <c r="F81" s="90">
        <v>674.27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1.56</v>
      </c>
      <c r="F82" s="90">
        <v>1707.24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4972.0733</v>
      </c>
      <c r="C91" s="90">
        <v>6.7347999999999999</v>
      </c>
      <c r="D91" s="90">
        <v>14.205299999999999</v>
      </c>
      <c r="E91" s="90">
        <v>0</v>
      </c>
      <c r="F91" s="90">
        <v>1E-4</v>
      </c>
      <c r="G91" s="90">
        <v>187649.78820000001</v>
      </c>
      <c r="H91" s="90">
        <v>1958.7755999999999</v>
      </c>
    </row>
    <row r="92" spans="1:8">
      <c r="A92" s="90" t="s">
        <v>415</v>
      </c>
      <c r="B92" s="90">
        <v>3732.4670000000001</v>
      </c>
      <c r="C92" s="90">
        <v>5.3574999999999999</v>
      </c>
      <c r="D92" s="90">
        <v>12.590400000000001</v>
      </c>
      <c r="E92" s="90">
        <v>0</v>
      </c>
      <c r="F92" s="90">
        <v>1E-4</v>
      </c>
      <c r="G92" s="90">
        <v>166363.76010000001</v>
      </c>
      <c r="H92" s="90">
        <v>1502.7453</v>
      </c>
    </row>
    <row r="93" spans="1:8">
      <c r="A93" s="90" t="s">
        <v>416</v>
      </c>
      <c r="B93" s="90">
        <v>4195.4852000000001</v>
      </c>
      <c r="C93" s="90">
        <v>6.0629999999999997</v>
      </c>
      <c r="D93" s="90">
        <v>14.413500000000001</v>
      </c>
      <c r="E93" s="90">
        <v>0</v>
      </c>
      <c r="F93" s="90">
        <v>1E-4</v>
      </c>
      <c r="G93" s="90">
        <v>190458.43150000001</v>
      </c>
      <c r="H93" s="90">
        <v>1693.5450000000001</v>
      </c>
    </row>
    <row r="94" spans="1:8">
      <c r="A94" s="90" t="s">
        <v>417</v>
      </c>
      <c r="B94" s="90">
        <v>3255.3865000000001</v>
      </c>
      <c r="C94" s="90">
        <v>4.9608999999999996</v>
      </c>
      <c r="D94" s="90">
        <v>12.821</v>
      </c>
      <c r="E94" s="90">
        <v>0</v>
      </c>
      <c r="F94" s="90">
        <v>1E-4</v>
      </c>
      <c r="G94" s="90">
        <v>169447.40400000001</v>
      </c>
      <c r="H94" s="90">
        <v>1341.5281</v>
      </c>
    </row>
    <row r="95" spans="1:8">
      <c r="A95" s="90" t="s">
        <v>267</v>
      </c>
      <c r="B95" s="90">
        <v>3094.0949999999998</v>
      </c>
      <c r="C95" s="90">
        <v>4.9145000000000003</v>
      </c>
      <c r="D95" s="90">
        <v>13.459099999999999</v>
      </c>
      <c r="E95" s="90">
        <v>0</v>
      </c>
      <c r="F95" s="90">
        <v>1E-4</v>
      </c>
      <c r="G95" s="90">
        <v>177902.92490000001</v>
      </c>
      <c r="H95" s="90">
        <v>1296.42</v>
      </c>
    </row>
    <row r="96" spans="1:8">
      <c r="A96" s="90" t="s">
        <v>418</v>
      </c>
      <c r="B96" s="90">
        <v>2984.7899000000002</v>
      </c>
      <c r="C96" s="90">
        <v>4.7706999999999997</v>
      </c>
      <c r="D96" s="90">
        <v>13.174200000000001</v>
      </c>
      <c r="E96" s="90">
        <v>0</v>
      </c>
      <c r="F96" s="90">
        <v>1E-4</v>
      </c>
      <c r="G96" s="90">
        <v>174139.49780000001</v>
      </c>
      <c r="H96" s="90">
        <v>1253.8172999999999</v>
      </c>
    </row>
    <row r="97" spans="1:19">
      <c r="A97" s="90" t="s">
        <v>419</v>
      </c>
      <c r="B97" s="90">
        <v>2851.4117999999999</v>
      </c>
      <c r="C97" s="90">
        <v>4.5744999999999996</v>
      </c>
      <c r="D97" s="90">
        <v>12.6938</v>
      </c>
      <c r="E97" s="90">
        <v>0</v>
      </c>
      <c r="F97" s="90">
        <v>0</v>
      </c>
      <c r="G97" s="90">
        <v>167791.6317</v>
      </c>
      <c r="H97" s="90">
        <v>1199.6066000000001</v>
      </c>
    </row>
    <row r="98" spans="1:19">
      <c r="A98" s="90" t="s">
        <v>420</v>
      </c>
      <c r="B98" s="90">
        <v>3135.2019</v>
      </c>
      <c r="C98" s="90">
        <v>5.0336999999999996</v>
      </c>
      <c r="D98" s="90">
        <v>13.982200000000001</v>
      </c>
      <c r="E98" s="90">
        <v>0</v>
      </c>
      <c r="F98" s="90">
        <v>1E-4</v>
      </c>
      <c r="G98" s="90">
        <v>184822.9227</v>
      </c>
      <c r="H98" s="90">
        <v>1319.4193</v>
      </c>
    </row>
    <row r="99" spans="1:19">
      <c r="A99" s="90" t="s">
        <v>421</v>
      </c>
      <c r="B99" s="90">
        <v>2935.3402999999998</v>
      </c>
      <c r="C99" s="90">
        <v>4.6871</v>
      </c>
      <c r="D99" s="90">
        <v>12.9267</v>
      </c>
      <c r="E99" s="90">
        <v>0</v>
      </c>
      <c r="F99" s="90">
        <v>1E-4</v>
      </c>
      <c r="G99" s="90">
        <v>170868.53140000001</v>
      </c>
      <c r="H99" s="90">
        <v>1232.5559000000001</v>
      </c>
    </row>
    <row r="100" spans="1:19">
      <c r="A100" s="90" t="s">
        <v>422</v>
      </c>
      <c r="B100" s="90">
        <v>3255.9189999999999</v>
      </c>
      <c r="C100" s="90">
        <v>5.1002000000000001</v>
      </c>
      <c r="D100" s="90">
        <v>13.7074</v>
      </c>
      <c r="E100" s="90">
        <v>0</v>
      </c>
      <c r="F100" s="90">
        <v>1E-4</v>
      </c>
      <c r="G100" s="90">
        <v>181177.26149999999</v>
      </c>
      <c r="H100" s="90">
        <v>1356.5805</v>
      </c>
    </row>
    <row r="101" spans="1:19">
      <c r="A101" s="90" t="s">
        <v>423</v>
      </c>
      <c r="B101" s="90">
        <v>3999.4245000000001</v>
      </c>
      <c r="C101" s="90">
        <v>5.7904</v>
      </c>
      <c r="D101" s="90">
        <v>13.808299999999999</v>
      </c>
      <c r="E101" s="90">
        <v>0</v>
      </c>
      <c r="F101" s="90">
        <v>1E-4</v>
      </c>
      <c r="G101" s="90">
        <v>182461.8621</v>
      </c>
      <c r="H101" s="90">
        <v>1615.549</v>
      </c>
    </row>
    <row r="102" spans="1:19">
      <c r="A102" s="90" t="s">
        <v>424</v>
      </c>
      <c r="B102" s="90">
        <v>4839.6072999999997</v>
      </c>
      <c r="C102" s="90">
        <v>6.5679999999999996</v>
      </c>
      <c r="D102" s="90">
        <v>13.907500000000001</v>
      </c>
      <c r="E102" s="90">
        <v>0</v>
      </c>
      <c r="F102" s="90">
        <v>1E-4</v>
      </c>
      <c r="G102" s="90">
        <v>183717.3357</v>
      </c>
      <c r="H102" s="90">
        <v>1907.9422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43251.201800000003</v>
      </c>
      <c r="C104" s="90">
        <v>64.555499999999995</v>
      </c>
      <c r="D104" s="90">
        <v>161.68940000000001</v>
      </c>
      <c r="E104" s="90">
        <v>0</v>
      </c>
      <c r="F104" s="90">
        <v>5.9999999999999995E-4</v>
      </c>
      <c r="G104" s="91">
        <v>2136800</v>
      </c>
      <c r="H104" s="90">
        <v>17678.484799999998</v>
      </c>
    </row>
    <row r="105" spans="1:19">
      <c r="A105" s="90" t="s">
        <v>426</v>
      </c>
      <c r="B105" s="90">
        <v>2851.4117999999999</v>
      </c>
      <c r="C105" s="90">
        <v>4.5744999999999996</v>
      </c>
      <c r="D105" s="90">
        <v>12.590400000000001</v>
      </c>
      <c r="E105" s="90">
        <v>0</v>
      </c>
      <c r="F105" s="90">
        <v>0</v>
      </c>
      <c r="G105" s="90">
        <v>166363.76010000001</v>
      </c>
      <c r="H105" s="90">
        <v>1199.6066000000001</v>
      </c>
    </row>
    <row r="106" spans="1:19">
      <c r="A106" s="90" t="s">
        <v>427</v>
      </c>
      <c r="B106" s="90">
        <v>4972.0733</v>
      </c>
      <c r="C106" s="90">
        <v>6.7347999999999999</v>
      </c>
      <c r="D106" s="90">
        <v>14.413500000000001</v>
      </c>
      <c r="E106" s="90">
        <v>0</v>
      </c>
      <c r="F106" s="90">
        <v>1E-4</v>
      </c>
      <c r="G106" s="90">
        <v>190458.43150000001</v>
      </c>
      <c r="H106" s="90">
        <v>1958.7755999999999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66120400000</v>
      </c>
      <c r="C109" s="90">
        <v>64957.186999999998</v>
      </c>
      <c r="D109" s="90" t="s">
        <v>497</v>
      </c>
      <c r="E109" s="90">
        <v>49331.035000000003</v>
      </c>
      <c r="F109" s="90">
        <v>9104.4060000000009</v>
      </c>
      <c r="G109" s="90">
        <v>397.12099999999998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58620100000</v>
      </c>
      <c r="C110" s="90">
        <v>59299.309000000001</v>
      </c>
      <c r="D110" s="90" t="s">
        <v>545</v>
      </c>
      <c r="E110" s="90">
        <v>49331.035000000003</v>
      </c>
      <c r="F110" s="90">
        <v>9104.4060000000009</v>
      </c>
      <c r="G110" s="90">
        <v>863.86699999999996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67110100000</v>
      </c>
      <c r="C111" s="90">
        <v>59268.434000000001</v>
      </c>
      <c r="D111" s="90" t="s">
        <v>546</v>
      </c>
      <c r="E111" s="90">
        <v>49331.035000000003</v>
      </c>
      <c r="F111" s="90">
        <v>9104.4060000000009</v>
      </c>
      <c r="G111" s="90">
        <v>832.99199999999996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59706600000</v>
      </c>
      <c r="C112" s="90">
        <v>58983.512999999999</v>
      </c>
      <c r="D112" s="90" t="s">
        <v>539</v>
      </c>
      <c r="E112" s="90">
        <v>49331.035000000003</v>
      </c>
      <c r="F112" s="90">
        <v>9104.4060000000009</v>
      </c>
      <c r="G112" s="90">
        <v>548.07100000000003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62686000000</v>
      </c>
      <c r="C113" s="90">
        <v>59201.22</v>
      </c>
      <c r="D113" s="90" t="s">
        <v>547</v>
      </c>
      <c r="E113" s="90">
        <v>49331.035000000003</v>
      </c>
      <c r="F113" s="90">
        <v>9104.4060000000009</v>
      </c>
      <c r="G113" s="90">
        <v>252.09399999999999</v>
      </c>
      <c r="H113" s="90">
        <v>0</v>
      </c>
      <c r="I113" s="90">
        <v>513.68399999999997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61359900000</v>
      </c>
      <c r="C114" s="90">
        <v>59624.31</v>
      </c>
      <c r="D114" s="90" t="s">
        <v>451</v>
      </c>
      <c r="E114" s="90">
        <v>49331.035000000003</v>
      </c>
      <c r="F114" s="90">
        <v>9104.4060000000009</v>
      </c>
      <c r="G114" s="90">
        <v>351.34100000000001</v>
      </c>
      <c r="H114" s="90">
        <v>0</v>
      </c>
      <c r="I114" s="90">
        <v>837.52700000000004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59123200000</v>
      </c>
      <c r="C115" s="90">
        <v>62896.319000000003</v>
      </c>
      <c r="D115" s="90" t="s">
        <v>548</v>
      </c>
      <c r="E115" s="90">
        <v>49331.035000000003</v>
      </c>
      <c r="F115" s="90">
        <v>9104.4060000000009</v>
      </c>
      <c r="G115" s="90">
        <v>1001.708</v>
      </c>
      <c r="H115" s="90">
        <v>0</v>
      </c>
      <c r="I115" s="90">
        <v>3459.17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65124400000</v>
      </c>
      <c r="C116" s="90">
        <v>60935.635000000002</v>
      </c>
      <c r="D116" s="90" t="s">
        <v>549</v>
      </c>
      <c r="E116" s="90">
        <v>49331.035000000003</v>
      </c>
      <c r="F116" s="90">
        <v>9104.4060000000009</v>
      </c>
      <c r="G116" s="90">
        <v>625.28700000000003</v>
      </c>
      <c r="H116" s="90">
        <v>0</v>
      </c>
      <c r="I116" s="90">
        <v>1874.9069999999999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60207400000</v>
      </c>
      <c r="C117" s="90">
        <v>59861.266000000003</v>
      </c>
      <c r="D117" s="90" t="s">
        <v>550</v>
      </c>
      <c r="E117" s="90">
        <v>49331.035000000003</v>
      </c>
      <c r="F117" s="90">
        <v>9104.4060000000009</v>
      </c>
      <c r="G117" s="90">
        <v>398.94299999999998</v>
      </c>
      <c r="H117" s="90">
        <v>0</v>
      </c>
      <c r="I117" s="90">
        <v>1026.8810000000001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63839800000</v>
      </c>
      <c r="C118" s="90">
        <v>64749.120999999999</v>
      </c>
      <c r="D118" s="90" t="s">
        <v>551</v>
      </c>
      <c r="E118" s="90">
        <v>49331.035000000003</v>
      </c>
      <c r="F118" s="90">
        <v>9104.4060000000009</v>
      </c>
      <c r="G118" s="90">
        <v>189.05500000000001</v>
      </c>
      <c r="H118" s="90">
        <v>0</v>
      </c>
      <c r="I118" s="90">
        <v>0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64292400000</v>
      </c>
      <c r="C119" s="90">
        <v>65120.264999999999</v>
      </c>
      <c r="D119" s="90" t="s">
        <v>552</v>
      </c>
      <c r="E119" s="90">
        <v>49331.035000000003</v>
      </c>
      <c r="F119" s="90">
        <v>9104.4060000000009</v>
      </c>
      <c r="G119" s="90">
        <v>560.19799999999998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64734800000</v>
      </c>
      <c r="C120" s="90">
        <v>65223.214999999997</v>
      </c>
      <c r="D120" s="90" t="s">
        <v>553</v>
      </c>
      <c r="E120" s="90">
        <v>49331.035000000003</v>
      </c>
      <c r="F120" s="90">
        <v>9104.4060000000009</v>
      </c>
      <c r="G120" s="90">
        <v>663.149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752925000000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58620100000</v>
      </c>
      <c r="C123" s="90">
        <v>58983.512999999999</v>
      </c>
      <c r="D123" s="90"/>
      <c r="E123" s="90">
        <v>49331.035000000003</v>
      </c>
      <c r="F123" s="90">
        <v>9104.4060000000009</v>
      </c>
      <c r="G123" s="90">
        <v>189.05500000000001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67110100000</v>
      </c>
      <c r="C124" s="90">
        <v>65223.214999999997</v>
      </c>
      <c r="D124" s="90"/>
      <c r="E124" s="90">
        <v>49331.035000000003</v>
      </c>
      <c r="F124" s="90">
        <v>9104.4060000000009</v>
      </c>
      <c r="G124" s="90">
        <v>1001.708</v>
      </c>
      <c r="H124" s="90">
        <v>0</v>
      </c>
      <c r="I124" s="90">
        <v>3459.17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16207.68</v>
      </c>
      <c r="C127" s="90">
        <v>1149.78</v>
      </c>
      <c r="D127" s="90">
        <v>0</v>
      </c>
      <c r="E127" s="90">
        <v>17357.46</v>
      </c>
    </row>
    <row r="128" spans="1:19">
      <c r="A128" s="90" t="s">
        <v>462</v>
      </c>
      <c r="B128" s="90">
        <v>3.35</v>
      </c>
      <c r="C128" s="90">
        <v>0.24</v>
      </c>
      <c r="D128" s="90">
        <v>0</v>
      </c>
      <c r="E128" s="90">
        <v>3.59</v>
      </c>
    </row>
    <row r="129" spans="1:5">
      <c r="A129" s="90" t="s">
        <v>463</v>
      </c>
      <c r="B129" s="90">
        <v>3.35</v>
      </c>
      <c r="C129" s="90">
        <v>0.24</v>
      </c>
      <c r="D129" s="90">
        <v>0</v>
      </c>
      <c r="E129" s="90">
        <v>3.59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1152.53</v>
      </c>
      <c r="C2" s="90">
        <v>238.37</v>
      </c>
      <c r="D2" s="90">
        <v>238.37</v>
      </c>
    </row>
    <row r="3" spans="1:7">
      <c r="A3" s="90" t="s">
        <v>293</v>
      </c>
      <c r="B3" s="90">
        <v>1152.53</v>
      </c>
      <c r="C3" s="90">
        <v>238.37</v>
      </c>
      <c r="D3" s="90">
        <v>238.37</v>
      </c>
    </row>
    <row r="4" spans="1:7">
      <c r="A4" s="90" t="s">
        <v>294</v>
      </c>
      <c r="B4" s="90">
        <v>3142.6</v>
      </c>
      <c r="C4" s="90">
        <v>649.95000000000005</v>
      </c>
      <c r="D4" s="90">
        <v>649.95000000000005</v>
      </c>
    </row>
    <row r="5" spans="1:7">
      <c r="A5" s="90" t="s">
        <v>295</v>
      </c>
      <c r="B5" s="90">
        <v>3142.6</v>
      </c>
      <c r="C5" s="90">
        <v>649.95000000000005</v>
      </c>
      <c r="D5" s="90">
        <v>649.95000000000005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384.8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6.95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15.09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767.74</v>
      </c>
      <c r="C28" s="90">
        <v>384.8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0.501</v>
      </c>
      <c r="G59" s="90">
        <v>0.622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0.501</v>
      </c>
      <c r="G60" s="90">
        <v>0.622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0.501</v>
      </c>
      <c r="G61" s="90">
        <v>0.622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0.501</v>
      </c>
      <c r="G62" s="90">
        <v>0.622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0.501</v>
      </c>
      <c r="G63" s="90">
        <v>0.622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0.501</v>
      </c>
      <c r="G65" s="90">
        <v>0.622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13166.74</v>
      </c>
      <c r="D71" s="90">
        <v>10344.709999999999</v>
      </c>
      <c r="E71" s="90">
        <v>2822.03</v>
      </c>
      <c r="F71" s="90">
        <v>0.79</v>
      </c>
      <c r="G71" s="90">
        <v>3.99</v>
      </c>
    </row>
    <row r="72" spans="1:11">
      <c r="A72" s="90" t="s">
        <v>328</v>
      </c>
      <c r="B72" s="90" t="s">
        <v>327</v>
      </c>
      <c r="C72" s="90">
        <v>77904.100000000006</v>
      </c>
      <c r="D72" s="90">
        <v>53840.05</v>
      </c>
      <c r="E72" s="90">
        <v>24064.05</v>
      </c>
      <c r="F72" s="90">
        <v>0.69</v>
      </c>
      <c r="G72" s="90">
        <v>3.14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71651.03</v>
      </c>
      <c r="D75" s="90">
        <v>0.8</v>
      </c>
    </row>
    <row r="76" spans="1:11">
      <c r="A76" s="90" t="s">
        <v>383</v>
      </c>
      <c r="B76" s="90" t="s">
        <v>382</v>
      </c>
      <c r="C76" s="90">
        <v>17960.8</v>
      </c>
      <c r="D76" s="90">
        <v>0.8</v>
      </c>
    </row>
    <row r="77" spans="1:11">
      <c r="A77" s="90" t="s">
        <v>384</v>
      </c>
      <c r="B77" s="90" t="s">
        <v>382</v>
      </c>
      <c r="C77" s="90">
        <v>111407.18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1.1399999999999999</v>
      </c>
      <c r="F80" s="90">
        <v>105.9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0.77</v>
      </c>
      <c r="F81" s="90">
        <v>874.11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3.33</v>
      </c>
      <c r="F82" s="90">
        <v>3641.24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29185.142800000001</v>
      </c>
      <c r="C91" s="90">
        <v>47.667499999999997</v>
      </c>
      <c r="D91" s="90">
        <v>127.0658</v>
      </c>
      <c r="E91" s="90">
        <v>0</v>
      </c>
      <c r="F91" s="90">
        <v>4.0000000000000002E-4</v>
      </c>
      <c r="G91" s="90">
        <v>29244.888599999998</v>
      </c>
      <c r="H91" s="90">
        <v>12125.677900000001</v>
      </c>
    </row>
    <row r="92" spans="1:8">
      <c r="A92" s="90" t="s">
        <v>415</v>
      </c>
      <c r="B92" s="90">
        <v>24408.512500000001</v>
      </c>
      <c r="C92" s="90">
        <v>40.877800000000001</v>
      </c>
      <c r="D92" s="90">
        <v>112.3351</v>
      </c>
      <c r="E92" s="90">
        <v>0</v>
      </c>
      <c r="F92" s="90">
        <v>2.9999999999999997E-4</v>
      </c>
      <c r="G92" s="90">
        <v>25856.1823</v>
      </c>
      <c r="H92" s="90">
        <v>10237.8529</v>
      </c>
    </row>
    <row r="93" spans="1:8">
      <c r="A93" s="90" t="s">
        <v>416</v>
      </c>
      <c r="B93" s="90">
        <v>25766.072499999998</v>
      </c>
      <c r="C93" s="90">
        <v>44.587699999999998</v>
      </c>
      <c r="D93" s="90">
        <v>127.1939</v>
      </c>
      <c r="E93" s="90">
        <v>0</v>
      </c>
      <c r="F93" s="90">
        <v>4.0000000000000002E-4</v>
      </c>
      <c r="G93" s="90">
        <v>29278.457200000001</v>
      </c>
      <c r="H93" s="90">
        <v>10944.601699999999</v>
      </c>
    </row>
    <row r="94" spans="1:8">
      <c r="A94" s="90" t="s">
        <v>417</v>
      </c>
      <c r="B94" s="90">
        <v>21104.516500000002</v>
      </c>
      <c r="C94" s="90">
        <v>37.871699999999997</v>
      </c>
      <c r="D94" s="90">
        <v>112.2791</v>
      </c>
      <c r="E94" s="90">
        <v>0</v>
      </c>
      <c r="F94" s="90">
        <v>2.9999999999999997E-4</v>
      </c>
      <c r="G94" s="90">
        <v>25847.1875</v>
      </c>
      <c r="H94" s="90">
        <v>9093.6599000000006</v>
      </c>
    </row>
    <row r="95" spans="1:8">
      <c r="A95" s="90" t="s">
        <v>267</v>
      </c>
      <c r="B95" s="90">
        <v>21643.347000000002</v>
      </c>
      <c r="C95" s="90">
        <v>39.348199999999999</v>
      </c>
      <c r="D95" s="90">
        <v>118.2007</v>
      </c>
      <c r="E95" s="90">
        <v>0</v>
      </c>
      <c r="F95" s="90">
        <v>4.0000000000000002E-4</v>
      </c>
      <c r="G95" s="90">
        <v>27211.069800000001</v>
      </c>
      <c r="H95" s="90">
        <v>9374.56</v>
      </c>
    </row>
    <row r="96" spans="1:8">
      <c r="A96" s="90" t="s">
        <v>418</v>
      </c>
      <c r="B96" s="90">
        <v>21782.4274</v>
      </c>
      <c r="C96" s="90">
        <v>39.662300000000002</v>
      </c>
      <c r="D96" s="90">
        <v>119.3276</v>
      </c>
      <c r="E96" s="90">
        <v>0</v>
      </c>
      <c r="F96" s="90">
        <v>4.0000000000000002E-4</v>
      </c>
      <c r="G96" s="90">
        <v>27470.561799999999</v>
      </c>
      <c r="H96" s="90">
        <v>9440.6589000000004</v>
      </c>
    </row>
    <row r="97" spans="1:19">
      <c r="A97" s="90" t="s">
        <v>419</v>
      </c>
      <c r="B97" s="90">
        <v>21606.798200000001</v>
      </c>
      <c r="C97" s="90">
        <v>39.343699999999998</v>
      </c>
      <c r="D97" s="90">
        <v>118.37260000000001</v>
      </c>
      <c r="E97" s="90">
        <v>0</v>
      </c>
      <c r="F97" s="90">
        <v>4.0000000000000002E-4</v>
      </c>
      <c r="G97" s="90">
        <v>27250.719000000001</v>
      </c>
      <c r="H97" s="90">
        <v>9364.6542000000009</v>
      </c>
    </row>
    <row r="98" spans="1:19">
      <c r="A98" s="90" t="s">
        <v>420</v>
      </c>
      <c r="B98" s="90">
        <v>22951.8665</v>
      </c>
      <c r="C98" s="90">
        <v>41.792700000000004</v>
      </c>
      <c r="D98" s="90">
        <v>125.7402</v>
      </c>
      <c r="E98" s="90">
        <v>0</v>
      </c>
      <c r="F98" s="90">
        <v>4.0000000000000002E-4</v>
      </c>
      <c r="G98" s="90">
        <v>28946.808300000001</v>
      </c>
      <c r="H98" s="90">
        <v>9947.6008999999995</v>
      </c>
    </row>
    <row r="99" spans="1:19">
      <c r="A99" s="90" t="s">
        <v>421</v>
      </c>
      <c r="B99" s="90">
        <v>20713.4359</v>
      </c>
      <c r="C99" s="90">
        <v>37.707999999999998</v>
      </c>
      <c r="D99" s="90">
        <v>113.4247</v>
      </c>
      <c r="E99" s="90">
        <v>0</v>
      </c>
      <c r="F99" s="90">
        <v>2.9999999999999997E-4</v>
      </c>
      <c r="G99" s="90">
        <v>26111.633699999998</v>
      </c>
      <c r="H99" s="90">
        <v>8976.6038000000008</v>
      </c>
    </row>
    <row r="100" spans="1:19">
      <c r="A100" s="90" t="s">
        <v>422</v>
      </c>
      <c r="B100" s="90">
        <v>22132.5262</v>
      </c>
      <c r="C100" s="90">
        <v>39.992100000000001</v>
      </c>
      <c r="D100" s="90">
        <v>119.4011</v>
      </c>
      <c r="E100" s="90">
        <v>0</v>
      </c>
      <c r="F100" s="90">
        <v>4.0000000000000002E-4</v>
      </c>
      <c r="G100" s="90">
        <v>27487.0952</v>
      </c>
      <c r="H100" s="90">
        <v>9562.9786000000004</v>
      </c>
    </row>
    <row r="101" spans="1:19">
      <c r="A101" s="90" t="s">
        <v>423</v>
      </c>
      <c r="B101" s="90">
        <v>23742.460200000001</v>
      </c>
      <c r="C101" s="90">
        <v>41.646799999999999</v>
      </c>
      <c r="D101" s="90">
        <v>120.56659999999999</v>
      </c>
      <c r="E101" s="90">
        <v>0</v>
      </c>
      <c r="F101" s="90">
        <v>4.0000000000000002E-4</v>
      </c>
      <c r="G101" s="90">
        <v>27753.732100000001</v>
      </c>
      <c r="H101" s="90">
        <v>10138.660099999999</v>
      </c>
    </row>
    <row r="102" spans="1:19">
      <c r="A102" s="90" t="s">
        <v>424</v>
      </c>
      <c r="B102" s="90">
        <v>27347.055400000001</v>
      </c>
      <c r="C102" s="90">
        <v>45.389299999999999</v>
      </c>
      <c r="D102" s="90">
        <v>123.4025</v>
      </c>
      <c r="E102" s="90">
        <v>0</v>
      </c>
      <c r="F102" s="90">
        <v>4.0000000000000002E-4</v>
      </c>
      <c r="G102" s="90">
        <v>28402.939600000002</v>
      </c>
      <c r="H102" s="90">
        <v>11431.208199999999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282384.16129999998</v>
      </c>
      <c r="C104" s="90">
        <v>495.88780000000003</v>
      </c>
      <c r="D104" s="90">
        <v>1437.3099</v>
      </c>
      <c r="E104" s="90">
        <v>0</v>
      </c>
      <c r="F104" s="90">
        <v>4.4000000000000003E-3</v>
      </c>
      <c r="G104" s="90">
        <v>330861.27519999997</v>
      </c>
      <c r="H104" s="90">
        <v>120638.7173</v>
      </c>
    </row>
    <row r="105" spans="1:19">
      <c r="A105" s="90" t="s">
        <v>426</v>
      </c>
      <c r="B105" s="90">
        <v>20713.4359</v>
      </c>
      <c r="C105" s="90">
        <v>37.707999999999998</v>
      </c>
      <c r="D105" s="90">
        <v>112.2791</v>
      </c>
      <c r="E105" s="90">
        <v>0</v>
      </c>
      <c r="F105" s="90">
        <v>2.9999999999999997E-4</v>
      </c>
      <c r="G105" s="90">
        <v>25847.1875</v>
      </c>
      <c r="H105" s="90">
        <v>8976.6038000000008</v>
      </c>
    </row>
    <row r="106" spans="1:19">
      <c r="A106" s="90" t="s">
        <v>427</v>
      </c>
      <c r="B106" s="90">
        <v>29185.142800000001</v>
      </c>
      <c r="C106" s="90">
        <v>47.667499999999997</v>
      </c>
      <c r="D106" s="90">
        <v>127.1939</v>
      </c>
      <c r="E106" s="90">
        <v>0</v>
      </c>
      <c r="F106" s="90">
        <v>4.0000000000000002E-4</v>
      </c>
      <c r="G106" s="90">
        <v>29278.457200000001</v>
      </c>
      <c r="H106" s="90">
        <v>12125.677900000001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67860600000</v>
      </c>
      <c r="C109" s="90">
        <v>66788.918999999994</v>
      </c>
      <c r="D109" s="90" t="s">
        <v>554</v>
      </c>
      <c r="E109" s="90">
        <v>49331.035000000003</v>
      </c>
      <c r="F109" s="90">
        <v>9104.4060000000009</v>
      </c>
      <c r="G109" s="90">
        <v>2228.8530000000001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59997300000</v>
      </c>
      <c r="C110" s="90">
        <v>65333.972000000002</v>
      </c>
      <c r="D110" s="90" t="s">
        <v>555</v>
      </c>
      <c r="E110" s="90">
        <v>49331.035000000003</v>
      </c>
      <c r="F110" s="90">
        <v>9104.4060000000009</v>
      </c>
      <c r="G110" s="90">
        <v>773.90599999999995</v>
      </c>
      <c r="H110" s="90">
        <v>0</v>
      </c>
      <c r="I110" s="90">
        <v>0</v>
      </c>
      <c r="J110" s="90">
        <v>6124.6239999999998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67938500000</v>
      </c>
      <c r="C111" s="90">
        <v>59822.277999999998</v>
      </c>
      <c r="D111" s="90" t="s">
        <v>511</v>
      </c>
      <c r="E111" s="90">
        <v>49331.035000000003</v>
      </c>
      <c r="F111" s="90">
        <v>9104.4060000000009</v>
      </c>
      <c r="G111" s="90">
        <v>1386.836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59976500000</v>
      </c>
      <c r="C112" s="90">
        <v>58968.644</v>
      </c>
      <c r="D112" s="90" t="s">
        <v>556</v>
      </c>
      <c r="E112" s="90">
        <v>49331.035000000003</v>
      </c>
      <c r="F112" s="90">
        <v>9104.4060000000009</v>
      </c>
      <c r="G112" s="90">
        <v>533.202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63141200000</v>
      </c>
      <c r="C113" s="90">
        <v>59924.307000000001</v>
      </c>
      <c r="D113" s="90" t="s">
        <v>557</v>
      </c>
      <c r="E113" s="90">
        <v>49331.035000000003</v>
      </c>
      <c r="F113" s="90">
        <v>9104.4060000000009</v>
      </c>
      <c r="G113" s="90">
        <v>397.875</v>
      </c>
      <c r="H113" s="90">
        <v>0</v>
      </c>
      <c r="I113" s="90">
        <v>1090.99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63743400000</v>
      </c>
      <c r="C114" s="90">
        <v>74651.517999999996</v>
      </c>
      <c r="D114" s="90" t="s">
        <v>558</v>
      </c>
      <c r="E114" s="90">
        <v>49331.035000000003</v>
      </c>
      <c r="F114" s="90">
        <v>9104.4060000000009</v>
      </c>
      <c r="G114" s="90">
        <v>2409.739</v>
      </c>
      <c r="H114" s="90">
        <v>0</v>
      </c>
      <c r="I114" s="90">
        <v>13806.337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63233200000</v>
      </c>
      <c r="C115" s="90">
        <v>78668.638999999996</v>
      </c>
      <c r="D115" s="90" t="s">
        <v>522</v>
      </c>
      <c r="E115" s="90">
        <v>49331.035000000003</v>
      </c>
      <c r="F115" s="90">
        <v>9104.4060000000009</v>
      </c>
      <c r="G115" s="90">
        <v>2933.3490000000002</v>
      </c>
      <c r="H115" s="90">
        <v>0</v>
      </c>
      <c r="I115" s="90">
        <v>17299.848000000002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67168900000</v>
      </c>
      <c r="C116" s="90">
        <v>76277.471000000005</v>
      </c>
      <c r="D116" s="90" t="s">
        <v>559</v>
      </c>
      <c r="E116" s="90">
        <v>49331.035000000003</v>
      </c>
      <c r="F116" s="90">
        <v>9104.4060000000009</v>
      </c>
      <c r="G116" s="90">
        <v>2698.91</v>
      </c>
      <c r="H116" s="90">
        <v>0</v>
      </c>
      <c r="I116" s="90">
        <v>15143.119000000001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60590100000</v>
      </c>
      <c r="C117" s="90">
        <v>64881.156000000003</v>
      </c>
      <c r="D117" s="90" t="s">
        <v>560</v>
      </c>
      <c r="E117" s="90">
        <v>49331.035000000003</v>
      </c>
      <c r="F117" s="90">
        <v>9104.4060000000009</v>
      </c>
      <c r="G117" s="90">
        <v>1126.4349999999999</v>
      </c>
      <c r="H117" s="90">
        <v>0</v>
      </c>
      <c r="I117" s="90">
        <v>5319.28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63781700000</v>
      </c>
      <c r="C118" s="90">
        <v>65103.201000000001</v>
      </c>
      <c r="D118" s="90" t="s">
        <v>561</v>
      </c>
      <c r="E118" s="90">
        <v>49331.035000000003</v>
      </c>
      <c r="F118" s="90">
        <v>9104.4060000000009</v>
      </c>
      <c r="G118" s="90">
        <v>189.268</v>
      </c>
      <c r="H118" s="90">
        <v>0</v>
      </c>
      <c r="I118" s="90">
        <v>353.86700000000002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64400400000</v>
      </c>
      <c r="C119" s="90">
        <v>65072.701000000001</v>
      </c>
      <c r="D119" s="90" t="s">
        <v>562</v>
      </c>
      <c r="E119" s="90">
        <v>49331.035000000003</v>
      </c>
      <c r="F119" s="90">
        <v>9104.4060000000009</v>
      </c>
      <c r="G119" s="90">
        <v>512.63499999999999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65906900000</v>
      </c>
      <c r="C120" s="90">
        <v>65818.808000000005</v>
      </c>
      <c r="D120" s="90" t="s">
        <v>563</v>
      </c>
      <c r="E120" s="90">
        <v>49331.035000000003</v>
      </c>
      <c r="F120" s="90">
        <v>9104.4060000000009</v>
      </c>
      <c r="G120" s="90">
        <v>1258.742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767739000000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59976500000</v>
      </c>
      <c r="C123" s="90">
        <v>58968.644</v>
      </c>
      <c r="D123" s="90"/>
      <c r="E123" s="90">
        <v>49331.035000000003</v>
      </c>
      <c r="F123" s="90">
        <v>9104.4060000000009</v>
      </c>
      <c r="G123" s="90">
        <v>189.268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67938500000</v>
      </c>
      <c r="C124" s="90">
        <v>78668.638999999996</v>
      </c>
      <c r="D124" s="90"/>
      <c r="E124" s="90">
        <v>49331.035000000003</v>
      </c>
      <c r="F124" s="90">
        <v>9104.4060000000009</v>
      </c>
      <c r="G124" s="90">
        <v>2933.3490000000002</v>
      </c>
      <c r="H124" s="90">
        <v>0</v>
      </c>
      <c r="I124" s="90">
        <v>17299.848000000002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11455.66</v>
      </c>
      <c r="C127" s="90">
        <v>3162.36</v>
      </c>
      <c r="D127" s="90">
        <v>0</v>
      </c>
      <c r="E127" s="90">
        <v>14618.01</v>
      </c>
    </row>
    <row r="128" spans="1:19">
      <c r="A128" s="90" t="s">
        <v>462</v>
      </c>
      <c r="B128" s="90">
        <v>2.37</v>
      </c>
      <c r="C128" s="90">
        <v>0.65</v>
      </c>
      <c r="D128" s="90">
        <v>0</v>
      </c>
      <c r="E128" s="90">
        <v>3.02</v>
      </c>
    </row>
    <row r="129" spans="1:5">
      <c r="A129" s="90" t="s">
        <v>463</v>
      </c>
      <c r="B129" s="90">
        <v>2.37</v>
      </c>
      <c r="C129" s="90">
        <v>0.65</v>
      </c>
      <c r="D129" s="90">
        <v>0</v>
      </c>
      <c r="E129" s="90">
        <v>3.02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1072.43</v>
      </c>
      <c r="C2" s="90">
        <v>221.8</v>
      </c>
      <c r="D2" s="90">
        <v>221.8</v>
      </c>
    </row>
    <row r="3" spans="1:7">
      <c r="A3" s="90" t="s">
        <v>293</v>
      </c>
      <c r="B3" s="90">
        <v>1072.43</v>
      </c>
      <c r="C3" s="90">
        <v>221.8</v>
      </c>
      <c r="D3" s="90">
        <v>221.8</v>
      </c>
    </row>
    <row r="4" spans="1:7">
      <c r="A4" s="90" t="s">
        <v>294</v>
      </c>
      <c r="B4" s="90">
        <v>2870.31</v>
      </c>
      <c r="C4" s="90">
        <v>593.64</v>
      </c>
      <c r="D4" s="90">
        <v>593.64</v>
      </c>
    </row>
    <row r="5" spans="1:7">
      <c r="A5" s="90" t="s">
        <v>295</v>
      </c>
      <c r="B5" s="90">
        <v>2870.31</v>
      </c>
      <c r="C5" s="90">
        <v>593.64</v>
      </c>
      <c r="D5" s="90">
        <v>593.64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309.08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3.44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96.16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14.27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763.35</v>
      </c>
      <c r="C28" s="90">
        <v>309.08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0.501</v>
      </c>
      <c r="G59" s="90">
        <v>0.622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0.501</v>
      </c>
      <c r="G60" s="90">
        <v>0.622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0.501</v>
      </c>
      <c r="G61" s="90">
        <v>0.622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0.501</v>
      </c>
      <c r="G62" s="90">
        <v>0.622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0.501</v>
      </c>
      <c r="G63" s="90">
        <v>0.622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0.501</v>
      </c>
      <c r="G65" s="90">
        <v>0.622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12756.3</v>
      </c>
      <c r="D71" s="90">
        <v>10187.89</v>
      </c>
      <c r="E71" s="90">
        <v>2568.41</v>
      </c>
      <c r="F71" s="90">
        <v>0.8</v>
      </c>
      <c r="G71" s="90">
        <v>4.03</v>
      </c>
    </row>
    <row r="72" spans="1:11">
      <c r="A72" s="90" t="s">
        <v>328</v>
      </c>
      <c r="B72" s="90" t="s">
        <v>327</v>
      </c>
      <c r="C72" s="90">
        <v>57713.72</v>
      </c>
      <c r="D72" s="90">
        <v>46093.36</v>
      </c>
      <c r="E72" s="90">
        <v>11620.35</v>
      </c>
      <c r="F72" s="90">
        <v>0.8</v>
      </c>
      <c r="G72" s="90">
        <v>3.47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47329.75</v>
      </c>
      <c r="D75" s="90">
        <v>0.8</v>
      </c>
    </row>
    <row r="76" spans="1:11">
      <c r="A76" s="90" t="s">
        <v>383</v>
      </c>
      <c r="B76" s="90" t="s">
        <v>382</v>
      </c>
      <c r="C76" s="90">
        <v>16512.419999999998</v>
      </c>
      <c r="D76" s="90">
        <v>0.8</v>
      </c>
    </row>
    <row r="77" spans="1:11">
      <c r="A77" s="90" t="s">
        <v>384</v>
      </c>
      <c r="B77" s="90" t="s">
        <v>382</v>
      </c>
      <c r="C77" s="90">
        <v>96667.06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0.77</v>
      </c>
      <c r="F81" s="90">
        <v>877.87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3.49</v>
      </c>
      <c r="F82" s="90">
        <v>3812.91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21715.061600000001</v>
      </c>
      <c r="C91" s="90">
        <v>34.737200000000001</v>
      </c>
      <c r="D91" s="90">
        <v>81.422600000000003</v>
      </c>
      <c r="E91" s="90">
        <v>0</v>
      </c>
      <c r="F91" s="90">
        <v>2.9999999999999997E-4</v>
      </c>
      <c r="G91" s="90">
        <v>84645.713199999998</v>
      </c>
      <c r="H91" s="90">
        <v>8989.5362999999998</v>
      </c>
    </row>
    <row r="92" spans="1:8">
      <c r="A92" s="90" t="s">
        <v>415</v>
      </c>
      <c r="B92" s="90">
        <v>18547.604599999999</v>
      </c>
      <c r="C92" s="90">
        <v>30.189299999999999</v>
      </c>
      <c r="D92" s="90">
        <v>72.355000000000004</v>
      </c>
      <c r="E92" s="90">
        <v>0</v>
      </c>
      <c r="F92" s="90">
        <v>2.9999999999999997E-4</v>
      </c>
      <c r="G92" s="90">
        <v>75223.227199999994</v>
      </c>
      <c r="H92" s="90">
        <v>7729.1905999999999</v>
      </c>
    </row>
    <row r="93" spans="1:8">
      <c r="A93" s="90" t="s">
        <v>416</v>
      </c>
      <c r="B93" s="90">
        <v>19889.160599999999</v>
      </c>
      <c r="C93" s="90">
        <v>33.235300000000002</v>
      </c>
      <c r="D93" s="90">
        <v>82.256399999999999</v>
      </c>
      <c r="E93" s="90">
        <v>0</v>
      </c>
      <c r="F93" s="90">
        <v>2.9999999999999997E-4</v>
      </c>
      <c r="G93" s="90">
        <v>85523.4899</v>
      </c>
      <c r="H93" s="90">
        <v>8372.8412000000008</v>
      </c>
    </row>
    <row r="94" spans="1:8">
      <c r="A94" s="90" t="s">
        <v>417</v>
      </c>
      <c r="B94" s="90">
        <v>16521.898499999999</v>
      </c>
      <c r="C94" s="90">
        <v>28.460100000000001</v>
      </c>
      <c r="D94" s="90">
        <v>72.939499999999995</v>
      </c>
      <c r="E94" s="90">
        <v>0</v>
      </c>
      <c r="F94" s="90">
        <v>2.9999999999999997E-4</v>
      </c>
      <c r="G94" s="90">
        <v>75842.501600000003</v>
      </c>
      <c r="H94" s="90">
        <v>7038.8392999999996</v>
      </c>
    </row>
    <row r="95" spans="1:8">
      <c r="A95" s="90" t="s">
        <v>267</v>
      </c>
      <c r="B95" s="90">
        <v>16898.549200000001</v>
      </c>
      <c r="C95" s="90">
        <v>29.503599999999999</v>
      </c>
      <c r="D95" s="90">
        <v>76.738500000000002</v>
      </c>
      <c r="E95" s="90">
        <v>0</v>
      </c>
      <c r="F95" s="90">
        <v>2.9999999999999997E-4</v>
      </c>
      <c r="G95" s="90">
        <v>79795.321400000001</v>
      </c>
      <c r="H95" s="90">
        <v>7238.0182999999997</v>
      </c>
    </row>
    <row r="96" spans="1:8">
      <c r="A96" s="90" t="s">
        <v>418</v>
      </c>
      <c r="B96" s="90">
        <v>16493.656900000002</v>
      </c>
      <c r="C96" s="90">
        <v>28.9194</v>
      </c>
      <c r="D96" s="90">
        <v>75.563900000000004</v>
      </c>
      <c r="E96" s="90">
        <v>0</v>
      </c>
      <c r="F96" s="90">
        <v>2.9999999999999997E-4</v>
      </c>
      <c r="G96" s="90">
        <v>78574.733200000002</v>
      </c>
      <c r="H96" s="90">
        <v>7076.6292000000003</v>
      </c>
    </row>
    <row r="97" spans="1:19">
      <c r="A97" s="90" t="s">
        <v>419</v>
      </c>
      <c r="B97" s="90">
        <v>16278.141100000001</v>
      </c>
      <c r="C97" s="90">
        <v>28.560600000000001</v>
      </c>
      <c r="D97" s="90">
        <v>74.679699999999997</v>
      </c>
      <c r="E97" s="90">
        <v>0</v>
      </c>
      <c r="F97" s="90">
        <v>2.9999999999999997E-4</v>
      </c>
      <c r="G97" s="90">
        <v>77655.360000000001</v>
      </c>
      <c r="H97" s="90">
        <v>6986.0303000000004</v>
      </c>
    </row>
    <row r="98" spans="1:19">
      <c r="A98" s="90" t="s">
        <v>420</v>
      </c>
      <c r="B98" s="90">
        <v>17671.995200000001</v>
      </c>
      <c r="C98" s="90">
        <v>31.005700000000001</v>
      </c>
      <c r="D98" s="90">
        <v>81.072100000000006</v>
      </c>
      <c r="E98" s="90">
        <v>0</v>
      </c>
      <c r="F98" s="90">
        <v>2.9999999999999997E-4</v>
      </c>
      <c r="G98" s="90">
        <v>84302.483200000002</v>
      </c>
      <c r="H98" s="90">
        <v>7584.1854999999996</v>
      </c>
    </row>
    <row r="99" spans="1:19">
      <c r="A99" s="90" t="s">
        <v>421</v>
      </c>
      <c r="B99" s="90">
        <v>16018.8325</v>
      </c>
      <c r="C99" s="90">
        <v>28.069600000000001</v>
      </c>
      <c r="D99" s="90">
        <v>73.295000000000002</v>
      </c>
      <c r="E99" s="90">
        <v>0</v>
      </c>
      <c r="F99" s="90">
        <v>2.9999999999999997E-4</v>
      </c>
      <c r="G99" s="90">
        <v>76215.262499999997</v>
      </c>
      <c r="H99" s="90">
        <v>6871.2088000000003</v>
      </c>
    </row>
    <row r="100" spans="1:19">
      <c r="A100" s="90" t="s">
        <v>422</v>
      </c>
      <c r="B100" s="90">
        <v>17336.984199999999</v>
      </c>
      <c r="C100" s="90">
        <v>30.035799999999998</v>
      </c>
      <c r="D100" s="90">
        <v>77.466800000000006</v>
      </c>
      <c r="E100" s="90">
        <v>0</v>
      </c>
      <c r="F100" s="90">
        <v>2.9999999999999997E-4</v>
      </c>
      <c r="G100" s="90">
        <v>80551.145600000003</v>
      </c>
      <c r="H100" s="90">
        <v>7402.9263000000001</v>
      </c>
    </row>
    <row r="101" spans="1:19">
      <c r="A101" s="90" t="s">
        <v>423</v>
      </c>
      <c r="B101" s="90">
        <v>19070.080999999998</v>
      </c>
      <c r="C101" s="90">
        <v>31.7837</v>
      </c>
      <c r="D101" s="90">
        <v>78.420199999999994</v>
      </c>
      <c r="E101" s="90">
        <v>0</v>
      </c>
      <c r="F101" s="90">
        <v>2.9999999999999997E-4</v>
      </c>
      <c r="G101" s="90">
        <v>81534.376000000004</v>
      </c>
      <c r="H101" s="90">
        <v>8019.8980000000001</v>
      </c>
    </row>
    <row r="102" spans="1:19">
      <c r="A102" s="90" t="s">
        <v>424</v>
      </c>
      <c r="B102" s="90">
        <v>21490.501899999999</v>
      </c>
      <c r="C102" s="90">
        <v>34.236499999999999</v>
      </c>
      <c r="D102" s="90">
        <v>79.814700000000002</v>
      </c>
      <c r="E102" s="90">
        <v>0</v>
      </c>
      <c r="F102" s="90">
        <v>2.9999999999999997E-4</v>
      </c>
      <c r="G102" s="90">
        <v>82973.116999999998</v>
      </c>
      <c r="H102" s="90">
        <v>8882.6944000000003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217932.46739999999</v>
      </c>
      <c r="C104" s="90">
        <v>368.73689999999999</v>
      </c>
      <c r="D104" s="90">
        <v>926.02459999999996</v>
      </c>
      <c r="E104" s="90">
        <v>0</v>
      </c>
      <c r="F104" s="90">
        <v>3.5999999999999999E-3</v>
      </c>
      <c r="G104" s="90">
        <v>962836.73080000002</v>
      </c>
      <c r="H104" s="90">
        <v>92191.998200000002</v>
      </c>
    </row>
    <row r="105" spans="1:19">
      <c r="A105" s="90" t="s">
        <v>426</v>
      </c>
      <c r="B105" s="90">
        <v>16018.8325</v>
      </c>
      <c r="C105" s="90">
        <v>28.069600000000001</v>
      </c>
      <c r="D105" s="90">
        <v>72.355000000000004</v>
      </c>
      <c r="E105" s="90">
        <v>0</v>
      </c>
      <c r="F105" s="90">
        <v>2.9999999999999997E-4</v>
      </c>
      <c r="G105" s="90">
        <v>75223.227199999994</v>
      </c>
      <c r="H105" s="90">
        <v>6871.2088000000003</v>
      </c>
    </row>
    <row r="106" spans="1:19">
      <c r="A106" s="90" t="s">
        <v>427</v>
      </c>
      <c r="B106" s="90">
        <v>21715.061600000001</v>
      </c>
      <c r="C106" s="90">
        <v>34.737200000000001</v>
      </c>
      <c r="D106" s="90">
        <v>82.256399999999999</v>
      </c>
      <c r="E106" s="90">
        <v>0</v>
      </c>
      <c r="F106" s="90">
        <v>2.9999999999999997E-4</v>
      </c>
      <c r="G106" s="90">
        <v>85523.4899</v>
      </c>
      <c r="H106" s="90">
        <v>8989.5362999999998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67108100000</v>
      </c>
      <c r="C109" s="90">
        <v>66334.936000000002</v>
      </c>
      <c r="D109" s="90" t="s">
        <v>564</v>
      </c>
      <c r="E109" s="90">
        <v>49331.035000000003</v>
      </c>
      <c r="F109" s="90">
        <v>9104.4060000000009</v>
      </c>
      <c r="G109" s="90">
        <v>1774.87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59637900000</v>
      </c>
      <c r="C110" s="90">
        <v>61280.23</v>
      </c>
      <c r="D110" s="90" t="s">
        <v>545</v>
      </c>
      <c r="E110" s="90">
        <v>49331.035000000003</v>
      </c>
      <c r="F110" s="90">
        <v>9104.4060000000009</v>
      </c>
      <c r="G110" s="90">
        <v>2844.7890000000002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67804100000</v>
      </c>
      <c r="C111" s="90">
        <v>60339.057000000001</v>
      </c>
      <c r="D111" s="90" t="s">
        <v>565</v>
      </c>
      <c r="E111" s="90">
        <v>49331.035000000003</v>
      </c>
      <c r="F111" s="90">
        <v>9104.4060000000009</v>
      </c>
      <c r="G111" s="90">
        <v>1903.615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60128800000</v>
      </c>
      <c r="C112" s="90">
        <v>59554.122000000003</v>
      </c>
      <c r="D112" s="90" t="s">
        <v>566</v>
      </c>
      <c r="E112" s="90">
        <v>49331.035000000003</v>
      </c>
      <c r="F112" s="90">
        <v>9104.4060000000009</v>
      </c>
      <c r="G112" s="90">
        <v>1118.68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63262700000</v>
      </c>
      <c r="C113" s="90">
        <v>59659.572999999997</v>
      </c>
      <c r="D113" s="90" t="s">
        <v>605</v>
      </c>
      <c r="E113" s="90">
        <v>49331.035000000003</v>
      </c>
      <c r="F113" s="90">
        <v>9104.4060000000009</v>
      </c>
      <c r="G113" s="90">
        <v>356.59500000000003</v>
      </c>
      <c r="H113" s="90">
        <v>0</v>
      </c>
      <c r="I113" s="90">
        <v>867.53599999999994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62295000000</v>
      </c>
      <c r="C114" s="90">
        <v>67718.11</v>
      </c>
      <c r="D114" s="90" t="s">
        <v>568</v>
      </c>
      <c r="E114" s="90">
        <v>49331.035000000003</v>
      </c>
      <c r="F114" s="90">
        <v>9104.4060000000009</v>
      </c>
      <c r="G114" s="90">
        <v>1951.9280000000001</v>
      </c>
      <c r="H114" s="90">
        <v>0</v>
      </c>
      <c r="I114" s="90">
        <v>7330.74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61566100000</v>
      </c>
      <c r="C115" s="90">
        <v>73461.679999999993</v>
      </c>
      <c r="D115" s="90" t="s">
        <v>569</v>
      </c>
      <c r="E115" s="90">
        <v>49331.035000000003</v>
      </c>
      <c r="F115" s="90">
        <v>9104.4060000000009</v>
      </c>
      <c r="G115" s="90">
        <v>3048.549</v>
      </c>
      <c r="H115" s="90">
        <v>0</v>
      </c>
      <c r="I115" s="90">
        <v>11977.689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66836000000</v>
      </c>
      <c r="C116" s="90">
        <v>72422.801000000007</v>
      </c>
      <c r="D116" s="90" t="s">
        <v>570</v>
      </c>
      <c r="E116" s="90">
        <v>49331.035000000003</v>
      </c>
      <c r="F116" s="90">
        <v>9104.4060000000009</v>
      </c>
      <c r="G116" s="90">
        <v>2797.3</v>
      </c>
      <c r="H116" s="90">
        <v>0</v>
      </c>
      <c r="I116" s="90">
        <v>11190.06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60424400000</v>
      </c>
      <c r="C117" s="90">
        <v>63212.021999999997</v>
      </c>
      <c r="D117" s="90" t="s">
        <v>550</v>
      </c>
      <c r="E117" s="90">
        <v>49331.035000000003</v>
      </c>
      <c r="F117" s="90">
        <v>9104.4060000000009</v>
      </c>
      <c r="G117" s="90">
        <v>1093.395</v>
      </c>
      <c r="H117" s="90">
        <v>0</v>
      </c>
      <c r="I117" s="90">
        <v>3683.1849999999999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63861900000</v>
      </c>
      <c r="C118" s="90">
        <v>64740.052000000003</v>
      </c>
      <c r="D118" s="90" t="s">
        <v>551</v>
      </c>
      <c r="E118" s="90">
        <v>49331.035000000003</v>
      </c>
      <c r="F118" s="90">
        <v>9104.4060000000009</v>
      </c>
      <c r="G118" s="90">
        <v>106.90600000000001</v>
      </c>
      <c r="H118" s="90">
        <v>0</v>
      </c>
      <c r="I118" s="90">
        <v>73.08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64641400000</v>
      </c>
      <c r="C119" s="90">
        <v>65380.33</v>
      </c>
      <c r="D119" s="90" t="s">
        <v>571</v>
      </c>
      <c r="E119" s="90">
        <v>49331.035000000003</v>
      </c>
      <c r="F119" s="90">
        <v>9104.4060000000009</v>
      </c>
      <c r="G119" s="90">
        <v>820.26400000000001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65782100000</v>
      </c>
      <c r="C120" s="90">
        <v>66918.077000000005</v>
      </c>
      <c r="D120" s="90" t="s">
        <v>572</v>
      </c>
      <c r="E120" s="90">
        <v>49331.035000000003</v>
      </c>
      <c r="F120" s="90">
        <v>9104.4060000000009</v>
      </c>
      <c r="G120" s="90">
        <v>2358.011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763349000000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59637900000</v>
      </c>
      <c r="C123" s="90">
        <v>59554.122000000003</v>
      </c>
      <c r="D123" s="90"/>
      <c r="E123" s="90">
        <v>49331.035000000003</v>
      </c>
      <c r="F123" s="90">
        <v>9104.4060000000009</v>
      </c>
      <c r="G123" s="90">
        <v>106.90600000000001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67804100000</v>
      </c>
      <c r="C124" s="90">
        <v>73461.679999999993</v>
      </c>
      <c r="D124" s="90"/>
      <c r="E124" s="90">
        <v>49331.035000000003</v>
      </c>
      <c r="F124" s="90">
        <v>9104.4060000000009</v>
      </c>
      <c r="G124" s="90">
        <v>3048.549</v>
      </c>
      <c r="H124" s="90">
        <v>0</v>
      </c>
      <c r="I124" s="90">
        <v>11977.689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8022.8</v>
      </c>
      <c r="C127" s="90">
        <v>2113.64</v>
      </c>
      <c r="D127" s="90">
        <v>0</v>
      </c>
      <c r="E127" s="90">
        <v>10136.44</v>
      </c>
    </row>
    <row r="128" spans="1:19">
      <c r="A128" s="90" t="s">
        <v>462</v>
      </c>
      <c r="B128" s="90">
        <v>1.66</v>
      </c>
      <c r="C128" s="90">
        <v>0.44</v>
      </c>
      <c r="D128" s="90">
        <v>0</v>
      </c>
      <c r="E128" s="90">
        <v>2.1</v>
      </c>
    </row>
    <row r="129" spans="1:5">
      <c r="A129" s="90" t="s">
        <v>463</v>
      </c>
      <c r="B129" s="90">
        <v>1.66</v>
      </c>
      <c r="C129" s="90">
        <v>0.44</v>
      </c>
      <c r="D129" s="90">
        <v>0</v>
      </c>
      <c r="E129" s="90">
        <v>2.1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1407.88</v>
      </c>
      <c r="C2" s="90">
        <v>291.18</v>
      </c>
      <c r="D2" s="90">
        <v>291.18</v>
      </c>
    </row>
    <row r="3" spans="1:7">
      <c r="A3" s="90" t="s">
        <v>293</v>
      </c>
      <c r="B3" s="90">
        <v>1407.88</v>
      </c>
      <c r="C3" s="90">
        <v>291.18</v>
      </c>
      <c r="D3" s="90">
        <v>291.18</v>
      </c>
    </row>
    <row r="4" spans="1:7">
      <c r="A4" s="90" t="s">
        <v>294</v>
      </c>
      <c r="B4" s="90">
        <v>3370.72</v>
      </c>
      <c r="C4" s="90">
        <v>697.13</v>
      </c>
      <c r="D4" s="90">
        <v>697.13</v>
      </c>
    </row>
    <row r="5" spans="1:7">
      <c r="A5" s="90" t="s">
        <v>295</v>
      </c>
      <c r="B5" s="90">
        <v>3370.72</v>
      </c>
      <c r="C5" s="90">
        <v>697.13</v>
      </c>
      <c r="D5" s="90">
        <v>697.13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626.09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4.26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96.15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31.9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781.8</v>
      </c>
      <c r="C28" s="90">
        <v>626.09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0.501</v>
      </c>
      <c r="G59" s="90">
        <v>0.622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0.501</v>
      </c>
      <c r="G60" s="90">
        <v>0.622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0.501</v>
      </c>
      <c r="G61" s="90">
        <v>0.622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0.501</v>
      </c>
      <c r="G62" s="90">
        <v>0.622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0.501</v>
      </c>
      <c r="G63" s="90">
        <v>0.622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0.501</v>
      </c>
      <c r="G65" s="90">
        <v>0.622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12877.53</v>
      </c>
      <c r="D71" s="90">
        <v>10270.370000000001</v>
      </c>
      <c r="E71" s="90">
        <v>2607.16</v>
      </c>
      <c r="F71" s="90">
        <v>0.8</v>
      </c>
      <c r="G71" s="90">
        <v>4.04</v>
      </c>
    </row>
    <row r="72" spans="1:11">
      <c r="A72" s="90" t="s">
        <v>328</v>
      </c>
      <c r="B72" s="90" t="s">
        <v>327</v>
      </c>
      <c r="C72" s="90">
        <v>88821.33</v>
      </c>
      <c r="D72" s="90">
        <v>62378.73</v>
      </c>
      <c r="E72" s="90">
        <v>26442.6</v>
      </c>
      <c r="F72" s="90">
        <v>0.7</v>
      </c>
      <c r="G72" s="90">
        <v>3.63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114712.46</v>
      </c>
      <c r="D75" s="90">
        <v>0.8</v>
      </c>
    </row>
    <row r="76" spans="1:11">
      <c r="A76" s="90" t="s">
        <v>383</v>
      </c>
      <c r="B76" s="90" t="s">
        <v>382</v>
      </c>
      <c r="C76" s="90">
        <v>20060.32</v>
      </c>
      <c r="D76" s="90">
        <v>0.8</v>
      </c>
    </row>
    <row r="77" spans="1:11">
      <c r="A77" s="90" t="s">
        <v>384</v>
      </c>
      <c r="B77" s="90" t="s">
        <v>382</v>
      </c>
      <c r="C77" s="90">
        <v>130878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2.12</v>
      </c>
      <c r="F80" s="90">
        <v>197.29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0.78</v>
      </c>
      <c r="F81" s="90">
        <v>883.53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0.59</v>
      </c>
      <c r="D82" s="90">
        <v>1109.6500000000001</v>
      </c>
      <c r="E82" s="90">
        <v>3.96</v>
      </c>
      <c r="F82" s="90">
        <v>7427.74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26731.862300000001</v>
      </c>
      <c r="C91" s="90">
        <v>39.011099999999999</v>
      </c>
      <c r="D91" s="90">
        <v>48.139899999999997</v>
      </c>
      <c r="E91" s="90">
        <v>0</v>
      </c>
      <c r="F91" s="90">
        <v>4.0000000000000002E-4</v>
      </c>
      <c r="G91" s="90">
        <v>31608.523700000002</v>
      </c>
      <c r="H91" s="90">
        <v>10661.5031</v>
      </c>
    </row>
    <row r="92" spans="1:8">
      <c r="A92" s="90" t="s">
        <v>415</v>
      </c>
      <c r="B92" s="90">
        <v>20385.927800000001</v>
      </c>
      <c r="C92" s="90">
        <v>31.299399999999999</v>
      </c>
      <c r="D92" s="90">
        <v>41.756599999999999</v>
      </c>
      <c r="E92" s="90">
        <v>0</v>
      </c>
      <c r="F92" s="90">
        <v>2.9999999999999997E-4</v>
      </c>
      <c r="G92" s="90">
        <v>27426.757799999999</v>
      </c>
      <c r="H92" s="90">
        <v>8278.6373999999996</v>
      </c>
    </row>
    <row r="93" spans="1:8">
      <c r="A93" s="90" t="s">
        <v>416</v>
      </c>
      <c r="B93" s="90">
        <v>18488.826499999999</v>
      </c>
      <c r="C93" s="90">
        <v>30.758600000000001</v>
      </c>
      <c r="D93" s="90">
        <v>45.593899999999998</v>
      </c>
      <c r="E93" s="90">
        <v>0</v>
      </c>
      <c r="F93" s="90">
        <v>2.9999999999999997E-4</v>
      </c>
      <c r="G93" s="90">
        <v>29959.9493</v>
      </c>
      <c r="H93" s="90">
        <v>7734.95</v>
      </c>
    </row>
    <row r="94" spans="1:8">
      <c r="A94" s="90" t="s">
        <v>417</v>
      </c>
      <c r="B94" s="90">
        <v>13920.218500000001</v>
      </c>
      <c r="C94" s="90">
        <v>24.736999999999998</v>
      </c>
      <c r="D94" s="90">
        <v>39.468800000000002</v>
      </c>
      <c r="E94" s="90">
        <v>0</v>
      </c>
      <c r="F94" s="90">
        <v>2.9999999999999997E-4</v>
      </c>
      <c r="G94" s="90">
        <v>25942.2029</v>
      </c>
      <c r="H94" s="90">
        <v>5974.56</v>
      </c>
    </row>
    <row r="95" spans="1:8">
      <c r="A95" s="90" t="s">
        <v>267</v>
      </c>
      <c r="B95" s="90">
        <v>13863.3156</v>
      </c>
      <c r="C95" s="90">
        <v>25.24</v>
      </c>
      <c r="D95" s="90">
        <v>41.2744</v>
      </c>
      <c r="E95" s="90">
        <v>0</v>
      </c>
      <c r="F95" s="90">
        <v>2.9999999999999997E-4</v>
      </c>
      <c r="G95" s="90">
        <v>27131.300500000001</v>
      </c>
      <c r="H95" s="90">
        <v>6007.8761000000004</v>
      </c>
    </row>
    <row r="96" spans="1:8">
      <c r="A96" s="90" t="s">
        <v>418</v>
      </c>
      <c r="B96" s="90">
        <v>13852.6253</v>
      </c>
      <c r="C96" s="90">
        <v>25.276499999999999</v>
      </c>
      <c r="D96" s="90">
        <v>41.424900000000001</v>
      </c>
      <c r="E96" s="90">
        <v>0</v>
      </c>
      <c r="F96" s="90">
        <v>2.9999999999999997E-4</v>
      </c>
      <c r="G96" s="90">
        <v>27230.469000000001</v>
      </c>
      <c r="H96" s="90">
        <v>6008.5971</v>
      </c>
    </row>
    <row r="97" spans="1:19">
      <c r="A97" s="90" t="s">
        <v>419</v>
      </c>
      <c r="B97" s="90">
        <v>13410.113300000001</v>
      </c>
      <c r="C97" s="90">
        <v>24.470800000000001</v>
      </c>
      <c r="D97" s="90">
        <v>40.107300000000002</v>
      </c>
      <c r="E97" s="90">
        <v>0</v>
      </c>
      <c r="F97" s="90">
        <v>2.9999999999999997E-4</v>
      </c>
      <c r="G97" s="90">
        <v>26364.315900000001</v>
      </c>
      <c r="H97" s="90">
        <v>5816.8220000000001</v>
      </c>
    </row>
    <row r="98" spans="1:19">
      <c r="A98" s="90" t="s">
        <v>420</v>
      </c>
      <c r="B98" s="90">
        <v>14629.918900000001</v>
      </c>
      <c r="C98" s="90">
        <v>26.696899999999999</v>
      </c>
      <c r="D98" s="90">
        <v>43.756300000000003</v>
      </c>
      <c r="E98" s="90">
        <v>0</v>
      </c>
      <c r="F98" s="90">
        <v>2.9999999999999997E-4</v>
      </c>
      <c r="G98" s="90">
        <v>28762.981299999999</v>
      </c>
      <c r="H98" s="90">
        <v>6345.9529000000002</v>
      </c>
    </row>
    <row r="99" spans="1:19">
      <c r="A99" s="90" t="s">
        <v>421</v>
      </c>
      <c r="B99" s="90">
        <v>13236.236800000001</v>
      </c>
      <c r="C99" s="90">
        <v>24.126899999999999</v>
      </c>
      <c r="D99" s="90">
        <v>39.500700000000002</v>
      </c>
      <c r="E99" s="90">
        <v>0</v>
      </c>
      <c r="F99" s="90">
        <v>2.9999999999999997E-4</v>
      </c>
      <c r="G99" s="90">
        <v>25965.509399999999</v>
      </c>
      <c r="H99" s="90">
        <v>5738.8611000000001</v>
      </c>
    </row>
    <row r="100" spans="1:19">
      <c r="A100" s="90" t="s">
        <v>422</v>
      </c>
      <c r="B100" s="90">
        <v>14760.6967</v>
      </c>
      <c r="C100" s="90">
        <v>26.3141</v>
      </c>
      <c r="D100" s="90">
        <v>42.123899999999999</v>
      </c>
      <c r="E100" s="90">
        <v>0</v>
      </c>
      <c r="F100" s="90">
        <v>2.9999999999999997E-4</v>
      </c>
      <c r="G100" s="90">
        <v>27687.653399999999</v>
      </c>
      <c r="H100" s="90">
        <v>6343.2781000000004</v>
      </c>
    </row>
    <row r="101" spans="1:19">
      <c r="A101" s="90" t="s">
        <v>423</v>
      </c>
      <c r="B101" s="90">
        <v>17575.454399999999</v>
      </c>
      <c r="C101" s="90">
        <v>29.3047</v>
      </c>
      <c r="D101" s="90">
        <v>43.555100000000003</v>
      </c>
      <c r="E101" s="90">
        <v>0</v>
      </c>
      <c r="F101" s="90">
        <v>2.9999999999999997E-4</v>
      </c>
      <c r="G101" s="90">
        <v>28620.549299999999</v>
      </c>
      <c r="H101" s="90">
        <v>7359.1041999999998</v>
      </c>
    </row>
    <row r="102" spans="1:19">
      <c r="A102" s="90" t="s">
        <v>424</v>
      </c>
      <c r="B102" s="90">
        <v>23133.419000000002</v>
      </c>
      <c r="C102" s="90">
        <v>35.095999999999997</v>
      </c>
      <c r="D102" s="90">
        <v>46.011000000000003</v>
      </c>
      <c r="E102" s="90">
        <v>0</v>
      </c>
      <c r="F102" s="90">
        <v>4.0000000000000002E-4</v>
      </c>
      <c r="G102" s="90">
        <v>30218.869200000001</v>
      </c>
      <c r="H102" s="90">
        <v>9354.0671000000002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203988.6151</v>
      </c>
      <c r="C104" s="90">
        <v>342.33199999999999</v>
      </c>
      <c r="D104" s="90">
        <v>512.71280000000002</v>
      </c>
      <c r="E104" s="90">
        <v>0</v>
      </c>
      <c r="F104" s="90">
        <v>3.8E-3</v>
      </c>
      <c r="G104" s="90">
        <v>336919.08179999999</v>
      </c>
      <c r="H104" s="90">
        <v>85624.209000000003</v>
      </c>
    </row>
    <row r="105" spans="1:19">
      <c r="A105" s="90" t="s">
        <v>426</v>
      </c>
      <c r="B105" s="90">
        <v>13236.236800000001</v>
      </c>
      <c r="C105" s="90">
        <v>24.126899999999999</v>
      </c>
      <c r="D105" s="90">
        <v>39.468800000000002</v>
      </c>
      <c r="E105" s="90">
        <v>0</v>
      </c>
      <c r="F105" s="90">
        <v>2.9999999999999997E-4</v>
      </c>
      <c r="G105" s="90">
        <v>25942.2029</v>
      </c>
      <c r="H105" s="90">
        <v>5738.8611000000001</v>
      </c>
    </row>
    <row r="106" spans="1:19">
      <c r="A106" s="90" t="s">
        <v>427</v>
      </c>
      <c r="B106" s="90">
        <v>26731.862300000001</v>
      </c>
      <c r="C106" s="90">
        <v>39.011099999999999</v>
      </c>
      <c r="D106" s="90">
        <v>48.139899999999997</v>
      </c>
      <c r="E106" s="90">
        <v>0</v>
      </c>
      <c r="F106" s="90">
        <v>4.0000000000000002E-4</v>
      </c>
      <c r="G106" s="90">
        <v>31608.523700000002</v>
      </c>
      <c r="H106" s="90">
        <v>10661.5031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73345200000</v>
      </c>
      <c r="C109" s="90">
        <v>69773.432000000001</v>
      </c>
      <c r="D109" s="90" t="s">
        <v>573</v>
      </c>
      <c r="E109" s="90">
        <v>49331.035000000003</v>
      </c>
      <c r="F109" s="90">
        <v>9104.4060000000009</v>
      </c>
      <c r="G109" s="90">
        <v>5213.366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63641700000</v>
      </c>
      <c r="C110" s="90">
        <v>63975.531000000003</v>
      </c>
      <c r="D110" s="90" t="s">
        <v>510</v>
      </c>
      <c r="E110" s="90">
        <v>49331.035000000003</v>
      </c>
      <c r="F110" s="90">
        <v>9104.4060000000009</v>
      </c>
      <c r="G110" s="90">
        <v>5540.0889999999999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69519800000</v>
      </c>
      <c r="C111" s="90">
        <v>61584.072999999997</v>
      </c>
      <c r="D111" s="90" t="s">
        <v>488</v>
      </c>
      <c r="E111" s="90">
        <v>49331.035000000003</v>
      </c>
      <c r="F111" s="90">
        <v>9104.4060000000009</v>
      </c>
      <c r="G111" s="90">
        <v>3148.6320000000001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60196900000</v>
      </c>
      <c r="C112" s="90">
        <v>59677.66</v>
      </c>
      <c r="D112" s="90" t="s">
        <v>566</v>
      </c>
      <c r="E112" s="90">
        <v>49331.035000000003</v>
      </c>
      <c r="F112" s="90">
        <v>9104.4060000000009</v>
      </c>
      <c r="G112" s="90">
        <v>1242.2190000000001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62956100000</v>
      </c>
      <c r="C113" s="90">
        <v>59912.123</v>
      </c>
      <c r="D113" s="90" t="s">
        <v>531</v>
      </c>
      <c r="E113" s="90">
        <v>49331.035000000003</v>
      </c>
      <c r="F113" s="90">
        <v>9104.4060000000009</v>
      </c>
      <c r="G113" s="90">
        <v>405.33100000000002</v>
      </c>
      <c r="H113" s="90">
        <v>0</v>
      </c>
      <c r="I113" s="90">
        <v>1071.3510000000001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63186300000</v>
      </c>
      <c r="C114" s="90">
        <v>75018.194000000003</v>
      </c>
      <c r="D114" s="90" t="s">
        <v>574</v>
      </c>
      <c r="E114" s="90">
        <v>49331.035000000003</v>
      </c>
      <c r="F114" s="90">
        <v>9104.4060000000009</v>
      </c>
      <c r="G114" s="90">
        <v>3920.4340000000002</v>
      </c>
      <c r="H114" s="90">
        <v>0</v>
      </c>
      <c r="I114" s="90">
        <v>12662.317999999999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61176400000</v>
      </c>
      <c r="C115" s="90">
        <v>72074.085999999996</v>
      </c>
      <c r="D115" s="90" t="s">
        <v>452</v>
      </c>
      <c r="E115" s="90">
        <v>49331.035000000003</v>
      </c>
      <c r="F115" s="90">
        <v>9104.4060000000009</v>
      </c>
      <c r="G115" s="90">
        <v>3281.0520000000001</v>
      </c>
      <c r="H115" s="90">
        <v>0</v>
      </c>
      <c r="I115" s="90">
        <v>10357.592000000001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66742300000</v>
      </c>
      <c r="C116" s="90">
        <v>72584.87</v>
      </c>
      <c r="D116" s="90" t="s">
        <v>575</v>
      </c>
      <c r="E116" s="90">
        <v>49331.035000000003</v>
      </c>
      <c r="F116" s="90">
        <v>9104.4060000000009</v>
      </c>
      <c r="G116" s="90">
        <v>3421.2860000000001</v>
      </c>
      <c r="H116" s="90">
        <v>0</v>
      </c>
      <c r="I116" s="90">
        <v>10728.142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60251000000</v>
      </c>
      <c r="C117" s="90">
        <v>60338.915999999997</v>
      </c>
      <c r="D117" s="90" t="s">
        <v>576</v>
      </c>
      <c r="E117" s="90">
        <v>49331.035000000003</v>
      </c>
      <c r="F117" s="90">
        <v>9104.4060000000009</v>
      </c>
      <c r="G117" s="90">
        <v>504.89699999999999</v>
      </c>
      <c r="H117" s="90">
        <v>0</v>
      </c>
      <c r="I117" s="90">
        <v>1398.578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64247100000</v>
      </c>
      <c r="C118" s="90">
        <v>64793.811999999998</v>
      </c>
      <c r="D118" s="90" t="s">
        <v>506</v>
      </c>
      <c r="E118" s="90">
        <v>49331.035000000003</v>
      </c>
      <c r="F118" s="90">
        <v>9104.4060000000009</v>
      </c>
      <c r="G118" s="90">
        <v>233.74600000000001</v>
      </c>
      <c r="H118" s="90">
        <v>0</v>
      </c>
      <c r="I118" s="90">
        <v>0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66411800000</v>
      </c>
      <c r="C119" s="90">
        <v>67023.535999999993</v>
      </c>
      <c r="D119" s="90" t="s">
        <v>562</v>
      </c>
      <c r="E119" s="90">
        <v>49331.035000000003</v>
      </c>
      <c r="F119" s="90">
        <v>9104.4060000000009</v>
      </c>
      <c r="G119" s="90">
        <v>2463.4699999999998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70120600000</v>
      </c>
      <c r="C120" s="90">
        <v>67855.316000000006</v>
      </c>
      <c r="D120" s="90" t="s">
        <v>577</v>
      </c>
      <c r="E120" s="90">
        <v>49331.035000000003</v>
      </c>
      <c r="F120" s="90">
        <v>9104.4060000000009</v>
      </c>
      <c r="G120" s="90">
        <v>3295.2489999999998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781795000000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60196900000</v>
      </c>
      <c r="C123" s="90">
        <v>59677.66</v>
      </c>
      <c r="D123" s="90"/>
      <c r="E123" s="90">
        <v>49331.035000000003</v>
      </c>
      <c r="F123" s="90">
        <v>9104.4060000000009</v>
      </c>
      <c r="G123" s="90">
        <v>233.74600000000001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73345200000</v>
      </c>
      <c r="C124" s="90">
        <v>75018.194000000003</v>
      </c>
      <c r="D124" s="90"/>
      <c r="E124" s="90">
        <v>49331.035000000003</v>
      </c>
      <c r="F124" s="90">
        <v>9104.4060000000009</v>
      </c>
      <c r="G124" s="90">
        <v>5540.0889999999999</v>
      </c>
      <c r="H124" s="90">
        <v>0</v>
      </c>
      <c r="I124" s="90">
        <v>12662.317999999999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14220.49</v>
      </c>
      <c r="C127" s="90">
        <v>4961.9399999999996</v>
      </c>
      <c r="D127" s="90">
        <v>0</v>
      </c>
      <c r="E127" s="90">
        <v>19182.419999999998</v>
      </c>
    </row>
    <row r="128" spans="1:19">
      <c r="A128" s="90" t="s">
        <v>462</v>
      </c>
      <c r="B128" s="90">
        <v>2.94</v>
      </c>
      <c r="C128" s="90">
        <v>1.03</v>
      </c>
      <c r="D128" s="90">
        <v>0</v>
      </c>
      <c r="E128" s="90">
        <v>3.97</v>
      </c>
    </row>
    <row r="129" spans="1:5">
      <c r="A129" s="90" t="s">
        <v>463</v>
      </c>
      <c r="B129" s="90">
        <v>2.94</v>
      </c>
      <c r="C129" s="90">
        <v>1.03</v>
      </c>
      <c r="D129" s="90">
        <v>0</v>
      </c>
      <c r="E129" s="90">
        <v>3.97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1278.8</v>
      </c>
      <c r="C2" s="90">
        <v>264.48</v>
      </c>
      <c r="D2" s="90">
        <v>264.48</v>
      </c>
    </row>
    <row r="3" spans="1:7">
      <c r="A3" s="90" t="s">
        <v>293</v>
      </c>
      <c r="B3" s="90">
        <v>1278.8</v>
      </c>
      <c r="C3" s="90">
        <v>264.48</v>
      </c>
      <c r="D3" s="90">
        <v>264.48</v>
      </c>
    </row>
    <row r="4" spans="1:7">
      <c r="A4" s="90" t="s">
        <v>294</v>
      </c>
      <c r="B4" s="90">
        <v>3246.32</v>
      </c>
      <c r="C4" s="90">
        <v>671.4</v>
      </c>
      <c r="D4" s="90">
        <v>671.4</v>
      </c>
    </row>
    <row r="5" spans="1:7">
      <c r="A5" s="90" t="s">
        <v>295</v>
      </c>
      <c r="B5" s="90">
        <v>3246.32</v>
      </c>
      <c r="C5" s="90">
        <v>671.4</v>
      </c>
      <c r="D5" s="90">
        <v>671.4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502.85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1.39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96.13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28.96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775.95</v>
      </c>
      <c r="C28" s="90">
        <v>502.85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0.501</v>
      </c>
      <c r="G59" s="90">
        <v>0.622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0.501</v>
      </c>
      <c r="G60" s="90">
        <v>0.622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0.501</v>
      </c>
      <c r="G61" s="90">
        <v>0.622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0.501</v>
      </c>
      <c r="G62" s="90">
        <v>0.622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0.501</v>
      </c>
      <c r="G63" s="90">
        <v>0.622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0.501</v>
      </c>
      <c r="G65" s="90">
        <v>0.622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14411.2</v>
      </c>
      <c r="D71" s="90">
        <v>11509.58</v>
      </c>
      <c r="E71" s="90">
        <v>2901.62</v>
      </c>
      <c r="F71" s="90">
        <v>0.8</v>
      </c>
      <c r="G71" s="90">
        <v>4.03</v>
      </c>
    </row>
    <row r="72" spans="1:11">
      <c r="A72" s="90" t="s">
        <v>328</v>
      </c>
      <c r="B72" s="90" t="s">
        <v>327</v>
      </c>
      <c r="C72" s="90">
        <v>72656.479999999996</v>
      </c>
      <c r="D72" s="90">
        <v>58027.48</v>
      </c>
      <c r="E72" s="90">
        <v>14629</v>
      </c>
      <c r="F72" s="90">
        <v>0.8</v>
      </c>
      <c r="G72" s="90">
        <v>4.18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110517.59</v>
      </c>
      <c r="D75" s="90">
        <v>0.8</v>
      </c>
    </row>
    <row r="76" spans="1:11">
      <c r="A76" s="90" t="s">
        <v>383</v>
      </c>
      <c r="B76" s="90" t="s">
        <v>382</v>
      </c>
      <c r="C76" s="90">
        <v>19888.88</v>
      </c>
      <c r="D76" s="90">
        <v>0.8</v>
      </c>
    </row>
    <row r="77" spans="1:11">
      <c r="A77" s="90" t="s">
        <v>384</v>
      </c>
      <c r="B77" s="90" t="s">
        <v>382</v>
      </c>
      <c r="C77" s="90">
        <v>128482.94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2.3199999999999998</v>
      </c>
      <c r="F80" s="90">
        <v>215.63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0.87</v>
      </c>
      <c r="F81" s="90">
        <v>991.76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0.59</v>
      </c>
      <c r="D82" s="90">
        <v>1109.6500000000001</v>
      </c>
      <c r="E82" s="90">
        <v>4.3899999999999997</v>
      </c>
      <c r="F82" s="90">
        <v>8234.0499999999993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24483.236099999998</v>
      </c>
      <c r="C91" s="90">
        <v>36.979100000000003</v>
      </c>
      <c r="D91" s="90">
        <v>53.474800000000002</v>
      </c>
      <c r="E91" s="90">
        <v>0</v>
      </c>
      <c r="F91" s="90">
        <v>4.0000000000000002E-4</v>
      </c>
      <c r="G91" s="91">
        <v>1267690</v>
      </c>
      <c r="H91" s="90">
        <v>9900.0112000000008</v>
      </c>
    </row>
    <row r="92" spans="1:8">
      <c r="A92" s="90" t="s">
        <v>415</v>
      </c>
      <c r="B92" s="90">
        <v>19738.613000000001</v>
      </c>
      <c r="C92" s="90">
        <v>30.802</v>
      </c>
      <c r="D92" s="90">
        <v>46.688800000000001</v>
      </c>
      <c r="E92" s="90">
        <v>0</v>
      </c>
      <c r="F92" s="90">
        <v>2.9999999999999997E-4</v>
      </c>
      <c r="G92" s="91">
        <v>1107020</v>
      </c>
      <c r="H92" s="90">
        <v>8077.0877</v>
      </c>
    </row>
    <row r="93" spans="1:8">
      <c r="A93" s="90" t="s">
        <v>416</v>
      </c>
      <c r="B93" s="90">
        <v>18856.578000000001</v>
      </c>
      <c r="C93" s="90">
        <v>31.281600000000001</v>
      </c>
      <c r="D93" s="90">
        <v>51.314799999999998</v>
      </c>
      <c r="E93" s="90">
        <v>0</v>
      </c>
      <c r="F93" s="90">
        <v>4.0000000000000002E-4</v>
      </c>
      <c r="G93" s="91">
        <v>1217050</v>
      </c>
      <c r="H93" s="90">
        <v>7895.5663999999997</v>
      </c>
    </row>
    <row r="94" spans="1:8">
      <c r="A94" s="90" t="s">
        <v>417</v>
      </c>
      <c r="B94" s="90">
        <v>15389.8914</v>
      </c>
      <c r="C94" s="90">
        <v>26.381900000000002</v>
      </c>
      <c r="D94" s="90">
        <v>44.959299999999999</v>
      </c>
      <c r="E94" s="90">
        <v>0</v>
      </c>
      <c r="F94" s="90">
        <v>2.9999999999999997E-4</v>
      </c>
      <c r="G94" s="91">
        <v>1066450</v>
      </c>
      <c r="H94" s="90">
        <v>6526.2901000000002</v>
      </c>
    </row>
    <row r="95" spans="1:8">
      <c r="A95" s="90" t="s">
        <v>267</v>
      </c>
      <c r="B95" s="90">
        <v>15099.3935</v>
      </c>
      <c r="C95" s="90">
        <v>26.587900000000001</v>
      </c>
      <c r="D95" s="90">
        <v>46.6569</v>
      </c>
      <c r="E95" s="90">
        <v>0</v>
      </c>
      <c r="F95" s="90">
        <v>2.9999999999999997E-4</v>
      </c>
      <c r="G95" s="91">
        <v>1106830</v>
      </c>
      <c r="H95" s="90">
        <v>6471.1579000000002</v>
      </c>
    </row>
    <row r="96" spans="1:8">
      <c r="A96" s="90" t="s">
        <v>418</v>
      </c>
      <c r="B96" s="90">
        <v>14654.9324</v>
      </c>
      <c r="C96" s="90">
        <v>25.971800000000002</v>
      </c>
      <c r="D96" s="90">
        <v>45.885599999999997</v>
      </c>
      <c r="E96" s="90">
        <v>0</v>
      </c>
      <c r="F96" s="90">
        <v>2.9999999999999997E-4</v>
      </c>
      <c r="G96" s="91">
        <v>1088550</v>
      </c>
      <c r="H96" s="90">
        <v>6296.7676000000001</v>
      </c>
    </row>
    <row r="97" spans="1:19">
      <c r="A97" s="90" t="s">
        <v>419</v>
      </c>
      <c r="B97" s="90">
        <v>14184.239600000001</v>
      </c>
      <c r="C97" s="90">
        <v>25.1769</v>
      </c>
      <c r="D97" s="90">
        <v>44.554000000000002</v>
      </c>
      <c r="E97" s="90">
        <v>0</v>
      </c>
      <c r="F97" s="90">
        <v>2.9999999999999997E-4</v>
      </c>
      <c r="G97" s="91">
        <v>1056970</v>
      </c>
      <c r="H97" s="90">
        <v>6098.3236999999999</v>
      </c>
    </row>
    <row r="98" spans="1:19">
      <c r="A98" s="90" t="s">
        <v>420</v>
      </c>
      <c r="B98" s="90">
        <v>15440.483200000001</v>
      </c>
      <c r="C98" s="90">
        <v>27.399799999999999</v>
      </c>
      <c r="D98" s="90">
        <v>48.474899999999998</v>
      </c>
      <c r="E98" s="90">
        <v>0</v>
      </c>
      <c r="F98" s="90">
        <v>2.9999999999999997E-4</v>
      </c>
      <c r="G98" s="91">
        <v>1149990</v>
      </c>
      <c r="H98" s="90">
        <v>6637.7596999999996</v>
      </c>
    </row>
    <row r="99" spans="1:19">
      <c r="A99" s="90" t="s">
        <v>421</v>
      </c>
      <c r="B99" s="90">
        <v>14320.6405</v>
      </c>
      <c r="C99" s="90">
        <v>25.335999999999999</v>
      </c>
      <c r="D99" s="90">
        <v>44.682400000000001</v>
      </c>
      <c r="E99" s="90">
        <v>0</v>
      </c>
      <c r="F99" s="90">
        <v>2.9999999999999997E-4</v>
      </c>
      <c r="G99" s="91">
        <v>1060000</v>
      </c>
      <c r="H99" s="90">
        <v>6148.9476999999997</v>
      </c>
    </row>
    <row r="100" spans="1:19">
      <c r="A100" s="90" t="s">
        <v>422</v>
      </c>
      <c r="B100" s="90">
        <v>16047.0573</v>
      </c>
      <c r="C100" s="90">
        <v>27.780999999999999</v>
      </c>
      <c r="D100" s="90">
        <v>47.865099999999998</v>
      </c>
      <c r="E100" s="90">
        <v>0</v>
      </c>
      <c r="F100" s="90">
        <v>2.9999999999999997E-4</v>
      </c>
      <c r="G100" s="91">
        <v>1135420</v>
      </c>
      <c r="H100" s="90">
        <v>6831.3231999999998</v>
      </c>
    </row>
    <row r="101" spans="1:19">
      <c r="A101" s="90" t="s">
        <v>423</v>
      </c>
      <c r="B101" s="90">
        <v>18330.7935</v>
      </c>
      <c r="C101" s="90">
        <v>30.2576</v>
      </c>
      <c r="D101" s="90">
        <v>49.335299999999997</v>
      </c>
      <c r="E101" s="90">
        <v>0</v>
      </c>
      <c r="F101" s="90">
        <v>2.9999999999999997E-4</v>
      </c>
      <c r="G101" s="91">
        <v>1170080</v>
      </c>
      <c r="H101" s="90">
        <v>7660.7467999999999</v>
      </c>
    </row>
    <row r="102" spans="1:19">
      <c r="A102" s="90" t="s">
        <v>424</v>
      </c>
      <c r="B102" s="90">
        <v>22855.062099999999</v>
      </c>
      <c r="C102" s="90">
        <v>35.030900000000003</v>
      </c>
      <c r="D102" s="90">
        <v>51.766399999999997</v>
      </c>
      <c r="E102" s="90">
        <v>0</v>
      </c>
      <c r="F102" s="90">
        <v>4.0000000000000002E-4</v>
      </c>
      <c r="G102" s="91">
        <v>1227290</v>
      </c>
      <c r="H102" s="90">
        <v>9291.0332999999991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209400.92050000001</v>
      </c>
      <c r="C104" s="90">
        <v>348.98649999999998</v>
      </c>
      <c r="D104" s="90">
        <v>575.6585</v>
      </c>
      <c r="E104" s="90">
        <v>0</v>
      </c>
      <c r="F104" s="90">
        <v>4.0000000000000001E-3</v>
      </c>
      <c r="G104" s="91">
        <v>13653300</v>
      </c>
      <c r="H104" s="90">
        <v>87835.015499999994</v>
      </c>
    </row>
    <row r="105" spans="1:19">
      <c r="A105" s="90" t="s">
        <v>426</v>
      </c>
      <c r="B105" s="90">
        <v>14184.239600000001</v>
      </c>
      <c r="C105" s="90">
        <v>25.1769</v>
      </c>
      <c r="D105" s="90">
        <v>44.554000000000002</v>
      </c>
      <c r="E105" s="90">
        <v>0</v>
      </c>
      <c r="F105" s="90">
        <v>2.9999999999999997E-4</v>
      </c>
      <c r="G105" s="91">
        <v>1056970</v>
      </c>
      <c r="H105" s="90">
        <v>6098.3236999999999</v>
      </c>
    </row>
    <row r="106" spans="1:19">
      <c r="A106" s="90" t="s">
        <v>427</v>
      </c>
      <c r="B106" s="90">
        <v>24483.236099999998</v>
      </c>
      <c r="C106" s="90">
        <v>36.979100000000003</v>
      </c>
      <c r="D106" s="90">
        <v>53.474800000000002</v>
      </c>
      <c r="E106" s="90">
        <v>0</v>
      </c>
      <c r="F106" s="90">
        <v>4.0000000000000002E-4</v>
      </c>
      <c r="G106" s="91">
        <v>1267690</v>
      </c>
      <c r="H106" s="90">
        <v>9900.0112000000008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72045800000</v>
      </c>
      <c r="C109" s="90">
        <v>68795.910999999993</v>
      </c>
      <c r="D109" s="90" t="s">
        <v>578</v>
      </c>
      <c r="E109" s="90">
        <v>49331.035000000003</v>
      </c>
      <c r="F109" s="90">
        <v>9104.4060000000009</v>
      </c>
      <c r="G109" s="90">
        <v>4235.8450000000003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62914600000</v>
      </c>
      <c r="C110" s="90">
        <v>64441.877999999997</v>
      </c>
      <c r="D110" s="90" t="s">
        <v>579</v>
      </c>
      <c r="E110" s="90">
        <v>49331.035000000003</v>
      </c>
      <c r="F110" s="90">
        <v>9104.4060000000009</v>
      </c>
      <c r="G110" s="90">
        <v>6006.4359999999997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69167900000</v>
      </c>
      <c r="C111" s="90">
        <v>61935.101999999999</v>
      </c>
      <c r="D111" s="90" t="s">
        <v>511</v>
      </c>
      <c r="E111" s="90">
        <v>49331.035000000003</v>
      </c>
      <c r="F111" s="90">
        <v>9104.4060000000009</v>
      </c>
      <c r="G111" s="90">
        <v>3499.66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60609100000</v>
      </c>
      <c r="C112" s="90">
        <v>60359.504000000001</v>
      </c>
      <c r="D112" s="90" t="s">
        <v>566</v>
      </c>
      <c r="E112" s="90">
        <v>49331.035000000003</v>
      </c>
      <c r="F112" s="90">
        <v>9104.4060000000009</v>
      </c>
      <c r="G112" s="90">
        <v>1924.0619999999999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62903700000</v>
      </c>
      <c r="C113" s="90">
        <v>59046.811000000002</v>
      </c>
      <c r="D113" s="90" t="s">
        <v>580</v>
      </c>
      <c r="E113" s="90">
        <v>49331.035000000003</v>
      </c>
      <c r="F113" s="90">
        <v>9104.4060000000009</v>
      </c>
      <c r="G113" s="90">
        <v>611.36900000000003</v>
      </c>
      <c r="H113" s="90">
        <v>0</v>
      </c>
      <c r="I113" s="90">
        <v>0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61865100000</v>
      </c>
      <c r="C114" s="90">
        <v>69167.271999999997</v>
      </c>
      <c r="D114" s="90" t="s">
        <v>502</v>
      </c>
      <c r="E114" s="90">
        <v>49331.035000000003</v>
      </c>
      <c r="F114" s="90">
        <v>9104.4060000000009</v>
      </c>
      <c r="G114" s="90">
        <v>3301.5590000000002</v>
      </c>
      <c r="H114" s="90">
        <v>0</v>
      </c>
      <c r="I114" s="90">
        <v>7430.2709999999997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60070000000</v>
      </c>
      <c r="C115" s="90">
        <v>70567.539000000004</v>
      </c>
      <c r="D115" s="90" t="s">
        <v>581</v>
      </c>
      <c r="E115" s="90">
        <v>49331.035000000003</v>
      </c>
      <c r="F115" s="90">
        <v>9104.4060000000009</v>
      </c>
      <c r="G115" s="90">
        <v>3791.663</v>
      </c>
      <c r="H115" s="90">
        <v>0</v>
      </c>
      <c r="I115" s="90">
        <v>8340.4339999999993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65356400000</v>
      </c>
      <c r="C116" s="90">
        <v>65531.345999999998</v>
      </c>
      <c r="D116" s="90" t="s">
        <v>582</v>
      </c>
      <c r="E116" s="90">
        <v>49331.035000000003</v>
      </c>
      <c r="F116" s="90">
        <v>9104.4060000000009</v>
      </c>
      <c r="G116" s="90">
        <v>2205.6439999999998</v>
      </c>
      <c r="H116" s="90">
        <v>0</v>
      </c>
      <c r="I116" s="90">
        <v>4890.2610000000004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60242500000</v>
      </c>
      <c r="C117" s="90">
        <v>59656.351000000002</v>
      </c>
      <c r="D117" s="90" t="s">
        <v>550</v>
      </c>
      <c r="E117" s="90">
        <v>49331.035000000003</v>
      </c>
      <c r="F117" s="90">
        <v>9104.4060000000009</v>
      </c>
      <c r="G117" s="90">
        <v>352.09300000000002</v>
      </c>
      <c r="H117" s="90">
        <v>0</v>
      </c>
      <c r="I117" s="90">
        <v>868.81600000000003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64528700000</v>
      </c>
      <c r="C118" s="90">
        <v>59972.03</v>
      </c>
      <c r="D118" s="90" t="s">
        <v>583</v>
      </c>
      <c r="E118" s="90">
        <v>49331.035000000003</v>
      </c>
      <c r="F118" s="90">
        <v>9104.4060000000009</v>
      </c>
      <c r="G118" s="90">
        <v>1536.5889999999999</v>
      </c>
      <c r="H118" s="90">
        <v>0</v>
      </c>
      <c r="I118" s="90">
        <v>0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66498300000</v>
      </c>
      <c r="C119" s="90">
        <v>65976.759999999995</v>
      </c>
      <c r="D119" s="90" t="s">
        <v>552</v>
      </c>
      <c r="E119" s="90">
        <v>49331.035000000003</v>
      </c>
      <c r="F119" s="90">
        <v>9104.4060000000009</v>
      </c>
      <c r="G119" s="90">
        <v>1416.694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69750000000</v>
      </c>
      <c r="C120" s="90">
        <v>69292.161999999997</v>
      </c>
      <c r="D120" s="90" t="s">
        <v>584</v>
      </c>
      <c r="E120" s="90">
        <v>49331.035000000003</v>
      </c>
      <c r="F120" s="90">
        <v>9104.4060000000009</v>
      </c>
      <c r="G120" s="90">
        <v>4732.0950000000003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775952000000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60070000000</v>
      </c>
      <c r="C123" s="90">
        <v>59046.811000000002</v>
      </c>
      <c r="D123" s="90"/>
      <c r="E123" s="90">
        <v>49331.035000000003</v>
      </c>
      <c r="F123" s="90">
        <v>9104.4060000000009</v>
      </c>
      <c r="G123" s="90">
        <v>352.09300000000002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72045800000</v>
      </c>
      <c r="C124" s="90">
        <v>70567.539000000004</v>
      </c>
      <c r="D124" s="90"/>
      <c r="E124" s="90">
        <v>49331.035000000003</v>
      </c>
      <c r="F124" s="90">
        <v>9104.4060000000009</v>
      </c>
      <c r="G124" s="90">
        <v>6006.4359999999997</v>
      </c>
      <c r="H124" s="90">
        <v>0</v>
      </c>
      <c r="I124" s="90">
        <v>8340.4339999999993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17446.849999999999</v>
      </c>
      <c r="C127" s="90">
        <v>3977.11</v>
      </c>
      <c r="D127" s="90">
        <v>0</v>
      </c>
      <c r="E127" s="90">
        <v>21423.96</v>
      </c>
    </row>
    <row r="128" spans="1:19">
      <c r="A128" s="90" t="s">
        <v>462</v>
      </c>
      <c r="B128" s="90">
        <v>3.61</v>
      </c>
      <c r="C128" s="90">
        <v>0.82</v>
      </c>
      <c r="D128" s="90">
        <v>0</v>
      </c>
      <c r="E128" s="90">
        <v>4.43</v>
      </c>
    </row>
    <row r="129" spans="1:5">
      <c r="A129" s="90" t="s">
        <v>463</v>
      </c>
      <c r="B129" s="90">
        <v>3.61</v>
      </c>
      <c r="C129" s="90">
        <v>0.82</v>
      </c>
      <c r="D129" s="90">
        <v>0</v>
      </c>
      <c r="E129" s="90">
        <v>4.43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1486.08</v>
      </c>
      <c r="C2" s="90">
        <v>307.35000000000002</v>
      </c>
      <c r="D2" s="90">
        <v>307.35000000000002</v>
      </c>
    </row>
    <row r="3" spans="1:7">
      <c r="A3" s="90" t="s">
        <v>293</v>
      </c>
      <c r="B3" s="90">
        <v>1486.08</v>
      </c>
      <c r="C3" s="90">
        <v>307.35000000000002</v>
      </c>
      <c r="D3" s="90">
        <v>307.35000000000002</v>
      </c>
    </row>
    <row r="4" spans="1:7">
      <c r="A4" s="90" t="s">
        <v>294</v>
      </c>
      <c r="B4" s="90">
        <v>3454.94</v>
      </c>
      <c r="C4" s="90">
        <v>714.55</v>
      </c>
      <c r="D4" s="90">
        <v>714.55</v>
      </c>
    </row>
    <row r="5" spans="1:7">
      <c r="A5" s="90" t="s">
        <v>295</v>
      </c>
      <c r="B5" s="90">
        <v>3454.94</v>
      </c>
      <c r="C5" s="90">
        <v>714.55</v>
      </c>
      <c r="D5" s="90">
        <v>714.55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704.79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0.63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96.08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35.11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781.29</v>
      </c>
      <c r="C28" s="90">
        <v>704.79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0.32400000000000001</v>
      </c>
      <c r="E39" s="90">
        <v>0.34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0.32400000000000001</v>
      </c>
      <c r="E40" s="90">
        <v>0.34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0.32400000000000001</v>
      </c>
      <c r="E41" s="90">
        <v>0.34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0.32400000000000001</v>
      </c>
      <c r="E42" s="90">
        <v>0.34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0.32400000000000001</v>
      </c>
      <c r="E44" s="90">
        <v>0.34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0.32400000000000001</v>
      </c>
      <c r="E45" s="90">
        <v>0.34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0.32400000000000001</v>
      </c>
      <c r="E47" s="90">
        <v>0.34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0.32400000000000001</v>
      </c>
      <c r="E48" s="90">
        <v>0.34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0.32400000000000001</v>
      </c>
      <c r="E49" s="90">
        <v>0.34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0.32400000000000001</v>
      </c>
      <c r="E52" s="90">
        <v>0.34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0.32400000000000001</v>
      </c>
      <c r="E53" s="90">
        <v>0.34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0.32400000000000001</v>
      </c>
      <c r="E54" s="90">
        <v>0.34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0.501</v>
      </c>
      <c r="G59" s="90">
        <v>0.49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0.501</v>
      </c>
      <c r="G60" s="90">
        <v>0.49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0.501</v>
      </c>
      <c r="G61" s="90">
        <v>0.49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0.501</v>
      </c>
      <c r="G62" s="90">
        <v>0.49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0.501</v>
      </c>
      <c r="G63" s="90">
        <v>0.49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0.501</v>
      </c>
      <c r="G65" s="90">
        <v>0.49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11054.56</v>
      </c>
      <c r="D71" s="90">
        <v>8828.7800000000007</v>
      </c>
      <c r="E71" s="90">
        <v>2225.7800000000002</v>
      </c>
      <c r="F71" s="90">
        <v>0.8</v>
      </c>
      <c r="G71" s="90">
        <v>4.0599999999999996</v>
      </c>
    </row>
    <row r="72" spans="1:11">
      <c r="A72" s="90" t="s">
        <v>328</v>
      </c>
      <c r="B72" s="90" t="s">
        <v>327</v>
      </c>
      <c r="C72" s="90">
        <v>89670.63</v>
      </c>
      <c r="D72" s="90">
        <v>63211.37</v>
      </c>
      <c r="E72" s="90">
        <v>26459.26</v>
      </c>
      <c r="F72" s="90">
        <v>0.7</v>
      </c>
      <c r="G72" s="90">
        <v>3.64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119320.03</v>
      </c>
      <c r="D75" s="90">
        <v>0.8</v>
      </c>
    </row>
    <row r="76" spans="1:11">
      <c r="A76" s="90" t="s">
        <v>383</v>
      </c>
      <c r="B76" s="90" t="s">
        <v>382</v>
      </c>
      <c r="C76" s="90">
        <v>17458.96</v>
      </c>
      <c r="D76" s="90">
        <v>0.8</v>
      </c>
    </row>
    <row r="77" spans="1:11">
      <c r="A77" s="90" t="s">
        <v>384</v>
      </c>
      <c r="B77" s="90" t="s">
        <v>382</v>
      </c>
      <c r="C77" s="90">
        <v>131500.32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2.23</v>
      </c>
      <c r="F80" s="90">
        <v>207.49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0.54</v>
      </c>
      <c r="D81" s="90">
        <v>622</v>
      </c>
      <c r="E81" s="90">
        <v>0.67</v>
      </c>
      <c r="F81" s="90">
        <v>774.59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0.59</v>
      </c>
      <c r="D82" s="90">
        <v>1109.6500000000001</v>
      </c>
      <c r="E82" s="90">
        <v>4.04</v>
      </c>
      <c r="F82" s="90">
        <v>7571.57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25612.333999999999</v>
      </c>
      <c r="C91" s="90">
        <v>37.950200000000002</v>
      </c>
      <c r="D91" s="90">
        <v>47.989400000000003</v>
      </c>
      <c r="E91" s="90">
        <v>0</v>
      </c>
      <c r="F91" s="90">
        <v>4.0000000000000002E-4</v>
      </c>
      <c r="G91" s="90">
        <v>31513.2264</v>
      </c>
      <c r="H91" s="90">
        <v>10269.7664</v>
      </c>
    </row>
    <row r="92" spans="1:8">
      <c r="A92" s="90" t="s">
        <v>415</v>
      </c>
      <c r="B92" s="90">
        <v>21731.2857</v>
      </c>
      <c r="C92" s="90">
        <v>32.686999999999998</v>
      </c>
      <c r="D92" s="90">
        <v>42.304600000000001</v>
      </c>
      <c r="E92" s="90">
        <v>0</v>
      </c>
      <c r="F92" s="90">
        <v>2.9999999999999997E-4</v>
      </c>
      <c r="G92" s="90">
        <v>27783.010200000001</v>
      </c>
      <c r="H92" s="90">
        <v>8760.1713</v>
      </c>
    </row>
    <row r="93" spans="1:8">
      <c r="A93" s="90" t="s">
        <v>416</v>
      </c>
      <c r="B93" s="90">
        <v>20105.195800000001</v>
      </c>
      <c r="C93" s="90">
        <v>32.481900000000003</v>
      </c>
      <c r="D93" s="90">
        <v>46.435499999999998</v>
      </c>
      <c r="E93" s="90">
        <v>0</v>
      </c>
      <c r="F93" s="90">
        <v>2.9999999999999997E-4</v>
      </c>
      <c r="G93" s="90">
        <v>30508.647000000001</v>
      </c>
      <c r="H93" s="90">
        <v>8318.8649999999998</v>
      </c>
    </row>
    <row r="94" spans="1:8">
      <c r="A94" s="90" t="s">
        <v>417</v>
      </c>
      <c r="B94" s="90">
        <v>14894.9876</v>
      </c>
      <c r="C94" s="90">
        <v>25.7712</v>
      </c>
      <c r="D94" s="90">
        <v>39.959600000000002</v>
      </c>
      <c r="E94" s="90">
        <v>0</v>
      </c>
      <c r="F94" s="90">
        <v>2.9999999999999997E-4</v>
      </c>
      <c r="G94" s="90">
        <v>26262.039100000002</v>
      </c>
      <c r="H94" s="90">
        <v>6326.2031999999999</v>
      </c>
    </row>
    <row r="95" spans="1:8">
      <c r="A95" s="90" t="s">
        <v>267</v>
      </c>
      <c r="B95" s="90">
        <v>14135.961799999999</v>
      </c>
      <c r="C95" s="90">
        <v>25.486899999999999</v>
      </c>
      <c r="D95" s="90">
        <v>41.273800000000001</v>
      </c>
      <c r="E95" s="90">
        <v>0</v>
      </c>
      <c r="F95" s="90">
        <v>2.9999999999999997E-4</v>
      </c>
      <c r="G95" s="90">
        <v>27130.011200000001</v>
      </c>
      <c r="H95" s="90">
        <v>6102.1862000000001</v>
      </c>
    </row>
    <row r="96" spans="1:8">
      <c r="A96" s="90" t="s">
        <v>418</v>
      </c>
      <c r="B96" s="90">
        <v>13499.7454</v>
      </c>
      <c r="C96" s="90">
        <v>24.6111</v>
      </c>
      <c r="D96" s="90">
        <v>40.299799999999998</v>
      </c>
      <c r="E96" s="90">
        <v>0</v>
      </c>
      <c r="F96" s="90">
        <v>2.9999999999999997E-4</v>
      </c>
      <c r="G96" s="90">
        <v>26490.769700000001</v>
      </c>
      <c r="H96" s="90">
        <v>5853.4826000000003</v>
      </c>
    </row>
    <row r="97" spans="1:19">
      <c r="A97" s="90" t="s">
        <v>419</v>
      </c>
      <c r="B97" s="90">
        <v>13051.311</v>
      </c>
      <c r="C97" s="90">
        <v>23.8126</v>
      </c>
      <c r="D97" s="90">
        <v>39.023000000000003</v>
      </c>
      <c r="E97" s="90">
        <v>0</v>
      </c>
      <c r="F97" s="90">
        <v>2.9999999999999997E-4</v>
      </c>
      <c r="G97" s="90">
        <v>25651.560099999999</v>
      </c>
      <c r="H97" s="90">
        <v>5660.8588</v>
      </c>
    </row>
    <row r="98" spans="1:19">
      <c r="A98" s="90" t="s">
        <v>420</v>
      </c>
      <c r="B98" s="90">
        <v>14293.7006</v>
      </c>
      <c r="C98" s="90">
        <v>26.068899999999999</v>
      </c>
      <c r="D98" s="90">
        <v>42.703499999999998</v>
      </c>
      <c r="E98" s="90">
        <v>0</v>
      </c>
      <c r="F98" s="90">
        <v>2.9999999999999997E-4</v>
      </c>
      <c r="G98" s="90">
        <v>28070.888900000002</v>
      </c>
      <c r="H98" s="90">
        <v>6198.7277000000004</v>
      </c>
    </row>
    <row r="99" spans="1:19">
      <c r="A99" s="90" t="s">
        <v>421</v>
      </c>
      <c r="B99" s="90">
        <v>13352.1137</v>
      </c>
      <c r="C99" s="90">
        <v>24.2285</v>
      </c>
      <c r="D99" s="90">
        <v>39.4895</v>
      </c>
      <c r="E99" s="90">
        <v>0</v>
      </c>
      <c r="F99" s="90">
        <v>2.9999999999999997E-4</v>
      </c>
      <c r="G99" s="90">
        <v>25957.7166</v>
      </c>
      <c r="H99" s="90">
        <v>5778.6207000000004</v>
      </c>
    </row>
    <row r="100" spans="1:19">
      <c r="A100" s="90" t="s">
        <v>422</v>
      </c>
      <c r="B100" s="90">
        <v>15150.548500000001</v>
      </c>
      <c r="C100" s="90">
        <v>26.744499999999999</v>
      </c>
      <c r="D100" s="90">
        <v>42.374699999999997</v>
      </c>
      <c r="E100" s="90">
        <v>0</v>
      </c>
      <c r="F100" s="90">
        <v>2.9999999999999997E-4</v>
      </c>
      <c r="G100" s="90">
        <v>27851.4928</v>
      </c>
      <c r="H100" s="90">
        <v>6485.5167000000001</v>
      </c>
    </row>
    <row r="101" spans="1:19">
      <c r="A101" s="90" t="s">
        <v>423</v>
      </c>
      <c r="B101" s="90">
        <v>18522.122500000001</v>
      </c>
      <c r="C101" s="90">
        <v>30.3368</v>
      </c>
      <c r="D101" s="90">
        <v>44.122300000000003</v>
      </c>
      <c r="E101" s="90">
        <v>0</v>
      </c>
      <c r="F101" s="90">
        <v>2.9999999999999997E-4</v>
      </c>
      <c r="G101" s="90">
        <v>28990.8259</v>
      </c>
      <c r="H101" s="90">
        <v>7703.2698</v>
      </c>
    </row>
    <row r="102" spans="1:19">
      <c r="A102" s="90" t="s">
        <v>424</v>
      </c>
      <c r="B102" s="90">
        <v>23629.822100000001</v>
      </c>
      <c r="C102" s="90">
        <v>35.674500000000002</v>
      </c>
      <c r="D102" s="90">
        <v>46.429600000000001</v>
      </c>
      <c r="E102" s="90">
        <v>0</v>
      </c>
      <c r="F102" s="90">
        <v>4.0000000000000002E-4</v>
      </c>
      <c r="G102" s="90">
        <v>30492.8292</v>
      </c>
      <c r="H102" s="90">
        <v>9538.0943000000007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207979.1286</v>
      </c>
      <c r="C104" s="90">
        <v>345.85410000000002</v>
      </c>
      <c r="D104" s="90">
        <v>512.40520000000004</v>
      </c>
      <c r="E104" s="90">
        <v>0</v>
      </c>
      <c r="F104" s="90">
        <v>3.8E-3</v>
      </c>
      <c r="G104" s="90">
        <v>336703.01699999999</v>
      </c>
      <c r="H104" s="90">
        <v>86995.762700000007</v>
      </c>
    </row>
    <row r="105" spans="1:19">
      <c r="A105" s="90" t="s">
        <v>426</v>
      </c>
      <c r="B105" s="90">
        <v>13051.311</v>
      </c>
      <c r="C105" s="90">
        <v>23.8126</v>
      </c>
      <c r="D105" s="90">
        <v>39.023000000000003</v>
      </c>
      <c r="E105" s="90">
        <v>0</v>
      </c>
      <c r="F105" s="90">
        <v>2.9999999999999997E-4</v>
      </c>
      <c r="G105" s="90">
        <v>25651.560099999999</v>
      </c>
      <c r="H105" s="90">
        <v>5660.8588</v>
      </c>
    </row>
    <row r="106" spans="1:19">
      <c r="A106" s="90" t="s">
        <v>427</v>
      </c>
      <c r="B106" s="90">
        <v>25612.333999999999</v>
      </c>
      <c r="C106" s="90">
        <v>37.950200000000002</v>
      </c>
      <c r="D106" s="90">
        <v>47.989400000000003</v>
      </c>
      <c r="E106" s="90">
        <v>0</v>
      </c>
      <c r="F106" s="90">
        <v>4.0000000000000002E-4</v>
      </c>
      <c r="G106" s="90">
        <v>31513.2264</v>
      </c>
      <c r="H106" s="90">
        <v>10269.7664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73124100000</v>
      </c>
      <c r="C109" s="90">
        <v>69281.807000000001</v>
      </c>
      <c r="D109" s="90" t="s">
        <v>585</v>
      </c>
      <c r="E109" s="90">
        <v>49331.035000000003</v>
      </c>
      <c r="F109" s="90">
        <v>9104.4060000000009</v>
      </c>
      <c r="G109" s="90">
        <v>4721.74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64468400000</v>
      </c>
      <c r="C110" s="90">
        <v>64913.891000000003</v>
      </c>
      <c r="D110" s="90" t="s">
        <v>606</v>
      </c>
      <c r="E110" s="90">
        <v>49331.035000000003</v>
      </c>
      <c r="F110" s="90">
        <v>9104.4060000000009</v>
      </c>
      <c r="G110" s="90">
        <v>6478.45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70793000000</v>
      </c>
      <c r="C111" s="90">
        <v>63106.358999999997</v>
      </c>
      <c r="D111" s="90" t="s">
        <v>586</v>
      </c>
      <c r="E111" s="90">
        <v>49331.035000000003</v>
      </c>
      <c r="F111" s="90">
        <v>9104.4060000000009</v>
      </c>
      <c r="G111" s="90">
        <v>4670.9170000000004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60939100000</v>
      </c>
      <c r="C112" s="90">
        <v>61414.065999999999</v>
      </c>
      <c r="D112" s="90" t="s">
        <v>587</v>
      </c>
      <c r="E112" s="90">
        <v>49331.035000000003</v>
      </c>
      <c r="F112" s="90">
        <v>9104.4060000000009</v>
      </c>
      <c r="G112" s="90">
        <v>2978.6239999999998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62953100000</v>
      </c>
      <c r="C113" s="90">
        <v>59494.718999999997</v>
      </c>
      <c r="D113" s="90" t="s">
        <v>567</v>
      </c>
      <c r="E113" s="90">
        <v>49331.035000000003</v>
      </c>
      <c r="F113" s="90">
        <v>9104.4060000000009</v>
      </c>
      <c r="G113" s="90">
        <v>1059.277</v>
      </c>
      <c r="H113" s="90">
        <v>0</v>
      </c>
      <c r="I113" s="90">
        <v>0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61469800000</v>
      </c>
      <c r="C114" s="90">
        <v>59711.021999999997</v>
      </c>
      <c r="D114" s="90" t="s">
        <v>588</v>
      </c>
      <c r="E114" s="90">
        <v>49331.035000000003</v>
      </c>
      <c r="F114" s="90">
        <v>9104.4060000000009</v>
      </c>
      <c r="G114" s="90">
        <v>364.51600000000002</v>
      </c>
      <c r="H114" s="90">
        <v>0</v>
      </c>
      <c r="I114" s="90">
        <v>911.06399999999996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59522500000</v>
      </c>
      <c r="C115" s="90">
        <v>67925.323000000004</v>
      </c>
      <c r="D115" s="90" t="s">
        <v>589</v>
      </c>
      <c r="E115" s="90">
        <v>49331.035000000003</v>
      </c>
      <c r="F115" s="90">
        <v>9104.4060000000009</v>
      </c>
      <c r="G115" s="90">
        <v>2355.279</v>
      </c>
      <c r="H115" s="90">
        <v>0</v>
      </c>
      <c r="I115" s="90">
        <v>7134.6030000000001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65136400000</v>
      </c>
      <c r="C116" s="90">
        <v>61412.313000000002</v>
      </c>
      <c r="D116" s="90" t="s">
        <v>590</v>
      </c>
      <c r="E116" s="90">
        <v>49331.035000000003</v>
      </c>
      <c r="F116" s="90">
        <v>9104.4060000000009</v>
      </c>
      <c r="G116" s="90">
        <v>797.34299999999996</v>
      </c>
      <c r="H116" s="90">
        <v>0</v>
      </c>
      <c r="I116" s="90">
        <v>2179.5279999999998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60232900000</v>
      </c>
      <c r="C117" s="90">
        <v>59268.078000000001</v>
      </c>
      <c r="D117" s="90" t="s">
        <v>607</v>
      </c>
      <c r="E117" s="90">
        <v>49331.035000000003</v>
      </c>
      <c r="F117" s="90">
        <v>9104.4060000000009</v>
      </c>
      <c r="G117" s="90">
        <v>264.26799999999997</v>
      </c>
      <c r="H117" s="90">
        <v>0</v>
      </c>
      <c r="I117" s="90">
        <v>568.36800000000005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64627300000</v>
      </c>
      <c r="C118" s="90">
        <v>65326.792999999998</v>
      </c>
      <c r="D118" s="90" t="s">
        <v>506</v>
      </c>
      <c r="E118" s="90">
        <v>49331.035000000003</v>
      </c>
      <c r="F118" s="90">
        <v>9104.4060000000009</v>
      </c>
      <c r="G118" s="90">
        <v>766.72699999999998</v>
      </c>
      <c r="H118" s="90">
        <v>0</v>
      </c>
      <c r="I118" s="90">
        <v>0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67271000000</v>
      </c>
      <c r="C119" s="90">
        <v>67758.858999999997</v>
      </c>
      <c r="D119" s="90" t="s">
        <v>591</v>
      </c>
      <c r="E119" s="90">
        <v>49331.035000000003</v>
      </c>
      <c r="F119" s="90">
        <v>9104.4060000000009</v>
      </c>
      <c r="G119" s="90">
        <v>3198.7930000000001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70756300000</v>
      </c>
      <c r="C120" s="90">
        <v>68050.646999999997</v>
      </c>
      <c r="D120" s="90" t="s">
        <v>535</v>
      </c>
      <c r="E120" s="90">
        <v>49331.035000000003</v>
      </c>
      <c r="F120" s="90">
        <v>9104.4060000000009</v>
      </c>
      <c r="G120" s="90">
        <v>3490.5810000000001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781294000000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59522500000</v>
      </c>
      <c r="C123" s="90">
        <v>59268.078000000001</v>
      </c>
      <c r="D123" s="90"/>
      <c r="E123" s="90">
        <v>49331.035000000003</v>
      </c>
      <c r="F123" s="90">
        <v>9104.4060000000009</v>
      </c>
      <c r="G123" s="90">
        <v>264.26799999999997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73124100000</v>
      </c>
      <c r="C124" s="90">
        <v>69281.807000000001</v>
      </c>
      <c r="D124" s="90"/>
      <c r="E124" s="90">
        <v>49331.035000000003</v>
      </c>
      <c r="F124" s="90">
        <v>9104.4060000000009</v>
      </c>
      <c r="G124" s="90">
        <v>6478.45</v>
      </c>
      <c r="H124" s="90">
        <v>0</v>
      </c>
      <c r="I124" s="90">
        <v>7134.6030000000001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13938.4</v>
      </c>
      <c r="C127" s="90">
        <v>5562.95</v>
      </c>
      <c r="D127" s="90">
        <v>0</v>
      </c>
      <c r="E127" s="90">
        <v>19501.349999999999</v>
      </c>
    </row>
    <row r="128" spans="1:19">
      <c r="A128" s="90" t="s">
        <v>462</v>
      </c>
      <c r="B128" s="90">
        <v>2.88</v>
      </c>
      <c r="C128" s="90">
        <v>1.1499999999999999</v>
      </c>
      <c r="D128" s="90">
        <v>0</v>
      </c>
      <c r="E128" s="90">
        <v>4.03</v>
      </c>
    </row>
    <row r="129" spans="1:5">
      <c r="A129" s="90" t="s">
        <v>463</v>
      </c>
      <c r="B129" s="90">
        <v>2.88</v>
      </c>
      <c r="C129" s="90">
        <v>1.1499999999999999</v>
      </c>
      <c r="D129" s="90">
        <v>0</v>
      </c>
      <c r="E129" s="90">
        <v>4.03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2335.92</v>
      </c>
      <c r="C2" s="90">
        <v>483.11</v>
      </c>
      <c r="D2" s="90">
        <v>483.11</v>
      </c>
    </row>
    <row r="3" spans="1:7">
      <c r="A3" s="90" t="s">
        <v>293</v>
      </c>
      <c r="B3" s="90">
        <v>2335.92</v>
      </c>
      <c r="C3" s="90">
        <v>483.11</v>
      </c>
      <c r="D3" s="90">
        <v>483.11</v>
      </c>
    </row>
    <row r="4" spans="1:7">
      <c r="A4" s="90" t="s">
        <v>294</v>
      </c>
      <c r="B4" s="90">
        <v>4551.59</v>
      </c>
      <c r="C4" s="90">
        <v>941.36</v>
      </c>
      <c r="D4" s="90">
        <v>941.36</v>
      </c>
    </row>
    <row r="5" spans="1:7">
      <c r="A5" s="90" t="s">
        <v>295</v>
      </c>
      <c r="B5" s="90">
        <v>4551.59</v>
      </c>
      <c r="C5" s="90">
        <v>941.36</v>
      </c>
      <c r="D5" s="90">
        <v>941.36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1529.16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0.08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95.49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61.71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806.76</v>
      </c>
      <c r="C28" s="90">
        <v>1529.16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0.32400000000000001</v>
      </c>
      <c r="E39" s="90">
        <v>0.34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0.32400000000000001</v>
      </c>
      <c r="E40" s="90">
        <v>0.34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0.32400000000000001</v>
      </c>
      <c r="E41" s="90">
        <v>0.34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0.32400000000000001</v>
      </c>
      <c r="E42" s="90">
        <v>0.34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0.32400000000000001</v>
      </c>
      <c r="E44" s="90">
        <v>0.34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0.32400000000000001</v>
      </c>
      <c r="E45" s="90">
        <v>0.34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0.32400000000000001</v>
      </c>
      <c r="E47" s="90">
        <v>0.34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0.32400000000000001</v>
      </c>
      <c r="E48" s="90">
        <v>0.34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0.32400000000000001</v>
      </c>
      <c r="E49" s="90">
        <v>0.34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0.27800000000000002</v>
      </c>
      <c r="E51" s="90">
        <v>0.28999999999999998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0.32400000000000001</v>
      </c>
      <c r="E52" s="90">
        <v>0.34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0.32400000000000001</v>
      </c>
      <c r="E53" s="90">
        <v>0.34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0.32400000000000001</v>
      </c>
      <c r="E54" s="90">
        <v>0.34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0.27800000000000002</v>
      </c>
      <c r="E56" s="90">
        <v>0.28999999999999998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2.58</v>
      </c>
      <c r="F59" s="90">
        <v>0.504</v>
      </c>
      <c r="G59" s="90">
        <v>0.49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2.58</v>
      </c>
      <c r="F60" s="90">
        <v>0.504</v>
      </c>
      <c r="G60" s="90">
        <v>0.49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2.58</v>
      </c>
      <c r="F61" s="90">
        <v>0.504</v>
      </c>
      <c r="G61" s="90">
        <v>0.49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2.58</v>
      </c>
      <c r="F62" s="90">
        <v>0.504</v>
      </c>
      <c r="G62" s="90">
        <v>0.49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2.58</v>
      </c>
      <c r="F63" s="90">
        <v>0.504</v>
      </c>
      <c r="G63" s="90">
        <v>0.49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2.58</v>
      </c>
      <c r="F65" s="90">
        <v>0.504</v>
      </c>
      <c r="G65" s="90">
        <v>0.49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13207.75</v>
      </c>
      <c r="D71" s="90">
        <v>10548.44</v>
      </c>
      <c r="E71" s="90">
        <v>2659.31</v>
      </c>
      <c r="F71" s="90">
        <v>0.8</v>
      </c>
      <c r="G71" s="90">
        <v>4.04</v>
      </c>
    </row>
    <row r="72" spans="1:11">
      <c r="A72" s="90" t="s">
        <v>328</v>
      </c>
      <c r="B72" s="90" t="s">
        <v>327</v>
      </c>
      <c r="C72" s="90">
        <v>128891.27</v>
      </c>
      <c r="D72" s="90">
        <v>87141.22</v>
      </c>
      <c r="E72" s="90">
        <v>41750.050000000003</v>
      </c>
      <c r="F72" s="90">
        <v>0.68</v>
      </c>
      <c r="G72" s="90">
        <v>3.51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154409.39000000001</v>
      </c>
      <c r="D75" s="90">
        <v>0.8</v>
      </c>
    </row>
    <row r="76" spans="1:11">
      <c r="A76" s="90" t="s">
        <v>383</v>
      </c>
      <c r="B76" s="90" t="s">
        <v>382</v>
      </c>
      <c r="C76" s="90">
        <v>21828.43</v>
      </c>
      <c r="D76" s="90">
        <v>0.8</v>
      </c>
    </row>
    <row r="77" spans="1:11">
      <c r="A77" s="90" t="s">
        <v>384</v>
      </c>
      <c r="B77" s="90" t="s">
        <v>382</v>
      </c>
      <c r="C77" s="90">
        <v>175476</v>
      </c>
      <c r="D77" s="90">
        <v>0.78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2.68</v>
      </c>
      <c r="F80" s="90">
        <v>249.11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</v>
      </c>
      <c r="F81" s="90">
        <v>908.94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0.59</v>
      </c>
      <c r="D82" s="90">
        <v>1109.6500000000001</v>
      </c>
      <c r="E82" s="90">
        <v>5.19</v>
      </c>
      <c r="F82" s="90">
        <v>9737.23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35356.861799999999</v>
      </c>
      <c r="C91" s="90">
        <v>37.558300000000003</v>
      </c>
      <c r="D91" s="90">
        <v>114.3882</v>
      </c>
      <c r="E91" s="90">
        <v>0</v>
      </c>
      <c r="F91" s="90">
        <v>4.0000000000000002E-4</v>
      </c>
      <c r="G91" s="90">
        <v>22938.378000000001</v>
      </c>
      <c r="H91" s="90">
        <v>13077.676299999999</v>
      </c>
    </row>
    <row r="92" spans="1:8">
      <c r="A92" s="90" t="s">
        <v>415</v>
      </c>
      <c r="B92" s="90">
        <v>29424.812900000001</v>
      </c>
      <c r="C92" s="90">
        <v>31.447800000000001</v>
      </c>
      <c r="D92" s="90">
        <v>99.189300000000003</v>
      </c>
      <c r="E92" s="90">
        <v>0</v>
      </c>
      <c r="F92" s="90">
        <v>4.0000000000000002E-4</v>
      </c>
      <c r="G92" s="90">
        <v>19891.806499999999</v>
      </c>
      <c r="H92" s="90">
        <v>10912.9192</v>
      </c>
    </row>
    <row r="93" spans="1:8">
      <c r="A93" s="90" t="s">
        <v>416</v>
      </c>
      <c r="B93" s="90">
        <v>23713.559000000001</v>
      </c>
      <c r="C93" s="90">
        <v>26.540299999999998</v>
      </c>
      <c r="D93" s="90">
        <v>104.9669</v>
      </c>
      <c r="E93" s="90">
        <v>0</v>
      </c>
      <c r="F93" s="90">
        <v>4.0000000000000002E-4</v>
      </c>
      <c r="G93" s="90">
        <v>21058.1234</v>
      </c>
      <c r="H93" s="90">
        <v>8978.8678999999993</v>
      </c>
    </row>
    <row r="94" spans="1:8">
      <c r="A94" s="90" t="s">
        <v>417</v>
      </c>
      <c r="B94" s="90">
        <v>15298.2899</v>
      </c>
      <c r="C94" s="90">
        <v>18.043800000000001</v>
      </c>
      <c r="D94" s="90">
        <v>87.0047</v>
      </c>
      <c r="E94" s="90">
        <v>0</v>
      </c>
      <c r="F94" s="90">
        <v>2.9999999999999997E-4</v>
      </c>
      <c r="G94" s="90">
        <v>17459.115399999999</v>
      </c>
      <c r="H94" s="90">
        <v>5934.3936999999996</v>
      </c>
    </row>
    <row r="95" spans="1:8">
      <c r="A95" s="90" t="s">
        <v>267</v>
      </c>
      <c r="B95" s="90">
        <v>12160.860500000001</v>
      </c>
      <c r="C95" s="90">
        <v>15.132899999999999</v>
      </c>
      <c r="D95" s="90">
        <v>85.680400000000006</v>
      </c>
      <c r="E95" s="90">
        <v>0</v>
      </c>
      <c r="F95" s="90">
        <v>2.9999999999999997E-4</v>
      </c>
      <c r="G95" s="90">
        <v>17196.377499999999</v>
      </c>
      <c r="H95" s="90">
        <v>4838.8528999999999</v>
      </c>
    </row>
    <row r="96" spans="1:8">
      <c r="A96" s="90" t="s">
        <v>418</v>
      </c>
      <c r="B96" s="90">
        <v>11414.291800000001</v>
      </c>
      <c r="C96" s="90">
        <v>14.285</v>
      </c>
      <c r="D96" s="90">
        <v>82.118700000000004</v>
      </c>
      <c r="E96" s="90">
        <v>0</v>
      </c>
      <c r="F96" s="90">
        <v>2.9999999999999997E-4</v>
      </c>
      <c r="G96" s="90">
        <v>16481.776099999999</v>
      </c>
      <c r="H96" s="90">
        <v>4554.2822999999999</v>
      </c>
    </row>
    <row r="97" spans="1:19">
      <c r="A97" s="90" t="s">
        <v>419</v>
      </c>
      <c r="B97" s="90">
        <v>11014.998100000001</v>
      </c>
      <c r="C97" s="90">
        <v>13.793100000000001</v>
      </c>
      <c r="D97" s="90">
        <v>79.407799999999995</v>
      </c>
      <c r="E97" s="90">
        <v>0</v>
      </c>
      <c r="F97" s="90">
        <v>2.9999999999999997E-4</v>
      </c>
      <c r="G97" s="90">
        <v>15937.6906</v>
      </c>
      <c r="H97" s="90">
        <v>4396.1541999999999</v>
      </c>
    </row>
    <row r="98" spans="1:19">
      <c r="A98" s="90" t="s">
        <v>420</v>
      </c>
      <c r="B98" s="90">
        <v>12504.777700000001</v>
      </c>
      <c r="C98" s="90">
        <v>15.639799999999999</v>
      </c>
      <c r="D98" s="90">
        <v>89.754800000000003</v>
      </c>
      <c r="E98" s="90">
        <v>0</v>
      </c>
      <c r="F98" s="90">
        <v>2.9999999999999997E-4</v>
      </c>
      <c r="G98" s="90">
        <v>18014.348000000002</v>
      </c>
      <c r="H98" s="90">
        <v>4987.8444</v>
      </c>
    </row>
    <row r="99" spans="1:19">
      <c r="A99" s="90" t="s">
        <v>421</v>
      </c>
      <c r="B99" s="90">
        <v>12609.3015</v>
      </c>
      <c r="C99" s="90">
        <v>15.5337</v>
      </c>
      <c r="D99" s="90">
        <v>85.549800000000005</v>
      </c>
      <c r="E99" s="90">
        <v>0</v>
      </c>
      <c r="F99" s="90">
        <v>2.9999999999999997E-4</v>
      </c>
      <c r="G99" s="90">
        <v>17169.6685</v>
      </c>
      <c r="H99" s="90">
        <v>4993.0879000000004</v>
      </c>
    </row>
    <row r="100" spans="1:19">
      <c r="A100" s="90" t="s">
        <v>422</v>
      </c>
      <c r="B100" s="90">
        <v>17599.610799999999</v>
      </c>
      <c r="C100" s="90">
        <v>20.601700000000001</v>
      </c>
      <c r="D100" s="90">
        <v>96.819800000000001</v>
      </c>
      <c r="E100" s="90">
        <v>0</v>
      </c>
      <c r="F100" s="90">
        <v>2.9999999999999997E-4</v>
      </c>
      <c r="G100" s="90">
        <v>19428.097300000001</v>
      </c>
      <c r="H100" s="90">
        <v>6803.0291999999999</v>
      </c>
    </row>
    <row r="101" spans="1:19">
      <c r="A101" s="90" t="s">
        <v>423</v>
      </c>
      <c r="B101" s="90">
        <v>25624.0003</v>
      </c>
      <c r="C101" s="90">
        <v>28.290800000000001</v>
      </c>
      <c r="D101" s="90">
        <v>105.3145</v>
      </c>
      <c r="E101" s="90">
        <v>0</v>
      </c>
      <c r="F101" s="90">
        <v>4.0000000000000002E-4</v>
      </c>
      <c r="G101" s="90">
        <v>21125.9823</v>
      </c>
      <c r="H101" s="90">
        <v>9642.59</v>
      </c>
    </row>
    <row r="102" spans="1:19">
      <c r="A102" s="90" t="s">
        <v>424</v>
      </c>
      <c r="B102" s="90">
        <v>30911.465800000002</v>
      </c>
      <c r="C102" s="90">
        <v>33.360399999999998</v>
      </c>
      <c r="D102" s="90">
        <v>110.9747</v>
      </c>
      <c r="E102" s="90">
        <v>0</v>
      </c>
      <c r="F102" s="90">
        <v>4.0000000000000002E-4</v>
      </c>
      <c r="G102" s="90">
        <v>22257.356599999999</v>
      </c>
      <c r="H102" s="90">
        <v>11514.107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237632.83009999999</v>
      </c>
      <c r="C104" s="90">
        <v>270.22750000000002</v>
      </c>
      <c r="D104" s="90">
        <v>1141.1695999999999</v>
      </c>
      <c r="E104" s="90">
        <v>0</v>
      </c>
      <c r="F104" s="90">
        <v>4.0000000000000001E-3</v>
      </c>
      <c r="G104" s="90">
        <v>228958.72020000001</v>
      </c>
      <c r="H104" s="90">
        <v>90633.804900000003</v>
      </c>
    </row>
    <row r="105" spans="1:19">
      <c r="A105" s="90" t="s">
        <v>426</v>
      </c>
      <c r="B105" s="90">
        <v>11014.998100000001</v>
      </c>
      <c r="C105" s="90">
        <v>13.793100000000001</v>
      </c>
      <c r="D105" s="90">
        <v>79.407799999999995</v>
      </c>
      <c r="E105" s="90">
        <v>0</v>
      </c>
      <c r="F105" s="90">
        <v>2.9999999999999997E-4</v>
      </c>
      <c r="G105" s="90">
        <v>15937.6906</v>
      </c>
      <c r="H105" s="90">
        <v>4396.1541999999999</v>
      </c>
    </row>
    <row r="106" spans="1:19">
      <c r="A106" s="90" t="s">
        <v>427</v>
      </c>
      <c r="B106" s="90">
        <v>35356.861799999999</v>
      </c>
      <c r="C106" s="90">
        <v>37.558300000000003</v>
      </c>
      <c r="D106" s="90">
        <v>114.3882</v>
      </c>
      <c r="E106" s="90">
        <v>0</v>
      </c>
      <c r="F106" s="90">
        <v>4.0000000000000002E-4</v>
      </c>
      <c r="G106" s="90">
        <v>22938.378000000001</v>
      </c>
      <c r="H106" s="90">
        <v>13077.676299999999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80825900000</v>
      </c>
      <c r="C109" s="90">
        <v>73626.827999999994</v>
      </c>
      <c r="D109" s="90" t="s">
        <v>608</v>
      </c>
      <c r="E109" s="90">
        <v>49331.035000000003</v>
      </c>
      <c r="F109" s="90">
        <v>9104.4060000000009</v>
      </c>
      <c r="G109" s="90">
        <v>9066.7620000000006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70090900000</v>
      </c>
      <c r="C110" s="90">
        <v>73338.512000000002</v>
      </c>
      <c r="D110" s="90" t="s">
        <v>510</v>
      </c>
      <c r="E110" s="90">
        <v>49331.035000000003</v>
      </c>
      <c r="F110" s="90">
        <v>9104.4060000000009</v>
      </c>
      <c r="G110" s="90">
        <v>8778.4459999999999</v>
      </c>
      <c r="H110" s="90">
        <v>0</v>
      </c>
      <c r="I110" s="90">
        <v>0</v>
      </c>
      <c r="J110" s="90">
        <v>6124.6239999999998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74200600000</v>
      </c>
      <c r="C111" s="90">
        <v>65419.442999999999</v>
      </c>
      <c r="D111" s="90" t="s">
        <v>609</v>
      </c>
      <c r="E111" s="90">
        <v>49331.035000000003</v>
      </c>
      <c r="F111" s="90">
        <v>9104.4060000000009</v>
      </c>
      <c r="G111" s="90">
        <v>6984.0010000000002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61519100000</v>
      </c>
      <c r="C112" s="90">
        <v>62183.453999999998</v>
      </c>
      <c r="D112" s="90" t="s">
        <v>592</v>
      </c>
      <c r="E112" s="90">
        <v>49331.035000000003</v>
      </c>
      <c r="F112" s="90">
        <v>9104.4060000000009</v>
      </c>
      <c r="G112" s="90">
        <v>3748.0120000000002</v>
      </c>
      <c r="H112" s="90">
        <v>0</v>
      </c>
      <c r="I112" s="90">
        <v>0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60593300000</v>
      </c>
      <c r="C113" s="90">
        <v>58874.353000000003</v>
      </c>
      <c r="D113" s="90" t="s">
        <v>567</v>
      </c>
      <c r="E113" s="90">
        <v>49331.035000000003</v>
      </c>
      <c r="F113" s="90">
        <v>9104.4060000000009</v>
      </c>
      <c r="G113" s="90">
        <v>438.911</v>
      </c>
      <c r="H113" s="90">
        <v>0</v>
      </c>
      <c r="I113" s="90">
        <v>0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58075300000</v>
      </c>
      <c r="C114" s="90">
        <v>59235.652999999998</v>
      </c>
      <c r="D114" s="90" t="s">
        <v>593</v>
      </c>
      <c r="E114" s="90">
        <v>49331.035000000003</v>
      </c>
      <c r="F114" s="90">
        <v>9104.4060000000009</v>
      </c>
      <c r="G114" s="90">
        <v>253.97200000000001</v>
      </c>
      <c r="H114" s="90">
        <v>0</v>
      </c>
      <c r="I114" s="90">
        <v>546.23900000000003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56158200000</v>
      </c>
      <c r="C115" s="90">
        <v>59336.735999999997</v>
      </c>
      <c r="D115" s="90" t="s">
        <v>594</v>
      </c>
      <c r="E115" s="90">
        <v>49331.035000000003</v>
      </c>
      <c r="F115" s="90">
        <v>9104.4060000000009</v>
      </c>
      <c r="G115" s="90">
        <v>285.20999999999998</v>
      </c>
      <c r="H115" s="90">
        <v>0</v>
      </c>
      <c r="I115" s="90">
        <v>616.08500000000004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63475500000</v>
      </c>
      <c r="C116" s="90">
        <v>59141.091999999997</v>
      </c>
      <c r="D116" s="90" t="s">
        <v>610</v>
      </c>
      <c r="E116" s="90">
        <v>49331.035000000003</v>
      </c>
      <c r="F116" s="90">
        <v>9104.4060000000009</v>
      </c>
      <c r="G116" s="90">
        <v>230.846</v>
      </c>
      <c r="H116" s="90">
        <v>0</v>
      </c>
      <c r="I116" s="90">
        <v>474.80399999999997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60499200000</v>
      </c>
      <c r="C117" s="90">
        <v>60063.286</v>
      </c>
      <c r="D117" s="90" t="s">
        <v>595</v>
      </c>
      <c r="E117" s="90">
        <v>49331.035000000003</v>
      </c>
      <c r="F117" s="90">
        <v>9104.4060000000009</v>
      </c>
      <c r="G117" s="90">
        <v>1627.8440000000001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68457000000</v>
      </c>
      <c r="C118" s="90">
        <v>68637.331000000006</v>
      </c>
      <c r="D118" s="90" t="s">
        <v>596</v>
      </c>
      <c r="E118" s="90">
        <v>49331.035000000003</v>
      </c>
      <c r="F118" s="90">
        <v>9104.4060000000009</v>
      </c>
      <c r="G118" s="90">
        <v>4077.2640000000001</v>
      </c>
      <c r="H118" s="90">
        <v>0</v>
      </c>
      <c r="I118" s="90">
        <v>0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74439700000</v>
      </c>
      <c r="C119" s="90">
        <v>69891.197</v>
      </c>
      <c r="D119" s="90" t="s">
        <v>597</v>
      </c>
      <c r="E119" s="90">
        <v>49331.035000000003</v>
      </c>
      <c r="F119" s="90">
        <v>9104.4060000000009</v>
      </c>
      <c r="G119" s="90">
        <v>5331.1310000000003</v>
      </c>
      <c r="H119" s="90">
        <v>0</v>
      </c>
      <c r="I119" s="90">
        <v>0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78426200000</v>
      </c>
      <c r="C120" s="90">
        <v>72726.642000000007</v>
      </c>
      <c r="D120" s="90" t="s">
        <v>611</v>
      </c>
      <c r="E120" s="90">
        <v>49331.035000000003</v>
      </c>
      <c r="F120" s="90">
        <v>9104.4060000000009</v>
      </c>
      <c r="G120" s="90">
        <v>8166.576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806761000000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56158200000</v>
      </c>
      <c r="C123" s="90">
        <v>58874.353000000003</v>
      </c>
      <c r="D123" s="90"/>
      <c r="E123" s="90">
        <v>49331.035000000003</v>
      </c>
      <c r="F123" s="90">
        <v>9104.4060000000009</v>
      </c>
      <c r="G123" s="90">
        <v>230.846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80825900000</v>
      </c>
      <c r="C124" s="90">
        <v>73626.827999999994</v>
      </c>
      <c r="D124" s="90"/>
      <c r="E124" s="90">
        <v>49331.035000000003</v>
      </c>
      <c r="F124" s="90">
        <v>9104.4060000000009</v>
      </c>
      <c r="G124" s="90">
        <v>9066.7620000000006</v>
      </c>
      <c r="H124" s="90">
        <v>0</v>
      </c>
      <c r="I124" s="90">
        <v>616.08500000000004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23892.34</v>
      </c>
      <c r="C127" s="90">
        <v>6278.08</v>
      </c>
      <c r="D127" s="90">
        <v>0</v>
      </c>
      <c r="E127" s="90">
        <v>30170.42</v>
      </c>
    </row>
    <row r="128" spans="1:19">
      <c r="A128" s="90" t="s">
        <v>462</v>
      </c>
      <c r="B128" s="90">
        <v>4.9400000000000004</v>
      </c>
      <c r="C128" s="90">
        <v>1.3</v>
      </c>
      <c r="D128" s="90">
        <v>0</v>
      </c>
      <c r="E128" s="90">
        <v>6.24</v>
      </c>
    </row>
    <row r="129" spans="1:5">
      <c r="A129" s="90" t="s">
        <v>463</v>
      </c>
      <c r="B129" s="90">
        <v>4.9400000000000004</v>
      </c>
      <c r="C129" s="90">
        <v>1.3</v>
      </c>
      <c r="D129" s="90">
        <v>0</v>
      </c>
      <c r="E129" s="90">
        <v>6.24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A3" sqref="A3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230</v>
      </c>
      <c r="B2" s="48" t="s">
        <v>231</v>
      </c>
      <c r="C2" s="48" t="s">
        <v>100</v>
      </c>
      <c r="D2" s="49" t="s">
        <v>254</v>
      </c>
      <c r="E2" s="49" t="s">
        <v>255</v>
      </c>
      <c r="F2" s="48" t="s">
        <v>232</v>
      </c>
      <c r="G2" s="48" t="s">
        <v>256</v>
      </c>
      <c r="H2" s="48" t="s">
        <v>257</v>
      </c>
      <c r="I2" s="50" t="s">
        <v>258</v>
      </c>
      <c r="J2" s="50" t="s">
        <v>233</v>
      </c>
      <c r="K2" s="50" t="s">
        <v>259</v>
      </c>
      <c r="L2" s="50" t="s">
        <v>260</v>
      </c>
      <c r="M2" s="50" t="s">
        <v>261</v>
      </c>
      <c r="N2" s="51" t="s">
        <v>234</v>
      </c>
      <c r="O2" s="50" t="s">
        <v>235</v>
      </c>
      <c r="P2" s="50" t="s">
        <v>262</v>
      </c>
      <c r="Q2" s="50" t="s">
        <v>236</v>
      </c>
      <c r="R2" s="50" t="s">
        <v>237</v>
      </c>
      <c r="S2" s="50" t="s">
        <v>63</v>
      </c>
    </row>
    <row r="3" spans="1:19">
      <c r="A3" s="52" t="s">
        <v>214</v>
      </c>
      <c r="B3" s="52" t="s">
        <v>238</v>
      </c>
      <c r="C3" s="52">
        <v>1</v>
      </c>
      <c r="D3" s="53">
        <v>236.88</v>
      </c>
      <c r="E3" s="53">
        <v>1010.76</v>
      </c>
      <c r="F3" s="55">
        <v>4.2669706180344482</v>
      </c>
      <c r="G3" s="54">
        <v>149.56</v>
      </c>
      <c r="H3" s="54">
        <v>17.66</v>
      </c>
      <c r="I3" s="55">
        <v>47.375999999999998</v>
      </c>
      <c r="J3" s="55">
        <v>5</v>
      </c>
      <c r="K3" s="55">
        <v>11.836</v>
      </c>
      <c r="L3" s="55">
        <v>8.0739999999999998</v>
      </c>
      <c r="M3" s="55">
        <v>0</v>
      </c>
      <c r="N3" s="56">
        <v>0</v>
      </c>
      <c r="O3" s="55">
        <v>2.5</v>
      </c>
      <c r="P3" s="55">
        <v>0.3</v>
      </c>
      <c r="Q3" s="55">
        <v>83.563999999999993</v>
      </c>
      <c r="R3" s="55">
        <v>0</v>
      </c>
      <c r="S3" s="55">
        <v>0.1610433255427324</v>
      </c>
    </row>
    <row r="4" spans="1:19">
      <c r="A4" s="52" t="s">
        <v>265</v>
      </c>
      <c r="B4" s="52" t="s">
        <v>238</v>
      </c>
      <c r="C4" s="52">
        <v>1</v>
      </c>
      <c r="D4" s="53">
        <v>1393.41</v>
      </c>
      <c r="E4" s="53">
        <v>10880.57</v>
      </c>
      <c r="F4" s="55">
        <v>8.5339892163103297</v>
      </c>
      <c r="G4" s="54">
        <v>760.8</v>
      </c>
      <c r="H4" s="54">
        <v>0</v>
      </c>
      <c r="I4" s="55">
        <v>0</v>
      </c>
      <c r="J4" s="55">
        <v>0</v>
      </c>
      <c r="K4" s="55">
        <v>15.063999999999998</v>
      </c>
      <c r="L4" s="55">
        <v>0</v>
      </c>
      <c r="M4" s="55">
        <v>0</v>
      </c>
      <c r="N4" s="56">
        <v>0</v>
      </c>
      <c r="O4" s="55">
        <v>0</v>
      </c>
      <c r="P4" s="55">
        <v>0.3</v>
      </c>
      <c r="Q4" s="55">
        <v>418.02300000000002</v>
      </c>
      <c r="R4" s="55">
        <v>0</v>
      </c>
      <c r="S4" s="55">
        <v>0.21548222420846505</v>
      </c>
    </row>
    <row r="5" spans="1:19">
      <c r="A5" s="52" t="s">
        <v>266</v>
      </c>
      <c r="B5" s="52" t="s">
        <v>238</v>
      </c>
      <c r="C5" s="52">
        <v>1</v>
      </c>
      <c r="D5" s="53">
        <v>3204.84</v>
      </c>
      <c r="E5" s="53">
        <v>27350.07</v>
      </c>
      <c r="F5" s="55">
        <v>8.5339892163103297</v>
      </c>
      <c r="G5" s="54">
        <v>1586.63</v>
      </c>
      <c r="H5" s="54">
        <v>0</v>
      </c>
      <c r="I5" s="55">
        <v>0</v>
      </c>
      <c r="J5" s="55">
        <v>0</v>
      </c>
      <c r="K5" s="55">
        <v>9.6839999999999993</v>
      </c>
      <c r="L5" s="55">
        <v>2.5590000000000002</v>
      </c>
      <c r="M5" s="55">
        <v>0</v>
      </c>
      <c r="N5" s="56">
        <v>0</v>
      </c>
      <c r="O5" s="55">
        <v>0</v>
      </c>
      <c r="P5" s="55">
        <v>0.3</v>
      </c>
      <c r="Q5" s="55">
        <v>961.452</v>
      </c>
      <c r="R5" s="55">
        <v>0</v>
      </c>
      <c r="S5" s="55">
        <v>0.19067132372780599</v>
      </c>
    </row>
    <row r="6" spans="1:19">
      <c r="A6" s="57" t="s">
        <v>239</v>
      </c>
      <c r="B6" s="58"/>
      <c r="C6" s="58"/>
      <c r="D6" s="59">
        <f>SUMIF($B3:$B5,"yes",D3:D5)</f>
        <v>4835.13</v>
      </c>
      <c r="E6" s="59">
        <f>SUM(E3:E5)</f>
        <v>39241.4</v>
      </c>
      <c r="F6" s="58"/>
      <c r="G6" s="59">
        <f>SUM(G3:G5)</f>
        <v>2496.9899999999998</v>
      </c>
      <c r="H6" s="59">
        <f>SUM(H3:H5)</f>
        <v>17.66</v>
      </c>
      <c r="I6" s="58"/>
      <c r="J6" s="59">
        <f>SUM(J3:J5)</f>
        <v>5</v>
      </c>
      <c r="Q6" s="59"/>
    </row>
    <row r="7" spans="1:19">
      <c r="G7" s="32"/>
    </row>
    <row r="8" spans="1:19">
      <c r="A8" s="57" t="s">
        <v>213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7" t="s">
        <v>240</v>
      </c>
    </row>
    <row r="11" spans="1:19">
      <c r="A11" s="60" t="s">
        <v>241</v>
      </c>
    </row>
    <row r="12" spans="1:19">
      <c r="A12" s="60" t="s">
        <v>242</v>
      </c>
    </row>
    <row r="13" spans="1:19">
      <c r="A13" s="60" t="s">
        <v>243</v>
      </c>
    </row>
    <row r="14" spans="1:19">
      <c r="A14" s="60" t="s">
        <v>244</v>
      </c>
    </row>
    <row r="15" spans="1:19">
      <c r="A15" s="60" t="s">
        <v>5</v>
      </c>
    </row>
    <row r="16" spans="1:19">
      <c r="A16" s="60"/>
      <c r="D16"/>
    </row>
    <row r="17" spans="1:4">
      <c r="A17" s="60"/>
      <c r="D17"/>
    </row>
    <row r="18" spans="1:4">
      <c r="A18" s="60"/>
    </row>
    <row r="19" spans="1:4">
      <c r="A19" s="60"/>
      <c r="D19" s="32"/>
    </row>
    <row r="20" spans="1:4">
      <c r="A20" s="60"/>
    </row>
    <row r="21" spans="1:4">
      <c r="A21" s="60"/>
    </row>
    <row r="22" spans="1:4">
      <c r="A22" s="60"/>
    </row>
    <row r="23" spans="1:4">
      <c r="A23" s="60"/>
    </row>
    <row r="24" spans="1:4">
      <c r="A24" s="60"/>
    </row>
    <row r="25" spans="1:4">
      <c r="A25" s="60"/>
    </row>
    <row r="26" spans="1:4">
      <c r="A26" s="60"/>
    </row>
    <row r="27" spans="1:4">
      <c r="A27" s="60"/>
    </row>
    <row r="28" spans="1:4">
      <c r="A28" s="60"/>
    </row>
    <row r="29" spans="1:4">
      <c r="A29" s="60"/>
    </row>
    <row r="30" spans="1:4">
      <c r="A30" s="60"/>
    </row>
    <row r="31" spans="1:4">
      <c r="A31" s="60"/>
    </row>
    <row r="32" spans="1:4">
      <c r="A32" s="60"/>
    </row>
    <row r="33" spans="1:1">
      <c r="A33" s="60"/>
    </row>
    <row r="34" spans="1:1">
      <c r="A34" s="60"/>
    </row>
    <row r="35" spans="1:1">
      <c r="A35" s="60"/>
    </row>
    <row r="36" spans="1:1">
      <c r="A36" s="60"/>
    </row>
    <row r="37" spans="1:1">
      <c r="A37" s="60"/>
    </row>
    <row r="38" spans="1:1">
      <c r="A38" s="60"/>
    </row>
    <row r="39" spans="1:1">
      <c r="A39" s="60"/>
    </row>
    <row r="40" spans="1:1">
      <c r="A40" s="60"/>
    </row>
    <row r="41" spans="1:1">
      <c r="A41" s="60"/>
    </row>
    <row r="42" spans="1:1">
      <c r="A42" s="60"/>
    </row>
    <row r="43" spans="1:1">
      <c r="A43" s="60"/>
    </row>
    <row r="44" spans="1:1">
      <c r="A44" s="60"/>
    </row>
    <row r="45" spans="1:1">
      <c r="A45" s="60"/>
    </row>
    <row r="46" spans="1:1">
      <c r="A46" s="60"/>
    </row>
    <row r="47" spans="1:1">
      <c r="A47" s="60"/>
    </row>
    <row r="48" spans="1:1">
      <c r="A48" s="60"/>
    </row>
    <row r="49" spans="1:1">
      <c r="A49" s="60"/>
    </row>
    <row r="50" spans="1:1">
      <c r="A50" s="60"/>
    </row>
    <row r="51" spans="1:1">
      <c r="A51" s="60"/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3" t="s">
        <v>125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62"/>
      <c r="N2" s="62"/>
      <c r="O2" s="62"/>
      <c r="P2" s="6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83"/>
  <sheetViews>
    <sheetView workbookViewId="0">
      <pane ySplit="1" topLeftCell="A28" activePane="bottomLeft" state="frozen"/>
      <selection pane="bottomLeft" activeCell="A2" sqref="A2:AE78"/>
    </sheetView>
  </sheetViews>
  <sheetFormatPr defaultColWidth="10.6640625" defaultRowHeight="12.7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4" customFormat="1" ht="25.5">
      <c r="A1" s="64" t="s">
        <v>80</v>
      </c>
      <c r="B1" s="64" t="s">
        <v>121</v>
      </c>
      <c r="C1" s="64" t="s">
        <v>122</v>
      </c>
      <c r="D1" s="64" t="s">
        <v>123</v>
      </c>
      <c r="E1" s="64">
        <v>1</v>
      </c>
      <c r="F1" s="64">
        <v>2</v>
      </c>
      <c r="G1" s="64">
        <v>3</v>
      </c>
      <c r="H1" s="64">
        <v>4</v>
      </c>
      <c r="I1" s="64">
        <v>5</v>
      </c>
      <c r="J1" s="64">
        <v>6</v>
      </c>
      <c r="K1" s="64">
        <v>7</v>
      </c>
      <c r="L1" s="64">
        <v>8</v>
      </c>
      <c r="M1" s="64">
        <v>9</v>
      </c>
      <c r="N1" s="64">
        <v>10</v>
      </c>
      <c r="O1" s="64">
        <v>11</v>
      </c>
      <c r="P1" s="64">
        <v>12</v>
      </c>
      <c r="Q1" s="64">
        <v>13</v>
      </c>
      <c r="R1" s="64">
        <v>14</v>
      </c>
      <c r="S1" s="64">
        <v>15</v>
      </c>
      <c r="T1" s="64">
        <v>16</v>
      </c>
      <c r="U1" s="64">
        <v>17</v>
      </c>
      <c r="V1" s="64">
        <v>18</v>
      </c>
      <c r="W1" s="64">
        <v>19</v>
      </c>
      <c r="X1" s="64">
        <v>20</v>
      </c>
      <c r="Y1" s="64">
        <v>21</v>
      </c>
      <c r="Z1" s="64">
        <v>22</v>
      </c>
      <c r="AA1" s="64">
        <v>23</v>
      </c>
      <c r="AB1" s="64">
        <v>24</v>
      </c>
      <c r="AC1" s="65" t="s">
        <v>7</v>
      </c>
      <c r="AD1" s="65" t="s">
        <v>8</v>
      </c>
      <c r="AE1" s="65" t="s">
        <v>9</v>
      </c>
    </row>
    <row r="2" spans="1:31">
      <c r="A2" s="70" t="s">
        <v>126</v>
      </c>
      <c r="B2" s="70" t="s">
        <v>152</v>
      </c>
      <c r="C2" s="70" t="s">
        <v>127</v>
      </c>
      <c r="D2" s="70" t="s">
        <v>128</v>
      </c>
      <c r="E2" s="70">
        <v>0</v>
      </c>
      <c r="F2" s="70">
        <v>0</v>
      </c>
      <c r="G2" s="70">
        <v>0</v>
      </c>
      <c r="H2" s="70">
        <v>0</v>
      </c>
      <c r="I2" s="70">
        <v>0</v>
      </c>
      <c r="J2" s="70">
        <v>0</v>
      </c>
      <c r="K2" s="70">
        <v>1</v>
      </c>
      <c r="L2" s="70">
        <v>1</v>
      </c>
      <c r="M2" s="70">
        <v>1</v>
      </c>
      <c r="N2" s="70">
        <v>1</v>
      </c>
      <c r="O2" s="70">
        <v>1</v>
      </c>
      <c r="P2" s="70">
        <v>1</v>
      </c>
      <c r="Q2" s="70">
        <v>1</v>
      </c>
      <c r="R2" s="70">
        <v>1</v>
      </c>
      <c r="S2" s="70">
        <v>1</v>
      </c>
      <c r="T2" s="70">
        <v>1</v>
      </c>
      <c r="U2" s="70">
        <v>1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11</v>
      </c>
      <c r="AD2" s="70">
        <v>64</v>
      </c>
      <c r="AE2" s="70">
        <v>3337.14</v>
      </c>
    </row>
    <row r="3" spans="1:31">
      <c r="A3" s="70"/>
      <c r="B3" s="70"/>
      <c r="C3" s="70"/>
      <c r="D3" s="70" t="s">
        <v>129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1</v>
      </c>
      <c r="M3" s="70">
        <v>1</v>
      </c>
      <c r="N3" s="70">
        <v>1</v>
      </c>
      <c r="O3" s="70">
        <v>1</v>
      </c>
      <c r="P3" s="70">
        <v>1</v>
      </c>
      <c r="Q3" s="70">
        <v>1</v>
      </c>
      <c r="R3" s="70">
        <v>1</v>
      </c>
      <c r="S3" s="70">
        <v>1</v>
      </c>
      <c r="T3" s="70">
        <v>1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9</v>
      </c>
      <c r="AD3" s="70"/>
      <c r="AE3" s="70"/>
    </row>
    <row r="4" spans="1:31">
      <c r="A4" s="70"/>
      <c r="B4" s="70"/>
      <c r="C4" s="70"/>
      <c r="D4" s="70" t="s">
        <v>130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/>
      <c r="AE4" s="70"/>
    </row>
    <row r="5" spans="1:31">
      <c r="A5" s="70" t="s">
        <v>124</v>
      </c>
      <c r="B5" s="70" t="s">
        <v>131</v>
      </c>
      <c r="C5" s="70" t="s">
        <v>127</v>
      </c>
      <c r="D5" s="70" t="s">
        <v>132</v>
      </c>
      <c r="E5" s="70">
        <v>1</v>
      </c>
      <c r="F5" s="70">
        <v>1</v>
      </c>
      <c r="G5" s="70">
        <v>1</v>
      </c>
      <c r="H5" s="70">
        <v>1</v>
      </c>
      <c r="I5" s="70">
        <v>1</v>
      </c>
      <c r="J5" s="70">
        <v>1</v>
      </c>
      <c r="K5" s="70">
        <v>1</v>
      </c>
      <c r="L5" s="70">
        <v>1</v>
      </c>
      <c r="M5" s="70">
        <v>1</v>
      </c>
      <c r="N5" s="70">
        <v>1</v>
      </c>
      <c r="O5" s="70">
        <v>1</v>
      </c>
      <c r="P5" s="70">
        <v>1</v>
      </c>
      <c r="Q5" s="70">
        <v>1</v>
      </c>
      <c r="R5" s="70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70">
        <v>1</v>
      </c>
      <c r="Y5" s="70">
        <v>1</v>
      </c>
      <c r="Z5" s="70">
        <v>1</v>
      </c>
      <c r="AA5" s="70">
        <v>1</v>
      </c>
      <c r="AB5" s="70">
        <v>1</v>
      </c>
      <c r="AC5" s="70">
        <v>24</v>
      </c>
      <c r="AD5" s="70">
        <v>168</v>
      </c>
      <c r="AE5" s="70">
        <v>8760</v>
      </c>
    </row>
    <row r="6" spans="1:31">
      <c r="A6" s="70" t="s">
        <v>133</v>
      </c>
      <c r="B6" s="70" t="s">
        <v>131</v>
      </c>
      <c r="C6" s="70" t="s">
        <v>127</v>
      </c>
      <c r="D6" s="70" t="s">
        <v>132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</row>
    <row r="7" spans="1:31">
      <c r="A7" s="70" t="s">
        <v>134</v>
      </c>
      <c r="B7" s="70" t="s">
        <v>152</v>
      </c>
      <c r="C7" s="70" t="s">
        <v>127</v>
      </c>
      <c r="D7" s="70" t="s">
        <v>128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1</v>
      </c>
      <c r="L7" s="70">
        <v>1</v>
      </c>
      <c r="M7" s="70">
        <v>1</v>
      </c>
      <c r="N7" s="70">
        <v>1</v>
      </c>
      <c r="O7" s="70">
        <v>1</v>
      </c>
      <c r="P7" s="70">
        <v>1</v>
      </c>
      <c r="Q7" s="70">
        <v>1</v>
      </c>
      <c r="R7" s="70">
        <v>1</v>
      </c>
      <c r="S7" s="70">
        <v>1</v>
      </c>
      <c r="T7" s="70">
        <v>1</v>
      </c>
      <c r="U7" s="70">
        <v>1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11</v>
      </c>
      <c r="AD7" s="70">
        <v>64</v>
      </c>
      <c r="AE7" s="70">
        <v>3337.14</v>
      </c>
    </row>
    <row r="8" spans="1:31">
      <c r="A8" s="70"/>
      <c r="B8" s="70"/>
      <c r="C8" s="70"/>
      <c r="D8" s="70" t="s">
        <v>129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1</v>
      </c>
      <c r="M8" s="70">
        <v>1</v>
      </c>
      <c r="N8" s="70">
        <v>1</v>
      </c>
      <c r="O8" s="70">
        <v>1</v>
      </c>
      <c r="P8" s="70">
        <v>1</v>
      </c>
      <c r="Q8" s="70">
        <v>1</v>
      </c>
      <c r="R8" s="70">
        <v>1</v>
      </c>
      <c r="S8" s="70">
        <v>1</v>
      </c>
      <c r="T8" s="70">
        <v>1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9</v>
      </c>
      <c r="AD8" s="70"/>
      <c r="AE8" s="70"/>
    </row>
    <row r="9" spans="1:31">
      <c r="A9" s="70"/>
      <c r="B9" s="70"/>
      <c r="C9" s="70"/>
      <c r="D9" s="70" t="s">
        <v>130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/>
      <c r="AE9" s="70"/>
    </row>
    <row r="10" spans="1:31">
      <c r="A10" s="70" t="s">
        <v>101</v>
      </c>
      <c r="B10" s="70" t="s">
        <v>131</v>
      </c>
      <c r="C10" s="70" t="s">
        <v>127</v>
      </c>
      <c r="D10" s="70" t="s">
        <v>135</v>
      </c>
      <c r="E10" s="70">
        <v>0.1</v>
      </c>
      <c r="F10" s="70">
        <v>0.1</v>
      </c>
      <c r="G10" s="70">
        <v>0.1</v>
      </c>
      <c r="H10" s="70">
        <v>0.1</v>
      </c>
      <c r="I10" s="70">
        <v>0.1</v>
      </c>
      <c r="J10" s="70">
        <v>0.1</v>
      </c>
      <c r="K10" s="70">
        <v>0.1</v>
      </c>
      <c r="L10" s="70">
        <v>0.4</v>
      </c>
      <c r="M10" s="70">
        <v>0.7</v>
      </c>
      <c r="N10" s="70">
        <v>0.9</v>
      </c>
      <c r="O10" s="70">
        <v>0.9</v>
      </c>
      <c r="P10" s="70">
        <v>0.9</v>
      </c>
      <c r="Q10" s="70">
        <v>0.8</v>
      </c>
      <c r="R10" s="70">
        <v>0.9</v>
      </c>
      <c r="S10" s="70">
        <v>0.9</v>
      </c>
      <c r="T10" s="70">
        <v>0.9</v>
      </c>
      <c r="U10" s="70">
        <v>0.9</v>
      </c>
      <c r="V10" s="70">
        <v>0.3</v>
      </c>
      <c r="W10" s="70">
        <v>0.1</v>
      </c>
      <c r="X10" s="70">
        <v>0.1</v>
      </c>
      <c r="Y10" s="70">
        <v>0.1</v>
      </c>
      <c r="Z10" s="70">
        <v>0.1</v>
      </c>
      <c r="AA10" s="70">
        <v>0.1</v>
      </c>
      <c r="AB10" s="70">
        <v>0.1</v>
      </c>
      <c r="AC10" s="70">
        <v>9.8000000000000007</v>
      </c>
      <c r="AD10" s="70">
        <v>54.22</v>
      </c>
      <c r="AE10" s="70">
        <v>2827.19</v>
      </c>
    </row>
    <row r="11" spans="1:31">
      <c r="A11" s="70"/>
      <c r="B11" s="70"/>
      <c r="C11" s="70"/>
      <c r="D11" s="70" t="s">
        <v>136</v>
      </c>
      <c r="E11" s="70">
        <v>0.1</v>
      </c>
      <c r="F11" s="70">
        <v>0.1</v>
      </c>
      <c r="G11" s="70">
        <v>0.1</v>
      </c>
      <c r="H11" s="70">
        <v>0.1</v>
      </c>
      <c r="I11" s="70">
        <v>0.1</v>
      </c>
      <c r="J11" s="70">
        <v>0.1</v>
      </c>
      <c r="K11" s="70">
        <v>0.1</v>
      </c>
      <c r="L11" s="70">
        <v>0.1</v>
      </c>
      <c r="M11" s="70">
        <v>0.1</v>
      </c>
      <c r="N11" s="70">
        <v>0.24</v>
      </c>
      <c r="O11" s="70">
        <v>0.24</v>
      </c>
      <c r="P11" s="70">
        <v>0.24</v>
      </c>
      <c r="Q11" s="70">
        <v>0.1</v>
      </c>
      <c r="R11" s="70">
        <v>0.1</v>
      </c>
      <c r="S11" s="70">
        <v>0.1</v>
      </c>
      <c r="T11" s="70">
        <v>0.1</v>
      </c>
      <c r="U11" s="70">
        <v>0.1</v>
      </c>
      <c r="V11" s="70">
        <v>0.1</v>
      </c>
      <c r="W11" s="70">
        <v>0.1</v>
      </c>
      <c r="X11" s="70">
        <v>0.1</v>
      </c>
      <c r="Y11" s="70">
        <v>0.1</v>
      </c>
      <c r="Z11" s="70">
        <v>0.1</v>
      </c>
      <c r="AA11" s="70">
        <v>0.1</v>
      </c>
      <c r="AB11" s="70">
        <v>0.1</v>
      </c>
      <c r="AC11" s="70">
        <v>2.82</v>
      </c>
      <c r="AD11" s="70"/>
      <c r="AE11" s="70"/>
    </row>
    <row r="12" spans="1:31">
      <c r="A12" s="70"/>
      <c r="B12" s="70"/>
      <c r="C12" s="70"/>
      <c r="D12" s="70" t="s">
        <v>137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24</v>
      </c>
      <c r="AD12" s="70"/>
      <c r="AE12" s="70"/>
    </row>
    <row r="13" spans="1:31">
      <c r="A13" s="70"/>
      <c r="B13" s="70"/>
      <c r="C13" s="70"/>
      <c r="D13" s="70" t="s">
        <v>138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/>
      <c r="AE13" s="70"/>
    </row>
    <row r="14" spans="1:31">
      <c r="A14" s="70"/>
      <c r="B14" s="70"/>
      <c r="C14" s="70"/>
      <c r="D14" s="70" t="s">
        <v>130</v>
      </c>
      <c r="E14" s="70">
        <v>0.1</v>
      </c>
      <c r="F14" s="70">
        <v>0.1</v>
      </c>
      <c r="G14" s="70">
        <v>0.1</v>
      </c>
      <c r="H14" s="70">
        <v>0.1</v>
      </c>
      <c r="I14" s="70">
        <v>0.1</v>
      </c>
      <c r="J14" s="70">
        <v>0.1</v>
      </c>
      <c r="K14" s="70">
        <v>0.1</v>
      </c>
      <c r="L14" s="70">
        <v>0.1</v>
      </c>
      <c r="M14" s="70">
        <v>0.1</v>
      </c>
      <c r="N14" s="70">
        <v>0.1</v>
      </c>
      <c r="O14" s="70">
        <v>0.1</v>
      </c>
      <c r="P14" s="70">
        <v>0.1</v>
      </c>
      <c r="Q14" s="70">
        <v>0.1</v>
      </c>
      <c r="R14" s="70">
        <v>0.1</v>
      </c>
      <c r="S14" s="70">
        <v>0.1</v>
      </c>
      <c r="T14" s="70">
        <v>0.1</v>
      </c>
      <c r="U14" s="70">
        <v>0.1</v>
      </c>
      <c r="V14" s="70">
        <v>0.1</v>
      </c>
      <c r="W14" s="70">
        <v>0.1</v>
      </c>
      <c r="X14" s="70">
        <v>0.1</v>
      </c>
      <c r="Y14" s="70">
        <v>0.1</v>
      </c>
      <c r="Z14" s="70">
        <v>0.1</v>
      </c>
      <c r="AA14" s="70">
        <v>0.1</v>
      </c>
      <c r="AB14" s="70">
        <v>0.1</v>
      </c>
      <c r="AC14" s="70">
        <v>2.4</v>
      </c>
      <c r="AD14" s="70"/>
      <c r="AE14" s="70"/>
    </row>
    <row r="15" spans="1:31">
      <c r="A15" s="70" t="s">
        <v>102</v>
      </c>
      <c r="B15" s="70" t="s">
        <v>131</v>
      </c>
      <c r="C15" s="70" t="s">
        <v>127</v>
      </c>
      <c r="D15" s="70" t="s">
        <v>135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0.15</v>
      </c>
      <c r="M15" s="70">
        <v>0.7</v>
      </c>
      <c r="N15" s="70">
        <v>0.9</v>
      </c>
      <c r="O15" s="70">
        <v>0.9</v>
      </c>
      <c r="P15" s="70">
        <v>0.9</v>
      </c>
      <c r="Q15" s="70">
        <v>0.5</v>
      </c>
      <c r="R15" s="70">
        <v>0.85</v>
      </c>
      <c r="S15" s="70">
        <v>0.85</v>
      </c>
      <c r="T15" s="70">
        <v>0.85</v>
      </c>
      <c r="U15" s="70">
        <v>0.2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6.8</v>
      </c>
      <c r="AD15" s="70">
        <v>35.200000000000003</v>
      </c>
      <c r="AE15" s="70">
        <v>1835.43</v>
      </c>
    </row>
    <row r="16" spans="1:31">
      <c r="A16" s="70"/>
      <c r="B16" s="70"/>
      <c r="C16" s="70"/>
      <c r="D16" s="70" t="s">
        <v>137</v>
      </c>
      <c r="E16" s="70">
        <v>1</v>
      </c>
      <c r="F16" s="70">
        <v>1</v>
      </c>
      <c r="G16" s="70">
        <v>1</v>
      </c>
      <c r="H16" s="70">
        <v>1</v>
      </c>
      <c r="I16" s="70">
        <v>1</v>
      </c>
      <c r="J16" s="70">
        <v>1</v>
      </c>
      <c r="K16" s="70">
        <v>1</v>
      </c>
      <c r="L16" s="70">
        <v>1</v>
      </c>
      <c r="M16" s="70">
        <v>1</v>
      </c>
      <c r="N16" s="70">
        <v>1</v>
      </c>
      <c r="O16" s="70">
        <v>1</v>
      </c>
      <c r="P16" s="70">
        <v>1</v>
      </c>
      <c r="Q16" s="70">
        <v>1</v>
      </c>
      <c r="R16" s="70">
        <v>1</v>
      </c>
      <c r="S16" s="70">
        <v>1</v>
      </c>
      <c r="T16" s="70">
        <v>1</v>
      </c>
      <c r="U16" s="70">
        <v>1</v>
      </c>
      <c r="V16" s="70">
        <v>1</v>
      </c>
      <c r="W16" s="70">
        <v>1</v>
      </c>
      <c r="X16" s="70">
        <v>1</v>
      </c>
      <c r="Y16" s="70">
        <v>1</v>
      </c>
      <c r="Z16" s="70">
        <v>1</v>
      </c>
      <c r="AA16" s="70">
        <v>1</v>
      </c>
      <c r="AB16" s="70">
        <v>1</v>
      </c>
      <c r="AC16" s="70">
        <v>24</v>
      </c>
      <c r="AD16" s="70"/>
      <c r="AE16" s="70"/>
    </row>
    <row r="17" spans="1:31">
      <c r="A17" s="70"/>
      <c r="B17" s="70"/>
      <c r="C17" s="70"/>
      <c r="D17" s="70" t="s">
        <v>136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0.2</v>
      </c>
      <c r="N17" s="70">
        <v>0.2</v>
      </c>
      <c r="O17" s="70">
        <v>0.2</v>
      </c>
      <c r="P17" s="70">
        <v>0.2</v>
      </c>
      <c r="Q17" s="70">
        <v>0.1</v>
      </c>
      <c r="R17" s="70">
        <v>0.1</v>
      </c>
      <c r="S17" s="70">
        <v>0.1</v>
      </c>
      <c r="T17" s="70">
        <v>0.1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1.2</v>
      </c>
      <c r="AD17" s="70"/>
      <c r="AE17" s="70"/>
    </row>
    <row r="18" spans="1:31">
      <c r="A18" s="70"/>
      <c r="B18" s="70"/>
      <c r="C18" s="70"/>
      <c r="D18" s="70" t="s">
        <v>138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/>
      <c r="AE18" s="70"/>
    </row>
    <row r="19" spans="1:31">
      <c r="A19" s="70"/>
      <c r="B19" s="70"/>
      <c r="C19" s="70"/>
      <c r="D19" s="70" t="s">
        <v>130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/>
      <c r="AE19" s="70"/>
    </row>
    <row r="20" spans="1:31">
      <c r="A20" s="70" t="s">
        <v>103</v>
      </c>
      <c r="B20" s="70" t="s">
        <v>131</v>
      </c>
      <c r="C20" s="70" t="s">
        <v>127</v>
      </c>
      <c r="D20" s="70" t="s">
        <v>135</v>
      </c>
      <c r="E20" s="70">
        <v>0.1</v>
      </c>
      <c r="F20" s="70">
        <v>0.1</v>
      </c>
      <c r="G20" s="70">
        <v>0.1</v>
      </c>
      <c r="H20" s="70">
        <v>0.1</v>
      </c>
      <c r="I20" s="70">
        <v>0.1</v>
      </c>
      <c r="J20" s="70">
        <v>0.1</v>
      </c>
      <c r="K20" s="70">
        <v>0.1</v>
      </c>
      <c r="L20" s="70">
        <v>0.5</v>
      </c>
      <c r="M20" s="70">
        <v>0.8</v>
      </c>
      <c r="N20" s="70">
        <v>0.9</v>
      </c>
      <c r="O20" s="70">
        <v>0.9</v>
      </c>
      <c r="P20" s="70">
        <v>0.9</v>
      </c>
      <c r="Q20" s="70">
        <v>0.8</v>
      </c>
      <c r="R20" s="70">
        <v>0.9</v>
      </c>
      <c r="S20" s="70">
        <v>0.9</v>
      </c>
      <c r="T20" s="70">
        <v>0.9</v>
      </c>
      <c r="U20" s="70">
        <v>0.9</v>
      </c>
      <c r="V20" s="70">
        <v>0.4</v>
      </c>
      <c r="W20" s="70">
        <v>0.1</v>
      </c>
      <c r="X20" s="70">
        <v>0.1</v>
      </c>
      <c r="Y20" s="70">
        <v>0.1</v>
      </c>
      <c r="Z20" s="70">
        <v>0.1</v>
      </c>
      <c r="AA20" s="70">
        <v>0.1</v>
      </c>
      <c r="AB20" s="70">
        <v>0.1</v>
      </c>
      <c r="AC20" s="70">
        <v>10.1</v>
      </c>
      <c r="AD20" s="70">
        <v>56.3</v>
      </c>
      <c r="AE20" s="70">
        <v>2935.64</v>
      </c>
    </row>
    <row r="21" spans="1:31">
      <c r="A21" s="70"/>
      <c r="B21" s="70"/>
      <c r="C21" s="70"/>
      <c r="D21" s="70" t="s">
        <v>136</v>
      </c>
      <c r="E21" s="70">
        <v>0.1</v>
      </c>
      <c r="F21" s="70">
        <v>0.1</v>
      </c>
      <c r="G21" s="70">
        <v>0.1</v>
      </c>
      <c r="H21" s="70">
        <v>0.1</v>
      </c>
      <c r="I21" s="70">
        <v>0.1</v>
      </c>
      <c r="J21" s="70">
        <v>0.1</v>
      </c>
      <c r="K21" s="70">
        <v>0.1</v>
      </c>
      <c r="L21" s="70">
        <v>0.1</v>
      </c>
      <c r="M21" s="70">
        <v>0.2</v>
      </c>
      <c r="N21" s="70">
        <v>0.4</v>
      </c>
      <c r="O21" s="70">
        <v>0.4</v>
      </c>
      <c r="P21" s="70">
        <v>0.4</v>
      </c>
      <c r="Q21" s="70">
        <v>0.1</v>
      </c>
      <c r="R21" s="70">
        <v>0.1</v>
      </c>
      <c r="S21" s="70">
        <v>0.1</v>
      </c>
      <c r="T21" s="70">
        <v>0.1</v>
      </c>
      <c r="U21" s="70">
        <v>0.1</v>
      </c>
      <c r="V21" s="70">
        <v>0.1</v>
      </c>
      <c r="W21" s="70">
        <v>0.1</v>
      </c>
      <c r="X21" s="70">
        <v>0.1</v>
      </c>
      <c r="Y21" s="70">
        <v>0.1</v>
      </c>
      <c r="Z21" s="70">
        <v>0.1</v>
      </c>
      <c r="AA21" s="70">
        <v>0.1</v>
      </c>
      <c r="AB21" s="70">
        <v>0.1</v>
      </c>
      <c r="AC21" s="70">
        <v>3.4</v>
      </c>
      <c r="AD21" s="70"/>
      <c r="AE21" s="70"/>
    </row>
    <row r="22" spans="1:31">
      <c r="A22" s="70"/>
      <c r="B22" s="70"/>
      <c r="C22" s="70"/>
      <c r="D22" s="70" t="s">
        <v>137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24</v>
      </c>
      <c r="AD22" s="70"/>
      <c r="AE22" s="70"/>
    </row>
    <row r="23" spans="1:31">
      <c r="A23" s="70"/>
      <c r="B23" s="70"/>
      <c r="C23" s="70"/>
      <c r="D23" s="70" t="s">
        <v>138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/>
      <c r="AE23" s="70"/>
    </row>
    <row r="24" spans="1:31">
      <c r="A24" s="70"/>
      <c r="B24" s="70"/>
      <c r="C24" s="70"/>
      <c r="D24" s="70" t="s">
        <v>130</v>
      </c>
      <c r="E24" s="70">
        <v>0.1</v>
      </c>
      <c r="F24" s="70">
        <v>0.1</v>
      </c>
      <c r="G24" s="70">
        <v>0.1</v>
      </c>
      <c r="H24" s="70">
        <v>0.1</v>
      </c>
      <c r="I24" s="70">
        <v>0.1</v>
      </c>
      <c r="J24" s="70">
        <v>0.1</v>
      </c>
      <c r="K24" s="70">
        <v>0.1</v>
      </c>
      <c r="L24" s="70">
        <v>0.1</v>
      </c>
      <c r="M24" s="70">
        <v>0.1</v>
      </c>
      <c r="N24" s="70">
        <v>0.1</v>
      </c>
      <c r="O24" s="70">
        <v>0.1</v>
      </c>
      <c r="P24" s="70">
        <v>0.1</v>
      </c>
      <c r="Q24" s="70">
        <v>0.1</v>
      </c>
      <c r="R24" s="70">
        <v>0.1</v>
      </c>
      <c r="S24" s="70">
        <v>0.1</v>
      </c>
      <c r="T24" s="70">
        <v>0.1</v>
      </c>
      <c r="U24" s="70">
        <v>0.1</v>
      </c>
      <c r="V24" s="70">
        <v>0.1</v>
      </c>
      <c r="W24" s="70">
        <v>0.1</v>
      </c>
      <c r="X24" s="70">
        <v>0.1</v>
      </c>
      <c r="Y24" s="70">
        <v>0.1</v>
      </c>
      <c r="Z24" s="70">
        <v>0.1</v>
      </c>
      <c r="AA24" s="70">
        <v>0.1</v>
      </c>
      <c r="AB24" s="70">
        <v>0.1</v>
      </c>
      <c r="AC24" s="70">
        <v>2.4</v>
      </c>
      <c r="AD24" s="70"/>
      <c r="AE24" s="70"/>
    </row>
    <row r="25" spans="1:31">
      <c r="A25" s="70" t="s">
        <v>139</v>
      </c>
      <c r="B25" s="70" t="s">
        <v>131</v>
      </c>
      <c r="C25" s="70" t="s">
        <v>127</v>
      </c>
      <c r="D25" s="70" t="s">
        <v>128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0.3</v>
      </c>
      <c r="P25" s="70">
        <v>0</v>
      </c>
      <c r="Q25" s="70">
        <v>0</v>
      </c>
      <c r="R25" s="70">
        <v>0</v>
      </c>
      <c r="S25" s="70">
        <v>0</v>
      </c>
      <c r="T25" s="70">
        <v>0.4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0.7</v>
      </c>
      <c r="AD25" s="70">
        <v>3.5</v>
      </c>
      <c r="AE25" s="70">
        <v>182.5</v>
      </c>
    </row>
    <row r="26" spans="1:31">
      <c r="A26" s="70"/>
      <c r="B26" s="70"/>
      <c r="C26" s="70"/>
      <c r="D26" s="70" t="s">
        <v>129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/>
      <c r="AE26" s="70"/>
    </row>
    <row r="27" spans="1:31">
      <c r="A27" s="70"/>
      <c r="B27" s="70"/>
      <c r="C27" s="70"/>
      <c r="D27" s="70" t="s">
        <v>130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/>
      <c r="AE27" s="70"/>
    </row>
    <row r="28" spans="1:31">
      <c r="A28" s="70" t="s">
        <v>148</v>
      </c>
      <c r="B28" s="70" t="s">
        <v>131</v>
      </c>
      <c r="C28" s="70" t="s">
        <v>127</v>
      </c>
      <c r="D28" s="70" t="s">
        <v>128</v>
      </c>
      <c r="E28" s="70">
        <v>1</v>
      </c>
      <c r="F28" s="70">
        <v>1</v>
      </c>
      <c r="G28" s="70">
        <v>1</v>
      </c>
      <c r="H28" s="70">
        <v>1</v>
      </c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70">
        <v>1</v>
      </c>
      <c r="O28" s="70">
        <v>1</v>
      </c>
      <c r="P28" s="70">
        <v>1</v>
      </c>
      <c r="Q28" s="70">
        <v>1</v>
      </c>
      <c r="R28" s="70">
        <v>1</v>
      </c>
      <c r="S28" s="70">
        <v>1</v>
      </c>
      <c r="T28" s="70">
        <v>1</v>
      </c>
      <c r="U28" s="70">
        <v>1</v>
      </c>
      <c r="V28" s="70">
        <v>1</v>
      </c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>
        <v>1</v>
      </c>
      <c r="AC28" s="70">
        <v>24</v>
      </c>
      <c r="AD28" s="70">
        <v>168</v>
      </c>
      <c r="AE28" s="70">
        <v>8760</v>
      </c>
    </row>
    <row r="29" spans="1:31">
      <c r="A29" s="70"/>
      <c r="B29" s="70"/>
      <c r="C29" s="70"/>
      <c r="D29" s="70" t="s">
        <v>136</v>
      </c>
      <c r="E29" s="70">
        <v>1</v>
      </c>
      <c r="F29" s="70">
        <v>1</v>
      </c>
      <c r="G29" s="70">
        <v>1</v>
      </c>
      <c r="H29" s="70">
        <v>1</v>
      </c>
      <c r="I29" s="70">
        <v>1</v>
      </c>
      <c r="J29" s="70">
        <v>1</v>
      </c>
      <c r="K29" s="70">
        <v>1</v>
      </c>
      <c r="L29" s="70">
        <v>1</v>
      </c>
      <c r="M29" s="70">
        <v>1</v>
      </c>
      <c r="N29" s="70">
        <v>1</v>
      </c>
      <c r="O29" s="70">
        <v>1</v>
      </c>
      <c r="P29" s="70">
        <v>1</v>
      </c>
      <c r="Q29" s="70">
        <v>1</v>
      </c>
      <c r="R29" s="70">
        <v>1</v>
      </c>
      <c r="S29" s="70">
        <v>1</v>
      </c>
      <c r="T29" s="70">
        <v>1</v>
      </c>
      <c r="U29" s="70">
        <v>1</v>
      </c>
      <c r="V29" s="70">
        <v>1</v>
      </c>
      <c r="W29" s="70">
        <v>1</v>
      </c>
      <c r="X29" s="70">
        <v>1</v>
      </c>
      <c r="Y29" s="70">
        <v>1</v>
      </c>
      <c r="Z29" s="70">
        <v>1</v>
      </c>
      <c r="AA29" s="70">
        <v>1</v>
      </c>
      <c r="AB29" s="70">
        <v>1</v>
      </c>
      <c r="AC29" s="70">
        <v>24</v>
      </c>
      <c r="AD29" s="70"/>
      <c r="AE29" s="70"/>
    </row>
    <row r="30" spans="1:31">
      <c r="A30" s="70"/>
      <c r="B30" s="70"/>
      <c r="C30" s="70"/>
      <c r="D30" s="70" t="s">
        <v>138</v>
      </c>
      <c r="E30" s="70">
        <v>1</v>
      </c>
      <c r="F30" s="70">
        <v>1</v>
      </c>
      <c r="G30" s="70">
        <v>1</v>
      </c>
      <c r="H30" s="70">
        <v>1</v>
      </c>
      <c r="I30" s="70">
        <v>1</v>
      </c>
      <c r="J30" s="70">
        <v>1</v>
      </c>
      <c r="K30" s="70">
        <v>1</v>
      </c>
      <c r="L30" s="70">
        <v>1</v>
      </c>
      <c r="M30" s="70">
        <v>1</v>
      </c>
      <c r="N30" s="70">
        <v>1</v>
      </c>
      <c r="O30" s="70">
        <v>1</v>
      </c>
      <c r="P30" s="70">
        <v>1</v>
      </c>
      <c r="Q30" s="70">
        <v>1</v>
      </c>
      <c r="R30" s="70">
        <v>1</v>
      </c>
      <c r="S30" s="70">
        <v>1</v>
      </c>
      <c r="T30" s="70">
        <v>1</v>
      </c>
      <c r="U30" s="70">
        <v>1</v>
      </c>
      <c r="V30" s="70">
        <v>1</v>
      </c>
      <c r="W30" s="70">
        <v>1</v>
      </c>
      <c r="X30" s="70">
        <v>1</v>
      </c>
      <c r="Y30" s="70">
        <v>1</v>
      </c>
      <c r="Z30" s="70">
        <v>1</v>
      </c>
      <c r="AA30" s="70">
        <v>1</v>
      </c>
      <c r="AB30" s="70">
        <v>1</v>
      </c>
      <c r="AC30" s="70">
        <v>24</v>
      </c>
      <c r="AD30" s="70"/>
      <c r="AE30" s="70"/>
    </row>
    <row r="31" spans="1:31">
      <c r="A31" s="70"/>
      <c r="B31" s="70"/>
      <c r="C31" s="70"/>
      <c r="D31" s="70" t="s">
        <v>130</v>
      </c>
      <c r="E31" s="70">
        <v>1</v>
      </c>
      <c r="F31" s="70">
        <v>1</v>
      </c>
      <c r="G31" s="70">
        <v>1</v>
      </c>
      <c r="H31" s="70">
        <v>1</v>
      </c>
      <c r="I31" s="70">
        <v>1</v>
      </c>
      <c r="J31" s="70">
        <v>1</v>
      </c>
      <c r="K31" s="70">
        <v>1</v>
      </c>
      <c r="L31" s="70">
        <v>1</v>
      </c>
      <c r="M31" s="70">
        <v>1</v>
      </c>
      <c r="N31" s="70">
        <v>1</v>
      </c>
      <c r="O31" s="70">
        <v>1</v>
      </c>
      <c r="P31" s="70">
        <v>1</v>
      </c>
      <c r="Q31" s="70">
        <v>1</v>
      </c>
      <c r="R31" s="70">
        <v>1</v>
      </c>
      <c r="S31" s="70">
        <v>1</v>
      </c>
      <c r="T31" s="70">
        <v>1</v>
      </c>
      <c r="U31" s="70">
        <v>1</v>
      </c>
      <c r="V31" s="70">
        <v>1</v>
      </c>
      <c r="W31" s="70">
        <v>1</v>
      </c>
      <c r="X31" s="70">
        <v>1</v>
      </c>
      <c r="Y31" s="70">
        <v>1</v>
      </c>
      <c r="Z31" s="70">
        <v>1</v>
      </c>
      <c r="AA31" s="70">
        <v>1</v>
      </c>
      <c r="AB31" s="70">
        <v>1</v>
      </c>
      <c r="AC31" s="70">
        <v>24</v>
      </c>
      <c r="AD31" s="70"/>
      <c r="AE31" s="70"/>
    </row>
    <row r="32" spans="1:31">
      <c r="A32" s="70" t="s">
        <v>149</v>
      </c>
      <c r="B32" s="70" t="s">
        <v>131</v>
      </c>
      <c r="C32" s="70" t="s">
        <v>127</v>
      </c>
      <c r="D32" s="70" t="s">
        <v>128</v>
      </c>
      <c r="E32" s="70">
        <v>1</v>
      </c>
      <c r="F32" s="70">
        <v>1</v>
      </c>
      <c r="G32" s="70">
        <v>1</v>
      </c>
      <c r="H32" s="70">
        <v>1</v>
      </c>
      <c r="I32" s="70">
        <v>1</v>
      </c>
      <c r="J32" s="70">
        <v>1</v>
      </c>
      <c r="K32" s="70">
        <v>1</v>
      </c>
      <c r="L32" s="70">
        <v>1</v>
      </c>
      <c r="M32" s="70">
        <v>1</v>
      </c>
      <c r="N32" s="70">
        <v>1</v>
      </c>
      <c r="O32" s="70">
        <v>1</v>
      </c>
      <c r="P32" s="70">
        <v>1</v>
      </c>
      <c r="Q32" s="70">
        <v>1</v>
      </c>
      <c r="R32" s="70">
        <v>1</v>
      </c>
      <c r="S32" s="70">
        <v>1</v>
      </c>
      <c r="T32" s="70">
        <v>1</v>
      </c>
      <c r="U32" s="70">
        <v>1</v>
      </c>
      <c r="V32" s="70">
        <v>1</v>
      </c>
      <c r="W32" s="70">
        <v>1</v>
      </c>
      <c r="X32" s="70">
        <v>1</v>
      </c>
      <c r="Y32" s="70">
        <v>1</v>
      </c>
      <c r="Z32" s="70">
        <v>1</v>
      </c>
      <c r="AA32" s="70">
        <v>1</v>
      </c>
      <c r="AB32" s="70">
        <v>1</v>
      </c>
      <c r="AC32" s="70">
        <v>24</v>
      </c>
      <c r="AD32" s="70">
        <v>168</v>
      </c>
      <c r="AE32" s="70">
        <v>8760</v>
      </c>
    </row>
    <row r="33" spans="1:31">
      <c r="A33" s="70"/>
      <c r="B33" s="70"/>
      <c r="C33" s="70"/>
      <c r="D33" s="70" t="s">
        <v>136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24</v>
      </c>
      <c r="AD33" s="70"/>
      <c r="AE33" s="70"/>
    </row>
    <row r="34" spans="1:31">
      <c r="A34" s="70"/>
      <c r="B34" s="70"/>
      <c r="C34" s="70"/>
      <c r="D34" s="70" t="s">
        <v>138</v>
      </c>
      <c r="E34" s="70">
        <v>1</v>
      </c>
      <c r="F34" s="70">
        <v>1</v>
      </c>
      <c r="G34" s="70">
        <v>1</v>
      </c>
      <c r="H34" s="70">
        <v>1</v>
      </c>
      <c r="I34" s="70">
        <v>1</v>
      </c>
      <c r="J34" s="70">
        <v>1</v>
      </c>
      <c r="K34" s="70">
        <v>1</v>
      </c>
      <c r="L34" s="70">
        <v>1</v>
      </c>
      <c r="M34" s="70">
        <v>1</v>
      </c>
      <c r="N34" s="70">
        <v>1</v>
      </c>
      <c r="O34" s="70">
        <v>1</v>
      </c>
      <c r="P34" s="70">
        <v>1</v>
      </c>
      <c r="Q34" s="70">
        <v>1</v>
      </c>
      <c r="R34" s="70">
        <v>1</v>
      </c>
      <c r="S34" s="70">
        <v>1</v>
      </c>
      <c r="T34" s="70">
        <v>1</v>
      </c>
      <c r="U34" s="70">
        <v>1</v>
      </c>
      <c r="V34" s="70">
        <v>1</v>
      </c>
      <c r="W34" s="70">
        <v>1</v>
      </c>
      <c r="X34" s="70">
        <v>1</v>
      </c>
      <c r="Y34" s="70">
        <v>1</v>
      </c>
      <c r="Z34" s="70">
        <v>1</v>
      </c>
      <c r="AA34" s="70">
        <v>1</v>
      </c>
      <c r="AB34" s="70">
        <v>1</v>
      </c>
      <c r="AC34" s="70">
        <v>24</v>
      </c>
      <c r="AD34" s="70"/>
      <c r="AE34" s="70"/>
    </row>
    <row r="35" spans="1:31">
      <c r="A35" s="70"/>
      <c r="B35" s="70"/>
      <c r="C35" s="70"/>
      <c r="D35" s="70" t="s">
        <v>130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  <c r="P35" s="70">
        <v>1</v>
      </c>
      <c r="Q35" s="70">
        <v>1</v>
      </c>
      <c r="R35" s="70">
        <v>1</v>
      </c>
      <c r="S35" s="70">
        <v>1</v>
      </c>
      <c r="T35" s="70">
        <v>1</v>
      </c>
      <c r="U35" s="70">
        <v>1</v>
      </c>
      <c r="V35" s="70">
        <v>1</v>
      </c>
      <c r="W35" s="70">
        <v>1</v>
      </c>
      <c r="X35" s="70">
        <v>1</v>
      </c>
      <c r="Y35" s="70">
        <v>1</v>
      </c>
      <c r="Z35" s="70">
        <v>1</v>
      </c>
      <c r="AA35" s="70">
        <v>1</v>
      </c>
      <c r="AB35" s="70">
        <v>1</v>
      </c>
      <c r="AC35" s="70">
        <v>24</v>
      </c>
      <c r="AD35" s="70"/>
      <c r="AE35" s="70"/>
    </row>
    <row r="36" spans="1:31">
      <c r="A36" s="70" t="s">
        <v>140</v>
      </c>
      <c r="B36" s="70" t="s">
        <v>131</v>
      </c>
      <c r="C36" s="70" t="s">
        <v>127</v>
      </c>
      <c r="D36" s="70" t="s">
        <v>128</v>
      </c>
      <c r="E36" s="70">
        <v>0.02</v>
      </c>
      <c r="F36" s="70">
        <v>0.02</v>
      </c>
      <c r="G36" s="70">
        <v>0.02</v>
      </c>
      <c r="H36" s="70">
        <v>0.02</v>
      </c>
      <c r="I36" s="70">
        <v>0.05</v>
      </c>
      <c r="J36" s="70">
        <v>7.0000000000000007E-2</v>
      </c>
      <c r="K36" s="70">
        <v>7.0000000000000007E-2</v>
      </c>
      <c r="L36" s="70">
        <v>0.1</v>
      </c>
      <c r="M36" s="70">
        <v>0.3</v>
      </c>
      <c r="N36" s="70">
        <v>0.36</v>
      </c>
      <c r="O36" s="70">
        <v>0.36</v>
      </c>
      <c r="P36" s="70">
        <v>0.46</v>
      </c>
      <c r="Q36" s="70">
        <v>0.56999999999999995</v>
      </c>
      <c r="R36" s="70">
        <v>0.43</v>
      </c>
      <c r="S36" s="70">
        <v>0.38</v>
      </c>
      <c r="T36" s="70">
        <v>0.4</v>
      </c>
      <c r="U36" s="70">
        <v>0.3</v>
      </c>
      <c r="V36" s="70">
        <v>0.18</v>
      </c>
      <c r="W36" s="70">
        <v>0.03</v>
      </c>
      <c r="X36" s="70">
        <v>0.03</v>
      </c>
      <c r="Y36" s="70">
        <v>0.03</v>
      </c>
      <c r="Z36" s="70">
        <v>0.03</v>
      </c>
      <c r="AA36" s="70">
        <v>0.03</v>
      </c>
      <c r="AB36" s="70">
        <v>0.03</v>
      </c>
      <c r="AC36" s="70">
        <v>4.29</v>
      </c>
      <c r="AD36" s="70">
        <v>22.88</v>
      </c>
      <c r="AE36" s="70">
        <v>1193.03</v>
      </c>
    </row>
    <row r="37" spans="1:31">
      <c r="A37" s="70"/>
      <c r="B37" s="70"/>
      <c r="C37" s="70"/>
      <c r="D37" s="70" t="s">
        <v>129</v>
      </c>
      <c r="E37" s="70">
        <v>0.02</v>
      </c>
      <c r="F37" s="70">
        <v>0.02</v>
      </c>
      <c r="G37" s="70">
        <v>0.02</v>
      </c>
      <c r="H37" s="70">
        <v>0.02</v>
      </c>
      <c r="I37" s="70">
        <v>0.02</v>
      </c>
      <c r="J37" s="70">
        <v>0.02</v>
      </c>
      <c r="K37" s="70">
        <v>0.02</v>
      </c>
      <c r="L37" s="70">
        <v>0.02</v>
      </c>
      <c r="M37" s="70">
        <v>0.06</v>
      </c>
      <c r="N37" s="70">
        <v>0.12</v>
      </c>
      <c r="O37" s="70">
        <v>0.12</v>
      </c>
      <c r="P37" s="70">
        <v>0.17</v>
      </c>
      <c r="Q37" s="70">
        <v>0.04</v>
      </c>
      <c r="R37" s="70">
        <v>0.04</v>
      </c>
      <c r="S37" s="70">
        <v>0.02</v>
      </c>
      <c r="T37" s="70">
        <v>0.02</v>
      </c>
      <c r="U37" s="70">
        <v>0.02</v>
      </c>
      <c r="V37" s="70">
        <v>0.02</v>
      </c>
      <c r="W37" s="70">
        <v>0.02</v>
      </c>
      <c r="X37" s="70">
        <v>0.02</v>
      </c>
      <c r="Y37" s="70">
        <v>0.02</v>
      </c>
      <c r="Z37" s="70">
        <v>0.02</v>
      </c>
      <c r="AA37" s="70">
        <v>0.02</v>
      </c>
      <c r="AB37" s="70">
        <v>0.02</v>
      </c>
      <c r="AC37" s="70">
        <v>0.91</v>
      </c>
      <c r="AD37" s="70"/>
      <c r="AE37" s="70"/>
    </row>
    <row r="38" spans="1:31">
      <c r="A38" s="70"/>
      <c r="B38" s="70"/>
      <c r="C38" s="70"/>
      <c r="D38" s="70" t="s">
        <v>130</v>
      </c>
      <c r="E38" s="70">
        <v>0.02</v>
      </c>
      <c r="F38" s="70">
        <v>0.02</v>
      </c>
      <c r="G38" s="70">
        <v>0.02</v>
      </c>
      <c r="H38" s="70">
        <v>0.02</v>
      </c>
      <c r="I38" s="70">
        <v>0.02</v>
      </c>
      <c r="J38" s="70">
        <v>0.02</v>
      </c>
      <c r="K38" s="70">
        <v>0.02</v>
      </c>
      <c r="L38" s="70">
        <v>0.02</v>
      </c>
      <c r="M38" s="70">
        <v>0.02</v>
      </c>
      <c r="N38" s="70">
        <v>0.02</v>
      </c>
      <c r="O38" s="70">
        <v>0.02</v>
      </c>
      <c r="P38" s="70">
        <v>0.02</v>
      </c>
      <c r="Q38" s="70">
        <v>0.04</v>
      </c>
      <c r="R38" s="70">
        <v>0.04</v>
      </c>
      <c r="S38" s="70">
        <v>0.02</v>
      </c>
      <c r="T38" s="70">
        <v>0.02</v>
      </c>
      <c r="U38" s="70">
        <v>0.02</v>
      </c>
      <c r="V38" s="70">
        <v>0.02</v>
      </c>
      <c r="W38" s="70">
        <v>0.02</v>
      </c>
      <c r="X38" s="70">
        <v>0.02</v>
      </c>
      <c r="Y38" s="70">
        <v>0.02</v>
      </c>
      <c r="Z38" s="70">
        <v>0.02</v>
      </c>
      <c r="AA38" s="70">
        <v>0.02</v>
      </c>
      <c r="AB38" s="70">
        <v>0.02</v>
      </c>
      <c r="AC38" s="70">
        <v>0.52</v>
      </c>
      <c r="AD38" s="70"/>
      <c r="AE38" s="70"/>
    </row>
    <row r="39" spans="1:31">
      <c r="A39" s="70" t="s">
        <v>104</v>
      </c>
      <c r="B39" s="70" t="s">
        <v>155</v>
      </c>
      <c r="C39" s="70" t="s">
        <v>127</v>
      </c>
      <c r="D39" s="70" t="s">
        <v>135</v>
      </c>
      <c r="E39" s="70">
        <v>15.5</v>
      </c>
      <c r="F39" s="70">
        <v>15.5</v>
      </c>
      <c r="G39" s="70">
        <v>15.5</v>
      </c>
      <c r="H39" s="70">
        <v>15.5</v>
      </c>
      <c r="I39" s="70">
        <v>15.5</v>
      </c>
      <c r="J39" s="70">
        <v>15.5</v>
      </c>
      <c r="K39" s="70">
        <v>21</v>
      </c>
      <c r="L39" s="70">
        <v>21</v>
      </c>
      <c r="M39" s="70">
        <v>21</v>
      </c>
      <c r="N39" s="70">
        <v>21</v>
      </c>
      <c r="O39" s="70">
        <v>21</v>
      </c>
      <c r="P39" s="70">
        <v>21</v>
      </c>
      <c r="Q39" s="70">
        <v>21</v>
      </c>
      <c r="R39" s="70">
        <v>21</v>
      </c>
      <c r="S39" s="70">
        <v>21</v>
      </c>
      <c r="T39" s="70">
        <v>21</v>
      </c>
      <c r="U39" s="70">
        <v>21</v>
      </c>
      <c r="V39" s="70">
        <v>15.5</v>
      </c>
      <c r="W39" s="70">
        <v>15.5</v>
      </c>
      <c r="X39" s="70">
        <v>15.5</v>
      </c>
      <c r="Y39" s="70">
        <v>15.5</v>
      </c>
      <c r="Z39" s="70">
        <v>15.5</v>
      </c>
      <c r="AA39" s="70">
        <v>15.5</v>
      </c>
      <c r="AB39" s="70">
        <v>15.5</v>
      </c>
      <c r="AC39" s="70">
        <v>432.5</v>
      </c>
      <c r="AD39" s="70">
        <v>2956</v>
      </c>
      <c r="AE39" s="70">
        <v>154134.29</v>
      </c>
    </row>
    <row r="40" spans="1:31">
      <c r="A40" s="70"/>
      <c r="B40" s="70"/>
      <c r="C40" s="70"/>
      <c r="D40" s="70" t="s">
        <v>137</v>
      </c>
      <c r="E40" s="70">
        <v>15.5</v>
      </c>
      <c r="F40" s="70">
        <v>15.5</v>
      </c>
      <c r="G40" s="70">
        <v>15.5</v>
      </c>
      <c r="H40" s="70">
        <v>15.5</v>
      </c>
      <c r="I40" s="70">
        <v>15.5</v>
      </c>
      <c r="J40" s="70">
        <v>15.5</v>
      </c>
      <c r="K40" s="70">
        <v>15.5</v>
      </c>
      <c r="L40" s="70">
        <v>15.5</v>
      </c>
      <c r="M40" s="70">
        <v>15.5</v>
      </c>
      <c r="N40" s="70">
        <v>15.5</v>
      </c>
      <c r="O40" s="70">
        <v>15.5</v>
      </c>
      <c r="P40" s="70">
        <v>15.5</v>
      </c>
      <c r="Q40" s="70">
        <v>15.5</v>
      </c>
      <c r="R40" s="70">
        <v>15.5</v>
      </c>
      <c r="S40" s="70">
        <v>15.5</v>
      </c>
      <c r="T40" s="70">
        <v>15.5</v>
      </c>
      <c r="U40" s="70">
        <v>15.5</v>
      </c>
      <c r="V40" s="70">
        <v>15.5</v>
      </c>
      <c r="W40" s="70">
        <v>15.5</v>
      </c>
      <c r="X40" s="70">
        <v>15.5</v>
      </c>
      <c r="Y40" s="70">
        <v>15.5</v>
      </c>
      <c r="Z40" s="70">
        <v>15.5</v>
      </c>
      <c r="AA40" s="70">
        <v>15.5</v>
      </c>
      <c r="AB40" s="70">
        <v>15.5</v>
      </c>
      <c r="AC40" s="70">
        <v>372</v>
      </c>
      <c r="AD40" s="70"/>
      <c r="AE40" s="70"/>
    </row>
    <row r="41" spans="1:31">
      <c r="A41" s="70"/>
      <c r="B41" s="70"/>
      <c r="C41" s="70"/>
      <c r="D41" s="70" t="s">
        <v>138</v>
      </c>
      <c r="E41" s="70">
        <v>21</v>
      </c>
      <c r="F41" s="70">
        <v>21</v>
      </c>
      <c r="G41" s="70">
        <v>21</v>
      </c>
      <c r="H41" s="70">
        <v>21</v>
      </c>
      <c r="I41" s="70">
        <v>21</v>
      </c>
      <c r="J41" s="70">
        <v>21</v>
      </c>
      <c r="K41" s="70">
        <v>21</v>
      </c>
      <c r="L41" s="70">
        <v>21</v>
      </c>
      <c r="M41" s="70">
        <v>21</v>
      </c>
      <c r="N41" s="70">
        <v>21</v>
      </c>
      <c r="O41" s="70">
        <v>21</v>
      </c>
      <c r="P41" s="70">
        <v>21</v>
      </c>
      <c r="Q41" s="70">
        <v>21</v>
      </c>
      <c r="R41" s="70">
        <v>21</v>
      </c>
      <c r="S41" s="70">
        <v>21</v>
      </c>
      <c r="T41" s="70">
        <v>21</v>
      </c>
      <c r="U41" s="70">
        <v>21</v>
      </c>
      <c r="V41" s="70">
        <v>21</v>
      </c>
      <c r="W41" s="70">
        <v>21</v>
      </c>
      <c r="X41" s="70">
        <v>21</v>
      </c>
      <c r="Y41" s="70">
        <v>21</v>
      </c>
      <c r="Z41" s="70">
        <v>21</v>
      </c>
      <c r="AA41" s="70">
        <v>21</v>
      </c>
      <c r="AB41" s="70">
        <v>21</v>
      </c>
      <c r="AC41" s="70">
        <v>504</v>
      </c>
      <c r="AD41" s="70"/>
      <c r="AE41" s="70"/>
    </row>
    <row r="42" spans="1:31">
      <c r="A42" s="70"/>
      <c r="B42" s="70"/>
      <c r="C42" s="70"/>
      <c r="D42" s="70" t="s">
        <v>136</v>
      </c>
      <c r="E42" s="70">
        <v>15.5</v>
      </c>
      <c r="F42" s="70">
        <v>15.5</v>
      </c>
      <c r="G42" s="70">
        <v>15.5</v>
      </c>
      <c r="H42" s="70">
        <v>15.5</v>
      </c>
      <c r="I42" s="70">
        <v>15.5</v>
      </c>
      <c r="J42" s="70">
        <v>15.5</v>
      </c>
      <c r="K42" s="70">
        <v>15.5</v>
      </c>
      <c r="L42" s="70">
        <v>21</v>
      </c>
      <c r="M42" s="70">
        <v>21</v>
      </c>
      <c r="N42" s="70">
        <v>21</v>
      </c>
      <c r="O42" s="70">
        <v>21</v>
      </c>
      <c r="P42" s="70">
        <v>21</v>
      </c>
      <c r="Q42" s="70">
        <v>21</v>
      </c>
      <c r="R42" s="70">
        <v>21</v>
      </c>
      <c r="S42" s="70">
        <v>21</v>
      </c>
      <c r="T42" s="70">
        <v>21</v>
      </c>
      <c r="U42" s="70">
        <v>15.5</v>
      </c>
      <c r="V42" s="70">
        <v>15.5</v>
      </c>
      <c r="W42" s="70">
        <v>15.5</v>
      </c>
      <c r="X42" s="70">
        <v>15.5</v>
      </c>
      <c r="Y42" s="70">
        <v>15.5</v>
      </c>
      <c r="Z42" s="70">
        <v>15.5</v>
      </c>
      <c r="AA42" s="70">
        <v>15.5</v>
      </c>
      <c r="AB42" s="70">
        <v>15.5</v>
      </c>
      <c r="AC42" s="70">
        <v>421.5</v>
      </c>
      <c r="AD42" s="70"/>
      <c r="AE42" s="70"/>
    </row>
    <row r="43" spans="1:31">
      <c r="A43" s="70"/>
      <c r="B43" s="70"/>
      <c r="C43" s="70"/>
      <c r="D43" s="70" t="s">
        <v>130</v>
      </c>
      <c r="E43" s="70">
        <v>15.5</v>
      </c>
      <c r="F43" s="70">
        <v>15.5</v>
      </c>
      <c r="G43" s="70">
        <v>15.5</v>
      </c>
      <c r="H43" s="70">
        <v>15.5</v>
      </c>
      <c r="I43" s="70">
        <v>15.5</v>
      </c>
      <c r="J43" s="70">
        <v>15.5</v>
      </c>
      <c r="K43" s="70">
        <v>15.5</v>
      </c>
      <c r="L43" s="70">
        <v>15.5</v>
      </c>
      <c r="M43" s="70">
        <v>15.5</v>
      </c>
      <c r="N43" s="70">
        <v>15.5</v>
      </c>
      <c r="O43" s="70">
        <v>15.5</v>
      </c>
      <c r="P43" s="70">
        <v>15.5</v>
      </c>
      <c r="Q43" s="70">
        <v>15.5</v>
      </c>
      <c r="R43" s="70">
        <v>15.5</v>
      </c>
      <c r="S43" s="70">
        <v>15.5</v>
      </c>
      <c r="T43" s="70">
        <v>15.5</v>
      </c>
      <c r="U43" s="70">
        <v>15.5</v>
      </c>
      <c r="V43" s="70">
        <v>15.5</v>
      </c>
      <c r="W43" s="70">
        <v>15.5</v>
      </c>
      <c r="X43" s="70">
        <v>15.5</v>
      </c>
      <c r="Y43" s="70">
        <v>15.5</v>
      </c>
      <c r="Z43" s="70">
        <v>15.5</v>
      </c>
      <c r="AA43" s="70">
        <v>15.5</v>
      </c>
      <c r="AB43" s="70">
        <v>15.5</v>
      </c>
      <c r="AC43" s="70">
        <v>372</v>
      </c>
      <c r="AD43" s="70"/>
      <c r="AE43" s="70"/>
    </row>
    <row r="44" spans="1:31">
      <c r="A44" s="70" t="s">
        <v>10</v>
      </c>
      <c r="B44" s="70" t="s">
        <v>155</v>
      </c>
      <c r="C44" s="70" t="s">
        <v>127</v>
      </c>
      <c r="D44" s="70" t="s">
        <v>132</v>
      </c>
      <c r="E44" s="70">
        <v>15.5</v>
      </c>
      <c r="F44" s="70">
        <v>15.5</v>
      </c>
      <c r="G44" s="70">
        <v>15.5</v>
      </c>
      <c r="H44" s="70">
        <v>15.5</v>
      </c>
      <c r="I44" s="70">
        <v>15.5</v>
      </c>
      <c r="J44" s="70">
        <v>15.5</v>
      </c>
      <c r="K44" s="70">
        <v>15.5</v>
      </c>
      <c r="L44" s="70">
        <v>15.5</v>
      </c>
      <c r="M44" s="70">
        <v>15.5</v>
      </c>
      <c r="N44" s="70">
        <v>15.5</v>
      </c>
      <c r="O44" s="70">
        <v>15.5</v>
      </c>
      <c r="P44" s="70">
        <v>15.5</v>
      </c>
      <c r="Q44" s="70">
        <v>15.5</v>
      </c>
      <c r="R44" s="70">
        <v>15.5</v>
      </c>
      <c r="S44" s="70">
        <v>15.5</v>
      </c>
      <c r="T44" s="70">
        <v>15.5</v>
      </c>
      <c r="U44" s="70">
        <v>15.5</v>
      </c>
      <c r="V44" s="70">
        <v>15.5</v>
      </c>
      <c r="W44" s="70">
        <v>15.5</v>
      </c>
      <c r="X44" s="70">
        <v>15.5</v>
      </c>
      <c r="Y44" s="70">
        <v>15.5</v>
      </c>
      <c r="Z44" s="70">
        <v>15.5</v>
      </c>
      <c r="AA44" s="70">
        <v>15.5</v>
      </c>
      <c r="AB44" s="70">
        <v>15.5</v>
      </c>
      <c r="AC44" s="70">
        <v>372</v>
      </c>
      <c r="AD44" s="70">
        <v>2604</v>
      </c>
      <c r="AE44" s="70">
        <v>135780</v>
      </c>
    </row>
    <row r="45" spans="1:31">
      <c r="A45" s="70" t="s">
        <v>11</v>
      </c>
      <c r="B45" s="70" t="s">
        <v>155</v>
      </c>
      <c r="C45" s="70" t="s">
        <v>127</v>
      </c>
      <c r="D45" s="70" t="s">
        <v>132</v>
      </c>
      <c r="E45" s="70">
        <v>7.2</v>
      </c>
      <c r="F45" s="70">
        <v>7.2</v>
      </c>
      <c r="G45" s="70">
        <v>7.2</v>
      </c>
      <c r="H45" s="70">
        <v>7.2</v>
      </c>
      <c r="I45" s="70">
        <v>7.2</v>
      </c>
      <c r="J45" s="70">
        <v>7.2</v>
      </c>
      <c r="K45" s="70">
        <v>7.2</v>
      </c>
      <c r="L45" s="70">
        <v>7.2</v>
      </c>
      <c r="M45" s="70">
        <v>7.2</v>
      </c>
      <c r="N45" s="70">
        <v>7.2</v>
      </c>
      <c r="O45" s="70">
        <v>7.2</v>
      </c>
      <c r="P45" s="70">
        <v>7.2</v>
      </c>
      <c r="Q45" s="70">
        <v>7.2</v>
      </c>
      <c r="R45" s="70">
        <v>7.2</v>
      </c>
      <c r="S45" s="70">
        <v>7.2</v>
      </c>
      <c r="T45" s="70">
        <v>7.2</v>
      </c>
      <c r="U45" s="70">
        <v>7.2</v>
      </c>
      <c r="V45" s="70">
        <v>7.2</v>
      </c>
      <c r="W45" s="70">
        <v>7.2</v>
      </c>
      <c r="X45" s="70">
        <v>7.2</v>
      </c>
      <c r="Y45" s="70">
        <v>7.2</v>
      </c>
      <c r="Z45" s="70">
        <v>7.2</v>
      </c>
      <c r="AA45" s="70">
        <v>7.2</v>
      </c>
      <c r="AB45" s="70">
        <v>7.2</v>
      </c>
      <c r="AC45" s="70">
        <v>172.8</v>
      </c>
      <c r="AD45" s="70">
        <v>1209.5999999999999</v>
      </c>
      <c r="AE45" s="70">
        <v>63072</v>
      </c>
    </row>
    <row r="46" spans="1:31">
      <c r="A46" s="70" t="s">
        <v>105</v>
      </c>
      <c r="B46" s="70" t="s">
        <v>155</v>
      </c>
      <c r="C46" s="70" t="s">
        <v>127</v>
      </c>
      <c r="D46" s="70" t="s">
        <v>128</v>
      </c>
      <c r="E46" s="70">
        <v>30</v>
      </c>
      <c r="F46" s="70">
        <v>30</v>
      </c>
      <c r="G46" s="70">
        <v>30</v>
      </c>
      <c r="H46" s="70">
        <v>30</v>
      </c>
      <c r="I46" s="70">
        <v>30</v>
      </c>
      <c r="J46" s="70">
        <v>30</v>
      </c>
      <c r="K46" s="70">
        <v>30</v>
      </c>
      <c r="L46" s="70">
        <v>24</v>
      </c>
      <c r="M46" s="70">
        <v>24</v>
      </c>
      <c r="N46" s="70">
        <v>24</v>
      </c>
      <c r="O46" s="70">
        <v>24</v>
      </c>
      <c r="P46" s="70">
        <v>24</v>
      </c>
      <c r="Q46" s="70">
        <v>24</v>
      </c>
      <c r="R46" s="70">
        <v>24</v>
      </c>
      <c r="S46" s="70">
        <v>24</v>
      </c>
      <c r="T46" s="70">
        <v>24</v>
      </c>
      <c r="U46" s="70">
        <v>24</v>
      </c>
      <c r="V46" s="70">
        <v>30</v>
      </c>
      <c r="W46" s="70">
        <v>30</v>
      </c>
      <c r="X46" s="70">
        <v>30</v>
      </c>
      <c r="Y46" s="70">
        <v>30</v>
      </c>
      <c r="Z46" s="70">
        <v>30</v>
      </c>
      <c r="AA46" s="70">
        <v>30</v>
      </c>
      <c r="AB46" s="70">
        <v>30</v>
      </c>
      <c r="AC46" s="70">
        <v>660</v>
      </c>
      <c r="AD46" s="70">
        <v>4692</v>
      </c>
      <c r="AE46" s="70">
        <v>244654.29</v>
      </c>
    </row>
    <row r="47" spans="1:31">
      <c r="A47" s="70"/>
      <c r="B47" s="70"/>
      <c r="C47" s="70"/>
      <c r="D47" s="70" t="s">
        <v>136</v>
      </c>
      <c r="E47" s="70">
        <v>30</v>
      </c>
      <c r="F47" s="70">
        <v>30</v>
      </c>
      <c r="G47" s="70">
        <v>30</v>
      </c>
      <c r="H47" s="70">
        <v>30</v>
      </c>
      <c r="I47" s="70">
        <v>30</v>
      </c>
      <c r="J47" s="70">
        <v>30</v>
      </c>
      <c r="K47" s="70">
        <v>30</v>
      </c>
      <c r="L47" s="70">
        <v>30</v>
      </c>
      <c r="M47" s="70">
        <v>24</v>
      </c>
      <c r="N47" s="70">
        <v>24</v>
      </c>
      <c r="O47" s="70">
        <v>24</v>
      </c>
      <c r="P47" s="70">
        <v>24</v>
      </c>
      <c r="Q47" s="70">
        <v>24</v>
      </c>
      <c r="R47" s="70">
        <v>24</v>
      </c>
      <c r="S47" s="70">
        <v>24</v>
      </c>
      <c r="T47" s="70">
        <v>24</v>
      </c>
      <c r="U47" s="70">
        <v>30</v>
      </c>
      <c r="V47" s="70">
        <v>30</v>
      </c>
      <c r="W47" s="70">
        <v>30</v>
      </c>
      <c r="X47" s="70">
        <v>30</v>
      </c>
      <c r="Y47" s="70">
        <v>30</v>
      </c>
      <c r="Z47" s="70">
        <v>30</v>
      </c>
      <c r="AA47" s="70">
        <v>30</v>
      </c>
      <c r="AB47" s="70">
        <v>30</v>
      </c>
      <c r="AC47" s="70">
        <v>672</v>
      </c>
      <c r="AD47" s="70"/>
      <c r="AE47" s="70"/>
    </row>
    <row r="48" spans="1:31">
      <c r="A48" s="70"/>
      <c r="B48" s="70"/>
      <c r="C48" s="70"/>
      <c r="D48" s="70" t="s">
        <v>138</v>
      </c>
      <c r="E48" s="70">
        <v>30</v>
      </c>
      <c r="F48" s="70">
        <v>30</v>
      </c>
      <c r="G48" s="70">
        <v>30</v>
      </c>
      <c r="H48" s="70">
        <v>30</v>
      </c>
      <c r="I48" s="70">
        <v>30</v>
      </c>
      <c r="J48" s="70">
        <v>30</v>
      </c>
      <c r="K48" s="70">
        <v>30</v>
      </c>
      <c r="L48" s="70">
        <v>30</v>
      </c>
      <c r="M48" s="70">
        <v>30</v>
      </c>
      <c r="N48" s="70">
        <v>30</v>
      </c>
      <c r="O48" s="70">
        <v>30</v>
      </c>
      <c r="P48" s="70">
        <v>30</v>
      </c>
      <c r="Q48" s="70">
        <v>30</v>
      </c>
      <c r="R48" s="70">
        <v>30</v>
      </c>
      <c r="S48" s="70">
        <v>30</v>
      </c>
      <c r="T48" s="70">
        <v>30</v>
      </c>
      <c r="U48" s="70">
        <v>30</v>
      </c>
      <c r="V48" s="70">
        <v>30</v>
      </c>
      <c r="W48" s="70">
        <v>30</v>
      </c>
      <c r="X48" s="70">
        <v>30</v>
      </c>
      <c r="Y48" s="70">
        <v>30</v>
      </c>
      <c r="Z48" s="70">
        <v>30</v>
      </c>
      <c r="AA48" s="70">
        <v>30</v>
      </c>
      <c r="AB48" s="70">
        <v>30</v>
      </c>
      <c r="AC48" s="70">
        <v>720</v>
      </c>
      <c r="AD48" s="70"/>
      <c r="AE48" s="70"/>
    </row>
    <row r="49" spans="1:31">
      <c r="A49" s="70"/>
      <c r="B49" s="70"/>
      <c r="C49" s="70"/>
      <c r="D49" s="70" t="s">
        <v>130</v>
      </c>
      <c r="E49" s="70">
        <v>30</v>
      </c>
      <c r="F49" s="70">
        <v>30</v>
      </c>
      <c r="G49" s="70">
        <v>30</v>
      </c>
      <c r="H49" s="70">
        <v>30</v>
      </c>
      <c r="I49" s="70">
        <v>30</v>
      </c>
      <c r="J49" s="70">
        <v>30</v>
      </c>
      <c r="K49" s="70">
        <v>30</v>
      </c>
      <c r="L49" s="70">
        <v>30</v>
      </c>
      <c r="M49" s="70">
        <v>30</v>
      </c>
      <c r="N49" s="70">
        <v>30</v>
      </c>
      <c r="O49" s="70">
        <v>30</v>
      </c>
      <c r="P49" s="70">
        <v>30</v>
      </c>
      <c r="Q49" s="70">
        <v>30</v>
      </c>
      <c r="R49" s="70">
        <v>30</v>
      </c>
      <c r="S49" s="70">
        <v>30</v>
      </c>
      <c r="T49" s="70">
        <v>30</v>
      </c>
      <c r="U49" s="70">
        <v>30</v>
      </c>
      <c r="V49" s="70">
        <v>30</v>
      </c>
      <c r="W49" s="70">
        <v>30</v>
      </c>
      <c r="X49" s="70">
        <v>30</v>
      </c>
      <c r="Y49" s="70">
        <v>30</v>
      </c>
      <c r="Z49" s="70">
        <v>30</v>
      </c>
      <c r="AA49" s="70">
        <v>30</v>
      </c>
      <c r="AB49" s="70">
        <v>30</v>
      </c>
      <c r="AC49" s="70">
        <v>720</v>
      </c>
      <c r="AD49" s="70"/>
      <c r="AE49" s="70"/>
    </row>
    <row r="50" spans="1:31">
      <c r="A50" s="70" t="s">
        <v>12</v>
      </c>
      <c r="B50" s="70" t="s">
        <v>155</v>
      </c>
      <c r="C50" s="70" t="s">
        <v>127</v>
      </c>
      <c r="D50" s="70" t="s">
        <v>132</v>
      </c>
      <c r="E50" s="70">
        <v>26.7</v>
      </c>
      <c r="F50" s="70">
        <v>26.7</v>
      </c>
      <c r="G50" s="70">
        <v>26.7</v>
      </c>
      <c r="H50" s="70">
        <v>26.7</v>
      </c>
      <c r="I50" s="70">
        <v>26.7</v>
      </c>
      <c r="J50" s="70">
        <v>26.7</v>
      </c>
      <c r="K50" s="70">
        <v>26.7</v>
      </c>
      <c r="L50" s="70">
        <v>26.7</v>
      </c>
      <c r="M50" s="70">
        <v>26.7</v>
      </c>
      <c r="N50" s="70">
        <v>26.7</v>
      </c>
      <c r="O50" s="70">
        <v>26.7</v>
      </c>
      <c r="P50" s="70">
        <v>26.7</v>
      </c>
      <c r="Q50" s="70">
        <v>26.7</v>
      </c>
      <c r="R50" s="70">
        <v>26.7</v>
      </c>
      <c r="S50" s="70">
        <v>26.7</v>
      </c>
      <c r="T50" s="70">
        <v>26.7</v>
      </c>
      <c r="U50" s="70">
        <v>26.7</v>
      </c>
      <c r="V50" s="70">
        <v>26.7</v>
      </c>
      <c r="W50" s="70">
        <v>26.7</v>
      </c>
      <c r="X50" s="70">
        <v>26.7</v>
      </c>
      <c r="Y50" s="70">
        <v>26.7</v>
      </c>
      <c r="Z50" s="70">
        <v>26.7</v>
      </c>
      <c r="AA50" s="70">
        <v>26.7</v>
      </c>
      <c r="AB50" s="70">
        <v>26.7</v>
      </c>
      <c r="AC50" s="70">
        <v>640.79999999999995</v>
      </c>
      <c r="AD50" s="70">
        <v>4485.6000000000004</v>
      </c>
      <c r="AE50" s="70">
        <v>233892</v>
      </c>
    </row>
    <row r="51" spans="1:31">
      <c r="A51" s="70" t="s">
        <v>156</v>
      </c>
      <c r="B51" s="70" t="s">
        <v>157</v>
      </c>
      <c r="C51" s="70" t="s">
        <v>127</v>
      </c>
      <c r="D51" s="70" t="s">
        <v>128</v>
      </c>
      <c r="E51" s="70">
        <v>50</v>
      </c>
      <c r="F51" s="70">
        <v>50</v>
      </c>
      <c r="G51" s="70">
        <v>50</v>
      </c>
      <c r="H51" s="70">
        <v>50</v>
      </c>
      <c r="I51" s="70">
        <v>50</v>
      </c>
      <c r="J51" s="70">
        <v>50</v>
      </c>
      <c r="K51" s="70">
        <v>50</v>
      </c>
      <c r="L51" s="70">
        <v>50</v>
      </c>
      <c r="M51" s="70">
        <v>50</v>
      </c>
      <c r="N51" s="70">
        <v>50</v>
      </c>
      <c r="O51" s="70">
        <v>50</v>
      </c>
      <c r="P51" s="70">
        <v>50</v>
      </c>
      <c r="Q51" s="70">
        <v>50</v>
      </c>
      <c r="R51" s="70">
        <v>50</v>
      </c>
      <c r="S51" s="70">
        <v>50</v>
      </c>
      <c r="T51" s="70">
        <v>50</v>
      </c>
      <c r="U51" s="70">
        <v>50</v>
      </c>
      <c r="V51" s="70">
        <v>50</v>
      </c>
      <c r="W51" s="70">
        <v>50</v>
      </c>
      <c r="X51" s="70">
        <v>50</v>
      </c>
      <c r="Y51" s="70">
        <v>50</v>
      </c>
      <c r="Z51" s="70">
        <v>50</v>
      </c>
      <c r="AA51" s="70">
        <v>50</v>
      </c>
      <c r="AB51" s="70">
        <v>50</v>
      </c>
      <c r="AC51" s="70">
        <v>1200</v>
      </c>
      <c r="AD51" s="70">
        <v>8400</v>
      </c>
      <c r="AE51" s="70">
        <v>438000</v>
      </c>
    </row>
    <row r="52" spans="1:31">
      <c r="A52" s="70"/>
      <c r="B52" s="70"/>
      <c r="C52" s="70"/>
      <c r="D52" s="70" t="s">
        <v>129</v>
      </c>
      <c r="E52" s="70">
        <v>50</v>
      </c>
      <c r="F52" s="70">
        <v>50</v>
      </c>
      <c r="G52" s="70">
        <v>50</v>
      </c>
      <c r="H52" s="70">
        <v>50</v>
      </c>
      <c r="I52" s="70">
        <v>50</v>
      </c>
      <c r="J52" s="70">
        <v>50</v>
      </c>
      <c r="K52" s="70">
        <v>50</v>
      </c>
      <c r="L52" s="70">
        <v>50</v>
      </c>
      <c r="M52" s="70">
        <v>50</v>
      </c>
      <c r="N52" s="70">
        <v>50</v>
      </c>
      <c r="O52" s="70">
        <v>50</v>
      </c>
      <c r="P52" s="70">
        <v>50</v>
      </c>
      <c r="Q52" s="70">
        <v>50</v>
      </c>
      <c r="R52" s="70">
        <v>50</v>
      </c>
      <c r="S52" s="70">
        <v>50</v>
      </c>
      <c r="T52" s="70">
        <v>50</v>
      </c>
      <c r="U52" s="70">
        <v>50</v>
      </c>
      <c r="V52" s="70">
        <v>50</v>
      </c>
      <c r="W52" s="70">
        <v>50</v>
      </c>
      <c r="X52" s="70">
        <v>50</v>
      </c>
      <c r="Y52" s="70">
        <v>50</v>
      </c>
      <c r="Z52" s="70">
        <v>50</v>
      </c>
      <c r="AA52" s="70">
        <v>50</v>
      </c>
      <c r="AB52" s="70">
        <v>50</v>
      </c>
      <c r="AC52" s="70">
        <v>1200</v>
      </c>
      <c r="AD52" s="70"/>
      <c r="AE52" s="70"/>
    </row>
    <row r="53" spans="1:31">
      <c r="A53" s="70"/>
      <c r="B53" s="70"/>
      <c r="C53" s="70"/>
      <c r="D53" s="70" t="s">
        <v>130</v>
      </c>
      <c r="E53" s="70">
        <v>50</v>
      </c>
      <c r="F53" s="70">
        <v>50</v>
      </c>
      <c r="G53" s="70">
        <v>50</v>
      </c>
      <c r="H53" s="70">
        <v>50</v>
      </c>
      <c r="I53" s="70">
        <v>50</v>
      </c>
      <c r="J53" s="70">
        <v>50</v>
      </c>
      <c r="K53" s="70">
        <v>50</v>
      </c>
      <c r="L53" s="70">
        <v>50</v>
      </c>
      <c r="M53" s="70">
        <v>50</v>
      </c>
      <c r="N53" s="70">
        <v>50</v>
      </c>
      <c r="O53" s="70">
        <v>50</v>
      </c>
      <c r="P53" s="70">
        <v>50</v>
      </c>
      <c r="Q53" s="70">
        <v>50</v>
      </c>
      <c r="R53" s="70">
        <v>50</v>
      </c>
      <c r="S53" s="70">
        <v>50</v>
      </c>
      <c r="T53" s="70">
        <v>50</v>
      </c>
      <c r="U53" s="70">
        <v>50</v>
      </c>
      <c r="V53" s="70">
        <v>50</v>
      </c>
      <c r="W53" s="70">
        <v>50</v>
      </c>
      <c r="X53" s="70">
        <v>50</v>
      </c>
      <c r="Y53" s="70">
        <v>50</v>
      </c>
      <c r="Z53" s="70">
        <v>50</v>
      </c>
      <c r="AA53" s="70">
        <v>50</v>
      </c>
      <c r="AB53" s="70">
        <v>50</v>
      </c>
      <c r="AC53" s="70">
        <v>1200</v>
      </c>
      <c r="AD53" s="70"/>
      <c r="AE53" s="70"/>
    </row>
    <row r="54" spans="1:31">
      <c r="A54" s="70" t="s">
        <v>616</v>
      </c>
      <c r="B54" s="70" t="s">
        <v>157</v>
      </c>
      <c r="C54" s="70" t="s">
        <v>127</v>
      </c>
      <c r="D54" s="70" t="s">
        <v>132</v>
      </c>
      <c r="E54" s="70">
        <v>30</v>
      </c>
      <c r="F54" s="70">
        <v>30</v>
      </c>
      <c r="G54" s="70">
        <v>30</v>
      </c>
      <c r="H54" s="70">
        <v>30</v>
      </c>
      <c r="I54" s="70">
        <v>30</v>
      </c>
      <c r="J54" s="70">
        <v>30</v>
      </c>
      <c r="K54" s="70">
        <v>30</v>
      </c>
      <c r="L54" s="70">
        <v>30</v>
      </c>
      <c r="M54" s="70">
        <v>30</v>
      </c>
      <c r="N54" s="70">
        <v>30</v>
      </c>
      <c r="O54" s="70">
        <v>30</v>
      </c>
      <c r="P54" s="70">
        <v>30</v>
      </c>
      <c r="Q54" s="70">
        <v>30</v>
      </c>
      <c r="R54" s="70">
        <v>30</v>
      </c>
      <c r="S54" s="70">
        <v>30</v>
      </c>
      <c r="T54" s="70">
        <v>30</v>
      </c>
      <c r="U54" s="70">
        <v>30</v>
      </c>
      <c r="V54" s="70">
        <v>30</v>
      </c>
      <c r="W54" s="70">
        <v>30</v>
      </c>
      <c r="X54" s="70">
        <v>30</v>
      </c>
      <c r="Y54" s="70">
        <v>30</v>
      </c>
      <c r="Z54" s="70">
        <v>30</v>
      </c>
      <c r="AA54" s="70">
        <v>30</v>
      </c>
      <c r="AB54" s="70">
        <v>30</v>
      </c>
      <c r="AC54" s="70">
        <v>720</v>
      </c>
      <c r="AD54" s="70">
        <v>5040</v>
      </c>
      <c r="AE54" s="70">
        <v>262800</v>
      </c>
    </row>
    <row r="55" spans="1:31">
      <c r="A55" s="70" t="s">
        <v>617</v>
      </c>
      <c r="B55" s="70" t="s">
        <v>157</v>
      </c>
      <c r="C55" s="70" t="s">
        <v>127</v>
      </c>
      <c r="D55" s="70" t="s">
        <v>132</v>
      </c>
      <c r="E55" s="70">
        <v>60</v>
      </c>
      <c r="F55" s="70">
        <v>60</v>
      </c>
      <c r="G55" s="70">
        <v>60</v>
      </c>
      <c r="H55" s="70">
        <v>60</v>
      </c>
      <c r="I55" s="70">
        <v>60</v>
      </c>
      <c r="J55" s="70">
        <v>60</v>
      </c>
      <c r="K55" s="70">
        <v>60</v>
      </c>
      <c r="L55" s="70">
        <v>60</v>
      </c>
      <c r="M55" s="70">
        <v>60</v>
      </c>
      <c r="N55" s="70">
        <v>60</v>
      </c>
      <c r="O55" s="70">
        <v>60</v>
      </c>
      <c r="P55" s="70">
        <v>60</v>
      </c>
      <c r="Q55" s="70">
        <v>60</v>
      </c>
      <c r="R55" s="70">
        <v>60</v>
      </c>
      <c r="S55" s="70">
        <v>60</v>
      </c>
      <c r="T55" s="70">
        <v>60</v>
      </c>
      <c r="U55" s="70">
        <v>60</v>
      </c>
      <c r="V55" s="70">
        <v>60</v>
      </c>
      <c r="W55" s="70">
        <v>60</v>
      </c>
      <c r="X55" s="70">
        <v>60</v>
      </c>
      <c r="Y55" s="70">
        <v>60</v>
      </c>
      <c r="Z55" s="70">
        <v>60</v>
      </c>
      <c r="AA55" s="70">
        <v>60</v>
      </c>
      <c r="AB55" s="70">
        <v>60</v>
      </c>
      <c r="AC55" s="70">
        <v>1440</v>
      </c>
      <c r="AD55" s="70">
        <v>10080</v>
      </c>
      <c r="AE55" s="70">
        <v>525600</v>
      </c>
    </row>
    <row r="56" spans="1:31">
      <c r="A56" s="70" t="s">
        <v>158</v>
      </c>
      <c r="B56" s="70" t="s">
        <v>131</v>
      </c>
      <c r="C56" s="70" t="s">
        <v>127</v>
      </c>
      <c r="D56" s="70" t="s">
        <v>128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1</v>
      </c>
      <c r="M56" s="70">
        <v>1</v>
      </c>
      <c r="N56" s="70">
        <v>1</v>
      </c>
      <c r="O56" s="70">
        <v>1</v>
      </c>
      <c r="P56" s="70">
        <v>1</v>
      </c>
      <c r="Q56" s="70">
        <v>1</v>
      </c>
      <c r="R56" s="70">
        <v>1</v>
      </c>
      <c r="S56" s="70">
        <v>1</v>
      </c>
      <c r="T56" s="70">
        <v>1</v>
      </c>
      <c r="U56" s="70">
        <v>1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10</v>
      </c>
      <c r="AD56" s="70">
        <v>58</v>
      </c>
      <c r="AE56" s="70">
        <v>3024.29</v>
      </c>
    </row>
    <row r="57" spans="1:31">
      <c r="A57" s="70"/>
      <c r="B57" s="70"/>
      <c r="C57" s="70"/>
      <c r="D57" s="70" t="s">
        <v>136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1</v>
      </c>
      <c r="N57" s="70">
        <v>1</v>
      </c>
      <c r="O57" s="70">
        <v>1</v>
      </c>
      <c r="P57" s="70">
        <v>1</v>
      </c>
      <c r="Q57" s="70">
        <v>1</v>
      </c>
      <c r="R57" s="70">
        <v>1</v>
      </c>
      <c r="S57" s="70">
        <v>1</v>
      </c>
      <c r="T57" s="70">
        <v>1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8</v>
      </c>
      <c r="AD57" s="70"/>
      <c r="AE57" s="70"/>
    </row>
    <row r="58" spans="1:31">
      <c r="A58" s="70"/>
      <c r="B58" s="70"/>
      <c r="C58" s="70"/>
      <c r="D58" s="70" t="s">
        <v>138</v>
      </c>
      <c r="E58" s="70">
        <v>1</v>
      </c>
      <c r="F58" s="70">
        <v>1</v>
      </c>
      <c r="G58" s="70">
        <v>1</v>
      </c>
      <c r="H58" s="70">
        <v>1</v>
      </c>
      <c r="I58" s="70">
        <v>1</v>
      </c>
      <c r="J58" s="70">
        <v>1</v>
      </c>
      <c r="K58" s="70">
        <v>1</v>
      </c>
      <c r="L58" s="70">
        <v>1</v>
      </c>
      <c r="M58" s="70">
        <v>1</v>
      </c>
      <c r="N58" s="70">
        <v>1</v>
      </c>
      <c r="O58" s="70">
        <v>1</v>
      </c>
      <c r="P58" s="70">
        <v>1</v>
      </c>
      <c r="Q58" s="70">
        <v>1</v>
      </c>
      <c r="R58" s="70">
        <v>1</v>
      </c>
      <c r="S58" s="70">
        <v>1</v>
      </c>
      <c r="T58" s="70">
        <v>1</v>
      </c>
      <c r="U58" s="70">
        <v>1</v>
      </c>
      <c r="V58" s="70">
        <v>1</v>
      </c>
      <c r="W58" s="70">
        <v>1</v>
      </c>
      <c r="X58" s="70">
        <v>1</v>
      </c>
      <c r="Y58" s="70">
        <v>1</v>
      </c>
      <c r="Z58" s="70">
        <v>1</v>
      </c>
      <c r="AA58" s="70">
        <v>1</v>
      </c>
      <c r="AB58" s="70">
        <v>1</v>
      </c>
      <c r="AC58" s="70">
        <v>24</v>
      </c>
      <c r="AD58" s="70"/>
      <c r="AE58" s="70"/>
    </row>
    <row r="59" spans="1:31">
      <c r="A59" s="70"/>
      <c r="B59" s="70"/>
      <c r="C59" s="70"/>
      <c r="D59" s="70" t="s">
        <v>130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/>
      <c r="AE59" s="70"/>
    </row>
    <row r="60" spans="1:31">
      <c r="A60" s="70" t="s">
        <v>159</v>
      </c>
      <c r="B60" s="70" t="s">
        <v>131</v>
      </c>
      <c r="C60" s="70" t="s">
        <v>127</v>
      </c>
      <c r="D60" s="70" t="s">
        <v>132</v>
      </c>
      <c r="E60" s="70">
        <v>1</v>
      </c>
      <c r="F60" s="70">
        <v>1</v>
      </c>
      <c r="G60" s="70">
        <v>1</v>
      </c>
      <c r="H60" s="70">
        <v>1</v>
      </c>
      <c r="I60" s="70">
        <v>1</v>
      </c>
      <c r="J60" s="70">
        <v>1</v>
      </c>
      <c r="K60" s="70">
        <v>1</v>
      </c>
      <c r="L60" s="70">
        <v>1</v>
      </c>
      <c r="M60" s="70">
        <v>1</v>
      </c>
      <c r="N60" s="70">
        <v>1</v>
      </c>
      <c r="O60" s="70">
        <v>1</v>
      </c>
      <c r="P60" s="70">
        <v>1</v>
      </c>
      <c r="Q60" s="70">
        <v>1</v>
      </c>
      <c r="R60" s="70">
        <v>1</v>
      </c>
      <c r="S60" s="70">
        <v>1</v>
      </c>
      <c r="T60" s="70">
        <v>1</v>
      </c>
      <c r="U60" s="70">
        <v>1</v>
      </c>
      <c r="V60" s="70">
        <v>1</v>
      </c>
      <c r="W60" s="70">
        <v>1</v>
      </c>
      <c r="X60" s="70">
        <v>1</v>
      </c>
      <c r="Y60" s="70">
        <v>1</v>
      </c>
      <c r="Z60" s="70">
        <v>1</v>
      </c>
      <c r="AA60" s="70">
        <v>1</v>
      </c>
      <c r="AB60" s="70">
        <v>1</v>
      </c>
      <c r="AC60" s="70">
        <v>24</v>
      </c>
      <c r="AD60" s="70">
        <v>168</v>
      </c>
      <c r="AE60" s="70">
        <v>8760</v>
      </c>
    </row>
    <row r="61" spans="1:31">
      <c r="A61" s="70" t="s">
        <v>160</v>
      </c>
      <c r="B61" s="70" t="s">
        <v>161</v>
      </c>
      <c r="C61" s="70" t="s">
        <v>127</v>
      </c>
      <c r="D61" s="70" t="s">
        <v>132</v>
      </c>
      <c r="E61" s="70">
        <v>4</v>
      </c>
      <c r="F61" s="70">
        <v>4</v>
      </c>
      <c r="G61" s="70">
        <v>4</v>
      </c>
      <c r="H61" s="70">
        <v>4</v>
      </c>
      <c r="I61" s="70">
        <v>4</v>
      </c>
      <c r="J61" s="70">
        <v>4</v>
      </c>
      <c r="K61" s="70">
        <v>4</v>
      </c>
      <c r="L61" s="70">
        <v>4</v>
      </c>
      <c r="M61" s="70">
        <v>4</v>
      </c>
      <c r="N61" s="70">
        <v>4</v>
      </c>
      <c r="O61" s="70">
        <v>4</v>
      </c>
      <c r="P61" s="70">
        <v>4</v>
      </c>
      <c r="Q61" s="70">
        <v>4</v>
      </c>
      <c r="R61" s="70">
        <v>4</v>
      </c>
      <c r="S61" s="70">
        <v>4</v>
      </c>
      <c r="T61" s="70">
        <v>4</v>
      </c>
      <c r="U61" s="70">
        <v>4</v>
      </c>
      <c r="V61" s="70">
        <v>4</v>
      </c>
      <c r="W61" s="70">
        <v>4</v>
      </c>
      <c r="X61" s="70">
        <v>4</v>
      </c>
      <c r="Y61" s="70">
        <v>4</v>
      </c>
      <c r="Z61" s="70">
        <v>4</v>
      </c>
      <c r="AA61" s="70">
        <v>4</v>
      </c>
      <c r="AB61" s="70">
        <v>4</v>
      </c>
      <c r="AC61" s="70">
        <v>96</v>
      </c>
      <c r="AD61" s="70">
        <v>672</v>
      </c>
      <c r="AE61" s="70">
        <v>35040</v>
      </c>
    </row>
    <row r="62" spans="1:31">
      <c r="A62" s="70" t="s">
        <v>162</v>
      </c>
      <c r="B62" s="70" t="s">
        <v>155</v>
      </c>
      <c r="C62" s="70" t="s">
        <v>127</v>
      </c>
      <c r="D62" s="70" t="s">
        <v>132</v>
      </c>
      <c r="E62" s="70">
        <v>16</v>
      </c>
      <c r="F62" s="70">
        <v>16</v>
      </c>
      <c r="G62" s="70">
        <v>16</v>
      </c>
      <c r="H62" s="70">
        <v>16</v>
      </c>
      <c r="I62" s="70">
        <v>16</v>
      </c>
      <c r="J62" s="70">
        <v>16</v>
      </c>
      <c r="K62" s="70">
        <v>16</v>
      </c>
      <c r="L62" s="70">
        <v>16</v>
      </c>
      <c r="M62" s="70">
        <v>16</v>
      </c>
      <c r="N62" s="70">
        <v>16</v>
      </c>
      <c r="O62" s="70">
        <v>16</v>
      </c>
      <c r="P62" s="70">
        <v>16</v>
      </c>
      <c r="Q62" s="70">
        <v>16</v>
      </c>
      <c r="R62" s="70">
        <v>16</v>
      </c>
      <c r="S62" s="70">
        <v>16</v>
      </c>
      <c r="T62" s="70">
        <v>16</v>
      </c>
      <c r="U62" s="70">
        <v>16</v>
      </c>
      <c r="V62" s="70">
        <v>16</v>
      </c>
      <c r="W62" s="70">
        <v>16</v>
      </c>
      <c r="X62" s="70">
        <v>16</v>
      </c>
      <c r="Y62" s="70">
        <v>16</v>
      </c>
      <c r="Z62" s="70">
        <v>16</v>
      </c>
      <c r="AA62" s="70">
        <v>16</v>
      </c>
      <c r="AB62" s="70">
        <v>16</v>
      </c>
      <c r="AC62" s="70">
        <v>384</v>
      </c>
      <c r="AD62" s="70">
        <v>2688</v>
      </c>
      <c r="AE62" s="70">
        <v>140160</v>
      </c>
    </row>
    <row r="63" spans="1:31">
      <c r="A63" s="70" t="s">
        <v>141</v>
      </c>
      <c r="B63" s="70" t="s">
        <v>142</v>
      </c>
      <c r="C63" s="70" t="s">
        <v>127</v>
      </c>
      <c r="D63" s="70" t="s">
        <v>132</v>
      </c>
      <c r="E63" s="70">
        <v>120</v>
      </c>
      <c r="F63" s="70">
        <v>120</v>
      </c>
      <c r="G63" s="70">
        <v>120</v>
      </c>
      <c r="H63" s="70">
        <v>120</v>
      </c>
      <c r="I63" s="70">
        <v>120</v>
      </c>
      <c r="J63" s="70">
        <v>120</v>
      </c>
      <c r="K63" s="70">
        <v>120</v>
      </c>
      <c r="L63" s="70">
        <v>120</v>
      </c>
      <c r="M63" s="70">
        <v>120</v>
      </c>
      <c r="N63" s="70">
        <v>120</v>
      </c>
      <c r="O63" s="70">
        <v>120</v>
      </c>
      <c r="P63" s="70">
        <v>120</v>
      </c>
      <c r="Q63" s="70">
        <v>120</v>
      </c>
      <c r="R63" s="70">
        <v>120</v>
      </c>
      <c r="S63" s="70">
        <v>120</v>
      </c>
      <c r="T63" s="70">
        <v>120</v>
      </c>
      <c r="U63" s="70">
        <v>120</v>
      </c>
      <c r="V63" s="70">
        <v>120</v>
      </c>
      <c r="W63" s="70">
        <v>120</v>
      </c>
      <c r="X63" s="70">
        <v>120</v>
      </c>
      <c r="Y63" s="70">
        <v>120</v>
      </c>
      <c r="Z63" s="70">
        <v>120</v>
      </c>
      <c r="AA63" s="70">
        <v>120</v>
      </c>
      <c r="AB63" s="70">
        <v>120</v>
      </c>
      <c r="AC63" s="70">
        <v>2880</v>
      </c>
      <c r="AD63" s="70">
        <v>20160</v>
      </c>
      <c r="AE63" s="70">
        <v>1051200</v>
      </c>
    </row>
    <row r="64" spans="1:31">
      <c r="A64" s="70" t="s">
        <v>143</v>
      </c>
      <c r="B64" s="70" t="s">
        <v>131</v>
      </c>
      <c r="C64" s="70" t="s">
        <v>127</v>
      </c>
      <c r="D64" s="70" t="s">
        <v>132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</row>
    <row r="65" spans="1:31">
      <c r="A65" s="70" t="s">
        <v>144</v>
      </c>
      <c r="B65" s="70" t="s">
        <v>142</v>
      </c>
      <c r="C65" s="70" t="s">
        <v>127</v>
      </c>
      <c r="D65" s="70" t="s">
        <v>132</v>
      </c>
      <c r="E65" s="70">
        <v>0.2</v>
      </c>
      <c r="F65" s="70">
        <v>0.2</v>
      </c>
      <c r="G65" s="70">
        <v>0.2</v>
      </c>
      <c r="H65" s="70">
        <v>0.2</v>
      </c>
      <c r="I65" s="70">
        <v>0.2</v>
      </c>
      <c r="J65" s="70">
        <v>0.2</v>
      </c>
      <c r="K65" s="70">
        <v>0.2</v>
      </c>
      <c r="L65" s="70">
        <v>0.2</v>
      </c>
      <c r="M65" s="70">
        <v>0.2</v>
      </c>
      <c r="N65" s="70">
        <v>0.2</v>
      </c>
      <c r="O65" s="70">
        <v>0.2</v>
      </c>
      <c r="P65" s="70">
        <v>0.2</v>
      </c>
      <c r="Q65" s="70">
        <v>0.2</v>
      </c>
      <c r="R65" s="70">
        <v>0.2</v>
      </c>
      <c r="S65" s="70">
        <v>0.2</v>
      </c>
      <c r="T65" s="70">
        <v>0.2</v>
      </c>
      <c r="U65" s="70">
        <v>0.2</v>
      </c>
      <c r="V65" s="70">
        <v>0.2</v>
      </c>
      <c r="W65" s="70">
        <v>0.2</v>
      </c>
      <c r="X65" s="70">
        <v>0.2</v>
      </c>
      <c r="Y65" s="70">
        <v>0.2</v>
      </c>
      <c r="Z65" s="70">
        <v>0.2</v>
      </c>
      <c r="AA65" s="70">
        <v>0.2</v>
      </c>
      <c r="AB65" s="70">
        <v>0.2</v>
      </c>
      <c r="AC65" s="70">
        <v>4.8</v>
      </c>
      <c r="AD65" s="70">
        <v>33.6</v>
      </c>
      <c r="AE65" s="70">
        <v>1752</v>
      </c>
    </row>
    <row r="66" spans="1:31">
      <c r="A66" s="70" t="s">
        <v>145</v>
      </c>
      <c r="B66" s="70" t="s">
        <v>142</v>
      </c>
      <c r="C66" s="70" t="s">
        <v>146</v>
      </c>
      <c r="D66" s="70" t="s">
        <v>132</v>
      </c>
      <c r="E66" s="70">
        <v>1</v>
      </c>
      <c r="F66" s="70">
        <v>1</v>
      </c>
      <c r="G66" s="70">
        <v>1</v>
      </c>
      <c r="H66" s="70">
        <v>1</v>
      </c>
      <c r="I66" s="70">
        <v>1</v>
      </c>
      <c r="J66" s="70">
        <v>1</v>
      </c>
      <c r="K66" s="70">
        <v>1</v>
      </c>
      <c r="L66" s="70">
        <v>1</v>
      </c>
      <c r="M66" s="70">
        <v>1</v>
      </c>
      <c r="N66" s="70">
        <v>1</v>
      </c>
      <c r="O66" s="70">
        <v>1</v>
      </c>
      <c r="P66" s="70">
        <v>1</v>
      </c>
      <c r="Q66" s="70">
        <v>1</v>
      </c>
      <c r="R66" s="70">
        <v>1</v>
      </c>
      <c r="S66" s="70">
        <v>1</v>
      </c>
      <c r="T66" s="70">
        <v>1</v>
      </c>
      <c r="U66" s="70">
        <v>1</v>
      </c>
      <c r="V66" s="70">
        <v>1</v>
      </c>
      <c r="W66" s="70">
        <v>1</v>
      </c>
      <c r="X66" s="70">
        <v>1</v>
      </c>
      <c r="Y66" s="70">
        <v>1</v>
      </c>
      <c r="Z66" s="70">
        <v>1</v>
      </c>
      <c r="AA66" s="70">
        <v>1</v>
      </c>
      <c r="AB66" s="70">
        <v>1</v>
      </c>
      <c r="AC66" s="70">
        <v>24</v>
      </c>
      <c r="AD66" s="70">
        <v>168</v>
      </c>
      <c r="AE66" s="70">
        <v>6924</v>
      </c>
    </row>
    <row r="67" spans="1:31">
      <c r="A67" s="70"/>
      <c r="B67" s="70"/>
      <c r="C67" s="70" t="s">
        <v>147</v>
      </c>
      <c r="D67" s="70" t="s">
        <v>132</v>
      </c>
      <c r="E67" s="70">
        <v>0.5</v>
      </c>
      <c r="F67" s="70">
        <v>0.5</v>
      </c>
      <c r="G67" s="70">
        <v>0.5</v>
      </c>
      <c r="H67" s="70">
        <v>0.5</v>
      </c>
      <c r="I67" s="70">
        <v>0.5</v>
      </c>
      <c r="J67" s="70">
        <v>0.5</v>
      </c>
      <c r="K67" s="70">
        <v>0.5</v>
      </c>
      <c r="L67" s="70">
        <v>0.5</v>
      </c>
      <c r="M67" s="70">
        <v>0.5</v>
      </c>
      <c r="N67" s="70">
        <v>0.5</v>
      </c>
      <c r="O67" s="70">
        <v>0.5</v>
      </c>
      <c r="P67" s="70">
        <v>0.5</v>
      </c>
      <c r="Q67" s="70">
        <v>0.5</v>
      </c>
      <c r="R67" s="70">
        <v>0.5</v>
      </c>
      <c r="S67" s="70">
        <v>0.5</v>
      </c>
      <c r="T67" s="70">
        <v>0.5</v>
      </c>
      <c r="U67" s="70">
        <v>0.5</v>
      </c>
      <c r="V67" s="70">
        <v>0.5</v>
      </c>
      <c r="W67" s="70">
        <v>0.5</v>
      </c>
      <c r="X67" s="70">
        <v>0.5</v>
      </c>
      <c r="Y67" s="70">
        <v>0.5</v>
      </c>
      <c r="Z67" s="70">
        <v>0.5</v>
      </c>
      <c r="AA67" s="70">
        <v>0.5</v>
      </c>
      <c r="AB67" s="70">
        <v>0.5</v>
      </c>
      <c r="AC67" s="70">
        <v>12</v>
      </c>
      <c r="AD67" s="70">
        <v>84</v>
      </c>
      <c r="AE67" s="70"/>
    </row>
    <row r="68" spans="1:31">
      <c r="A68" s="70"/>
      <c r="B68" s="70"/>
      <c r="C68" s="70" t="s">
        <v>127</v>
      </c>
      <c r="D68" s="70" t="s">
        <v>132</v>
      </c>
      <c r="E68" s="70">
        <v>1</v>
      </c>
      <c r="F68" s="70">
        <v>1</v>
      </c>
      <c r="G68" s="70">
        <v>1</v>
      </c>
      <c r="H68" s="70">
        <v>1</v>
      </c>
      <c r="I68" s="70">
        <v>1</v>
      </c>
      <c r="J68" s="70">
        <v>1</v>
      </c>
      <c r="K68" s="70">
        <v>1</v>
      </c>
      <c r="L68" s="70">
        <v>1</v>
      </c>
      <c r="M68" s="70">
        <v>1</v>
      </c>
      <c r="N68" s="70">
        <v>1</v>
      </c>
      <c r="O68" s="70">
        <v>1</v>
      </c>
      <c r="P68" s="70">
        <v>1</v>
      </c>
      <c r="Q68" s="70">
        <v>1</v>
      </c>
      <c r="R68" s="70">
        <v>1</v>
      </c>
      <c r="S68" s="70">
        <v>1</v>
      </c>
      <c r="T68" s="70">
        <v>1</v>
      </c>
      <c r="U68" s="70">
        <v>1</v>
      </c>
      <c r="V68" s="70">
        <v>1</v>
      </c>
      <c r="W68" s="70">
        <v>1</v>
      </c>
      <c r="X68" s="70">
        <v>1</v>
      </c>
      <c r="Y68" s="70">
        <v>1</v>
      </c>
      <c r="Z68" s="70">
        <v>1</v>
      </c>
      <c r="AA68" s="70">
        <v>1</v>
      </c>
      <c r="AB68" s="70">
        <v>1</v>
      </c>
      <c r="AC68" s="70">
        <v>24</v>
      </c>
      <c r="AD68" s="70">
        <v>168</v>
      </c>
      <c r="AE68" s="70"/>
    </row>
    <row r="69" spans="1:31">
      <c r="A69" s="70" t="s">
        <v>150</v>
      </c>
      <c r="B69" s="70" t="s">
        <v>142</v>
      </c>
      <c r="C69" s="70" t="s">
        <v>127</v>
      </c>
      <c r="D69" s="70" t="s">
        <v>132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</row>
    <row r="70" spans="1:31">
      <c r="A70" s="66" t="s">
        <v>151</v>
      </c>
      <c r="B70" s="66" t="s">
        <v>152</v>
      </c>
      <c r="C70" s="66" t="s">
        <v>127</v>
      </c>
      <c r="D70" s="66" t="s">
        <v>132</v>
      </c>
      <c r="E70" s="66">
        <v>1</v>
      </c>
      <c r="F70" s="66">
        <v>1</v>
      </c>
      <c r="G70" s="66">
        <v>1</v>
      </c>
      <c r="H70" s="66">
        <v>1</v>
      </c>
      <c r="I70" s="66">
        <v>1</v>
      </c>
      <c r="J70" s="66">
        <v>1</v>
      </c>
      <c r="K70" s="66">
        <v>1</v>
      </c>
      <c r="L70" s="66">
        <v>1</v>
      </c>
      <c r="M70" s="66">
        <v>1</v>
      </c>
      <c r="N70" s="66">
        <v>1</v>
      </c>
      <c r="O70" s="66">
        <v>1</v>
      </c>
      <c r="P70" s="66">
        <v>1</v>
      </c>
      <c r="Q70" s="66">
        <v>1</v>
      </c>
      <c r="R70" s="66">
        <v>1</v>
      </c>
      <c r="S70" s="66">
        <v>1</v>
      </c>
      <c r="T70" s="66">
        <v>1</v>
      </c>
      <c r="U70" s="66">
        <v>1</v>
      </c>
      <c r="V70" s="66">
        <v>1</v>
      </c>
      <c r="W70" s="66">
        <v>1</v>
      </c>
      <c r="X70" s="66">
        <v>1</v>
      </c>
      <c r="Y70" s="66">
        <v>1</v>
      </c>
      <c r="Z70" s="66">
        <v>1</v>
      </c>
      <c r="AA70" s="66">
        <v>1</v>
      </c>
      <c r="AB70" s="66">
        <v>1</v>
      </c>
      <c r="AC70" s="66">
        <v>24</v>
      </c>
      <c r="AD70" s="66">
        <v>168</v>
      </c>
      <c r="AE70" s="66">
        <v>8760</v>
      </c>
    </row>
    <row r="71" spans="1:31">
      <c r="A71" s="66" t="s">
        <v>153</v>
      </c>
      <c r="B71" s="66" t="s">
        <v>131</v>
      </c>
      <c r="C71" s="66" t="s">
        <v>127</v>
      </c>
      <c r="D71" s="66" t="s">
        <v>132</v>
      </c>
      <c r="E71" s="66">
        <v>1</v>
      </c>
      <c r="F71" s="66">
        <v>1</v>
      </c>
      <c r="G71" s="66">
        <v>1</v>
      </c>
      <c r="H71" s="66">
        <v>1</v>
      </c>
      <c r="I71" s="66">
        <v>1</v>
      </c>
      <c r="J71" s="66">
        <v>1</v>
      </c>
      <c r="K71" s="66">
        <v>1</v>
      </c>
      <c r="L71" s="66">
        <v>1</v>
      </c>
      <c r="M71" s="66">
        <v>1</v>
      </c>
      <c r="N71" s="66">
        <v>1</v>
      </c>
      <c r="O71" s="66">
        <v>1</v>
      </c>
      <c r="P71" s="66">
        <v>1</v>
      </c>
      <c r="Q71" s="66">
        <v>1</v>
      </c>
      <c r="R71" s="66">
        <v>1</v>
      </c>
      <c r="S71" s="66">
        <v>1</v>
      </c>
      <c r="T71" s="66">
        <v>1</v>
      </c>
      <c r="U71" s="66">
        <v>1</v>
      </c>
      <c r="V71" s="66">
        <v>1</v>
      </c>
      <c r="W71" s="66">
        <v>1</v>
      </c>
      <c r="X71" s="66">
        <v>1</v>
      </c>
      <c r="Y71" s="66">
        <v>1</v>
      </c>
      <c r="Z71" s="66">
        <v>1</v>
      </c>
      <c r="AA71" s="66">
        <v>1</v>
      </c>
      <c r="AB71" s="66">
        <v>1</v>
      </c>
      <c r="AC71" s="66">
        <v>24</v>
      </c>
      <c r="AD71" s="66">
        <v>168</v>
      </c>
      <c r="AE71" s="66">
        <v>8760</v>
      </c>
    </row>
    <row r="72" spans="1:31">
      <c r="A72" s="66" t="s">
        <v>618</v>
      </c>
      <c r="B72" s="66" t="s">
        <v>131</v>
      </c>
      <c r="C72" s="66" t="s">
        <v>127</v>
      </c>
      <c r="D72" s="66" t="s">
        <v>132</v>
      </c>
      <c r="E72" s="66">
        <v>1</v>
      </c>
      <c r="F72" s="66">
        <v>1</v>
      </c>
      <c r="G72" s="66">
        <v>1</v>
      </c>
      <c r="H72" s="66">
        <v>1</v>
      </c>
      <c r="I72" s="66">
        <v>1</v>
      </c>
      <c r="J72" s="66">
        <v>1</v>
      </c>
      <c r="K72" s="66">
        <v>1</v>
      </c>
      <c r="L72" s="66">
        <v>1</v>
      </c>
      <c r="M72" s="66">
        <v>1</v>
      </c>
      <c r="N72" s="66">
        <v>1</v>
      </c>
      <c r="O72" s="66">
        <v>1</v>
      </c>
      <c r="P72" s="66">
        <v>1</v>
      </c>
      <c r="Q72" s="66">
        <v>1</v>
      </c>
      <c r="R72" s="66">
        <v>1</v>
      </c>
      <c r="S72" s="66">
        <v>1</v>
      </c>
      <c r="T72" s="66">
        <v>1</v>
      </c>
      <c r="U72" s="66">
        <v>1</v>
      </c>
      <c r="V72" s="66">
        <v>1</v>
      </c>
      <c r="W72" s="66">
        <v>1</v>
      </c>
      <c r="X72" s="66">
        <v>1</v>
      </c>
      <c r="Y72" s="66">
        <v>1</v>
      </c>
      <c r="Z72" s="66">
        <v>1</v>
      </c>
      <c r="AA72" s="66">
        <v>1</v>
      </c>
      <c r="AB72" s="66">
        <v>1</v>
      </c>
      <c r="AC72" s="66">
        <v>24</v>
      </c>
      <c r="AD72" s="66">
        <v>168</v>
      </c>
      <c r="AE72" s="66">
        <v>8760</v>
      </c>
    </row>
    <row r="73" spans="1:31">
      <c r="A73" s="67" t="s">
        <v>154</v>
      </c>
      <c r="B73" s="67" t="s">
        <v>131</v>
      </c>
      <c r="C73" s="67" t="s">
        <v>127</v>
      </c>
      <c r="D73" s="67" t="s">
        <v>132</v>
      </c>
      <c r="E73" s="67">
        <v>1</v>
      </c>
      <c r="F73" s="67">
        <v>1</v>
      </c>
      <c r="G73" s="67">
        <v>1</v>
      </c>
      <c r="H73" s="67">
        <v>1</v>
      </c>
      <c r="I73" s="67">
        <v>1</v>
      </c>
      <c r="J73" s="67">
        <v>1</v>
      </c>
      <c r="K73" s="67">
        <v>1</v>
      </c>
      <c r="L73" s="67">
        <v>1</v>
      </c>
      <c r="M73" s="67">
        <v>1</v>
      </c>
      <c r="N73" s="67">
        <v>1</v>
      </c>
      <c r="O73" s="67">
        <v>1</v>
      </c>
      <c r="P73" s="67">
        <v>1</v>
      </c>
      <c r="Q73" s="67">
        <v>1</v>
      </c>
      <c r="R73" s="67">
        <v>1</v>
      </c>
      <c r="S73" s="67">
        <v>1</v>
      </c>
      <c r="T73" s="67">
        <v>1</v>
      </c>
      <c r="U73" s="67">
        <v>1</v>
      </c>
      <c r="V73" s="67">
        <v>1</v>
      </c>
      <c r="W73" s="67">
        <v>1</v>
      </c>
      <c r="X73" s="67">
        <v>1</v>
      </c>
      <c r="Y73" s="67">
        <v>1</v>
      </c>
      <c r="Z73" s="67">
        <v>1</v>
      </c>
      <c r="AA73" s="67">
        <v>1</v>
      </c>
      <c r="AB73" s="67">
        <v>1</v>
      </c>
      <c r="AC73" s="67">
        <v>24</v>
      </c>
      <c r="AD73" s="67">
        <v>168</v>
      </c>
      <c r="AE73" s="67">
        <v>8760</v>
      </c>
    </row>
    <row r="74" spans="1:31">
      <c r="A74" s="67" t="s">
        <v>619</v>
      </c>
      <c r="B74" s="67" t="s">
        <v>155</v>
      </c>
      <c r="C74" s="67" t="s">
        <v>620</v>
      </c>
      <c r="D74" s="67" t="s">
        <v>132</v>
      </c>
      <c r="E74" s="67">
        <v>1</v>
      </c>
      <c r="F74" s="67">
        <v>1</v>
      </c>
      <c r="G74" s="67">
        <v>1</v>
      </c>
      <c r="H74" s="67">
        <v>1</v>
      </c>
      <c r="I74" s="67">
        <v>1</v>
      </c>
      <c r="J74" s="67">
        <v>1</v>
      </c>
      <c r="K74" s="67">
        <v>1</v>
      </c>
      <c r="L74" s="67">
        <v>1</v>
      </c>
      <c r="M74" s="67">
        <v>1</v>
      </c>
      <c r="N74" s="67">
        <v>1</v>
      </c>
      <c r="O74" s="67">
        <v>1</v>
      </c>
      <c r="P74" s="67">
        <v>1</v>
      </c>
      <c r="Q74" s="67">
        <v>1</v>
      </c>
      <c r="R74" s="67">
        <v>1</v>
      </c>
      <c r="S74" s="67">
        <v>1</v>
      </c>
      <c r="T74" s="67">
        <v>1</v>
      </c>
      <c r="U74" s="67">
        <v>1</v>
      </c>
      <c r="V74" s="67">
        <v>1</v>
      </c>
      <c r="W74" s="67">
        <v>1</v>
      </c>
      <c r="X74" s="67">
        <v>1</v>
      </c>
      <c r="Y74" s="67">
        <v>1</v>
      </c>
      <c r="Z74" s="67">
        <v>1</v>
      </c>
      <c r="AA74" s="67">
        <v>1</v>
      </c>
      <c r="AB74" s="67">
        <v>1</v>
      </c>
      <c r="AC74" s="67">
        <v>24</v>
      </c>
      <c r="AD74" s="67">
        <v>168</v>
      </c>
      <c r="AE74" s="67">
        <v>8760</v>
      </c>
    </row>
    <row r="75" spans="1:31">
      <c r="A75" s="68"/>
      <c r="C75" s="67" t="s">
        <v>621</v>
      </c>
      <c r="D75" s="67" t="s">
        <v>132</v>
      </c>
      <c r="E75" s="67">
        <v>1</v>
      </c>
      <c r="F75" s="67">
        <v>1</v>
      </c>
      <c r="G75" s="67">
        <v>1</v>
      </c>
      <c r="H75" s="67">
        <v>1</v>
      </c>
      <c r="I75" s="67">
        <v>1</v>
      </c>
      <c r="J75" s="67">
        <v>1</v>
      </c>
      <c r="K75" s="67">
        <v>1</v>
      </c>
      <c r="L75" s="67">
        <v>1</v>
      </c>
      <c r="M75" s="67">
        <v>1</v>
      </c>
      <c r="N75" s="67">
        <v>1</v>
      </c>
      <c r="O75" s="67">
        <v>1</v>
      </c>
      <c r="P75" s="67">
        <v>1</v>
      </c>
      <c r="Q75" s="67">
        <v>1</v>
      </c>
      <c r="R75" s="67">
        <v>1</v>
      </c>
      <c r="S75" s="67">
        <v>1</v>
      </c>
      <c r="T75" s="67">
        <v>1</v>
      </c>
      <c r="U75" s="67">
        <v>1</v>
      </c>
      <c r="V75" s="67">
        <v>1</v>
      </c>
      <c r="W75" s="67">
        <v>1</v>
      </c>
      <c r="X75" s="67">
        <v>1</v>
      </c>
      <c r="Y75" s="67">
        <v>1</v>
      </c>
      <c r="Z75" s="67">
        <v>1</v>
      </c>
      <c r="AA75" s="67">
        <v>1</v>
      </c>
      <c r="AB75" s="67">
        <v>1</v>
      </c>
      <c r="AC75" s="67">
        <v>24</v>
      </c>
      <c r="AD75" s="67">
        <v>168</v>
      </c>
    </row>
    <row r="76" spans="1:31">
      <c r="C76" s="67" t="s">
        <v>127</v>
      </c>
      <c r="D76" s="67" t="s">
        <v>132</v>
      </c>
      <c r="E76" s="69">
        <v>1</v>
      </c>
      <c r="F76" s="69">
        <v>1</v>
      </c>
      <c r="G76" s="69">
        <v>1</v>
      </c>
      <c r="H76" s="69">
        <v>1</v>
      </c>
      <c r="I76" s="69">
        <v>1</v>
      </c>
      <c r="J76" s="69">
        <v>1</v>
      </c>
      <c r="K76" s="69">
        <v>1</v>
      </c>
      <c r="L76" s="69">
        <v>1</v>
      </c>
      <c r="M76" s="69">
        <v>1</v>
      </c>
      <c r="N76" s="69">
        <v>1</v>
      </c>
      <c r="O76" s="69">
        <v>1</v>
      </c>
      <c r="P76" s="69">
        <v>1</v>
      </c>
      <c r="Q76" s="69">
        <v>1</v>
      </c>
      <c r="R76" s="69">
        <v>1</v>
      </c>
      <c r="S76" s="69">
        <v>1</v>
      </c>
      <c r="T76" s="69">
        <v>1</v>
      </c>
      <c r="U76" s="69">
        <v>1</v>
      </c>
      <c r="V76" s="69">
        <v>1</v>
      </c>
      <c r="W76" s="69">
        <v>1</v>
      </c>
      <c r="X76" s="69">
        <v>1</v>
      </c>
      <c r="Y76" s="69">
        <v>1</v>
      </c>
      <c r="Z76" s="69">
        <v>1</v>
      </c>
      <c r="AA76" s="69">
        <v>1</v>
      </c>
      <c r="AB76" s="69">
        <v>1</v>
      </c>
      <c r="AC76" s="67">
        <v>24</v>
      </c>
      <c r="AD76" s="67">
        <v>168</v>
      </c>
    </row>
    <row r="77" spans="1:31">
      <c r="A77" s="67" t="s">
        <v>622</v>
      </c>
      <c r="B77" s="67" t="s">
        <v>155</v>
      </c>
      <c r="C77" s="67" t="s">
        <v>127</v>
      </c>
      <c r="D77" s="67" t="s">
        <v>132</v>
      </c>
      <c r="E77" s="69">
        <v>-10</v>
      </c>
      <c r="F77" s="69">
        <v>-10</v>
      </c>
      <c r="G77" s="69">
        <v>-10</v>
      </c>
      <c r="H77" s="69">
        <v>-10</v>
      </c>
      <c r="I77" s="69">
        <v>-10</v>
      </c>
      <c r="J77" s="69">
        <v>-10</v>
      </c>
      <c r="K77" s="69">
        <v>-10</v>
      </c>
      <c r="L77" s="69">
        <v>-10</v>
      </c>
      <c r="M77" s="69">
        <v>-10</v>
      </c>
      <c r="N77" s="69">
        <v>-10</v>
      </c>
      <c r="O77" s="69">
        <v>-10</v>
      </c>
      <c r="P77" s="69">
        <v>-10</v>
      </c>
      <c r="Q77" s="69">
        <v>-10</v>
      </c>
      <c r="R77" s="69">
        <v>-10</v>
      </c>
      <c r="S77" s="69">
        <v>-10</v>
      </c>
      <c r="T77" s="69">
        <v>-10</v>
      </c>
      <c r="U77" s="69">
        <v>-10</v>
      </c>
      <c r="V77" s="69">
        <v>-10</v>
      </c>
      <c r="W77" s="69">
        <v>-10</v>
      </c>
      <c r="X77" s="69">
        <v>-10</v>
      </c>
      <c r="Y77" s="69">
        <v>-10</v>
      </c>
      <c r="Z77" s="69">
        <v>-10</v>
      </c>
      <c r="AA77" s="69">
        <v>-10</v>
      </c>
      <c r="AB77" s="69">
        <v>-10</v>
      </c>
      <c r="AC77" s="67">
        <v>-240</v>
      </c>
      <c r="AD77" s="67">
        <v>-1680</v>
      </c>
      <c r="AE77" s="67">
        <v>-87600</v>
      </c>
    </row>
    <row r="78" spans="1:31">
      <c r="A78" s="67" t="s">
        <v>623</v>
      </c>
      <c r="B78" s="67" t="s">
        <v>155</v>
      </c>
      <c r="C78" s="67" t="s">
        <v>127</v>
      </c>
      <c r="D78" s="67" t="s">
        <v>132</v>
      </c>
      <c r="E78" s="69">
        <v>60</v>
      </c>
      <c r="F78" s="69">
        <v>60</v>
      </c>
      <c r="G78" s="69">
        <v>60</v>
      </c>
      <c r="H78" s="69">
        <v>60</v>
      </c>
      <c r="I78" s="69">
        <v>60</v>
      </c>
      <c r="J78" s="69">
        <v>60</v>
      </c>
      <c r="K78" s="69">
        <v>60</v>
      </c>
      <c r="L78" s="69">
        <v>60</v>
      </c>
      <c r="M78" s="69">
        <v>60</v>
      </c>
      <c r="N78" s="69">
        <v>60</v>
      </c>
      <c r="O78" s="69">
        <v>60</v>
      </c>
      <c r="P78" s="69">
        <v>60</v>
      </c>
      <c r="Q78" s="69">
        <v>60</v>
      </c>
      <c r="R78" s="69">
        <v>60</v>
      </c>
      <c r="S78" s="69">
        <v>60</v>
      </c>
      <c r="T78" s="69">
        <v>60</v>
      </c>
      <c r="U78" s="69">
        <v>60</v>
      </c>
      <c r="V78" s="69">
        <v>60</v>
      </c>
      <c r="W78" s="69">
        <v>60</v>
      </c>
      <c r="X78" s="69">
        <v>60</v>
      </c>
      <c r="Y78" s="69">
        <v>60</v>
      </c>
      <c r="Z78" s="69">
        <v>60</v>
      </c>
      <c r="AA78" s="69">
        <v>60</v>
      </c>
      <c r="AB78" s="69">
        <v>60</v>
      </c>
      <c r="AC78" s="67">
        <v>1440</v>
      </c>
      <c r="AD78" s="67">
        <v>10080</v>
      </c>
      <c r="AE78" s="67">
        <v>525600</v>
      </c>
    </row>
    <row r="79" spans="1:31"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 spans="1:31"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 spans="5:28"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  <row r="82" spans="5:28"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</row>
    <row r="83" spans="5:28"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5"/>
  <sheetViews>
    <sheetView workbookViewId="0">
      <pane xSplit="2" ySplit="2" topLeftCell="C215" activePane="bottomRight" state="frozen"/>
      <selection pane="topRight" activeCell="C1" sqref="C1"/>
      <selection pane="bottomLeft" activeCell="A2" sqref="A2"/>
      <selection pane="bottomRight" activeCell="B232" sqref="B232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164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2"/>
      <c r="B2" s="92"/>
      <c r="C2" s="6" t="s">
        <v>106</v>
      </c>
      <c r="D2" s="6" t="s">
        <v>107</v>
      </c>
      <c r="E2" s="6" t="s">
        <v>108</v>
      </c>
      <c r="F2" s="6" t="s">
        <v>109</v>
      </c>
      <c r="G2" s="6" t="s">
        <v>110</v>
      </c>
      <c r="H2" s="6" t="s">
        <v>111</v>
      </c>
      <c r="I2" s="6" t="s">
        <v>112</v>
      </c>
      <c r="J2" s="6" t="s">
        <v>113</v>
      </c>
      <c r="K2" s="6" t="s">
        <v>114</v>
      </c>
      <c r="L2" s="6" t="s">
        <v>115</v>
      </c>
      <c r="M2" s="6" t="s">
        <v>345</v>
      </c>
      <c r="N2" s="6" t="s">
        <v>116</v>
      </c>
      <c r="O2" s="6" t="s">
        <v>117</v>
      </c>
      <c r="P2" s="6" t="s">
        <v>118</v>
      </c>
      <c r="Q2" s="6" t="s">
        <v>119</v>
      </c>
      <c r="R2" s="6" t="s">
        <v>120</v>
      </c>
    </row>
    <row r="3" spans="1:18">
      <c r="A3" s="8" t="s">
        <v>13</v>
      </c>
      <c r="B3" s="9"/>
    </row>
    <row r="4" spans="1:18">
      <c r="A4" s="5"/>
      <c r="B4" s="10" t="s">
        <v>15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20</v>
      </c>
      <c r="I4" s="11" t="s">
        <v>21</v>
      </c>
      <c r="J4" s="11" t="s">
        <v>22</v>
      </c>
      <c r="K4" s="11" t="s">
        <v>23</v>
      </c>
      <c r="L4" s="11" t="s">
        <v>24</v>
      </c>
      <c r="M4" s="11" t="s">
        <v>25</v>
      </c>
      <c r="N4" s="11" t="s">
        <v>26</v>
      </c>
      <c r="O4" s="11" t="s">
        <v>27</v>
      </c>
      <c r="P4" s="11" t="s">
        <v>28</v>
      </c>
      <c r="Q4" s="11" t="s">
        <v>29</v>
      </c>
      <c r="R4" s="11" t="s">
        <v>30</v>
      </c>
    </row>
    <row r="5" spans="1:18">
      <c r="A5" s="5"/>
      <c r="B5" s="10" t="s">
        <v>31</v>
      </c>
      <c r="C5" s="11" t="s">
        <v>32</v>
      </c>
      <c r="D5" s="11" t="s">
        <v>32</v>
      </c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  <c r="M5" s="11" t="s">
        <v>32</v>
      </c>
      <c r="N5" s="11" t="s">
        <v>32</v>
      </c>
      <c r="O5" s="11" t="s">
        <v>32</v>
      </c>
      <c r="P5" s="11" t="s">
        <v>32</v>
      </c>
      <c r="Q5" s="11" t="s">
        <v>32</v>
      </c>
      <c r="R5" s="11" t="s">
        <v>32</v>
      </c>
    </row>
    <row r="6" spans="1:18">
      <c r="A6" s="5"/>
      <c r="B6" s="10" t="s">
        <v>34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</row>
    <row r="7" spans="1:18">
      <c r="A7" s="8" t="s">
        <v>45</v>
      </c>
      <c r="B7" s="9"/>
    </row>
    <row r="8" spans="1:18">
      <c r="A8" s="5"/>
      <c r="B8" s="8" t="s">
        <v>46</v>
      </c>
    </row>
    <row r="9" spans="1:18">
      <c r="A9" s="5"/>
      <c r="B9" s="13" t="s">
        <v>47</v>
      </c>
      <c r="C9" s="14" t="str">
        <f>BuildingSummary!$C27</f>
        <v>Metal building wall</v>
      </c>
      <c r="D9" s="14" t="str">
        <f>BuildingSummary!$C27</f>
        <v>Metal building wall</v>
      </c>
      <c r="E9" s="14" t="str">
        <f>BuildingSummary!$C27</f>
        <v>Metal building wall</v>
      </c>
      <c r="F9" s="14" t="str">
        <f>BuildingSummary!$C27</f>
        <v>Metal building wall</v>
      </c>
      <c r="G9" s="14" t="str">
        <f>BuildingSummary!$C27</f>
        <v>Metal building wall</v>
      </c>
      <c r="H9" s="14" t="str">
        <f>BuildingSummary!$C27</f>
        <v>Metal building wall</v>
      </c>
      <c r="I9" s="14" t="str">
        <f>BuildingSummary!$C27</f>
        <v>Metal building wall</v>
      </c>
      <c r="J9" s="14" t="str">
        <f>BuildingSummary!$C27</f>
        <v>Metal building wall</v>
      </c>
      <c r="K9" s="14" t="str">
        <f>BuildingSummary!$C27</f>
        <v>Metal building wall</v>
      </c>
      <c r="L9" s="14" t="str">
        <f>BuildingSummary!$C27</f>
        <v>Metal building wall</v>
      </c>
      <c r="M9" s="14" t="str">
        <f>BuildingSummary!$C27</f>
        <v>Metal building wall</v>
      </c>
      <c r="N9" s="14" t="str">
        <f>BuildingSummary!$C27</f>
        <v>Metal building wall</v>
      </c>
      <c r="O9" s="14" t="str">
        <f>BuildingSummary!$C27</f>
        <v>Metal building wall</v>
      </c>
      <c r="P9" s="14" t="str">
        <f>BuildingSummary!$C27</f>
        <v>Metal building wall</v>
      </c>
      <c r="Q9" s="14" t="str">
        <f>BuildingSummary!$C27</f>
        <v>Metal building wall</v>
      </c>
      <c r="R9" s="14" t="str">
        <f>BuildingSummary!$C27</f>
        <v>Metal building wall</v>
      </c>
    </row>
    <row r="10" spans="1:18">
      <c r="A10" s="5"/>
      <c r="B10" s="10" t="s">
        <v>202</v>
      </c>
      <c r="C10" s="12">
        <f>1/Miami!$D$39</f>
        <v>1.5600624024960998</v>
      </c>
      <c r="D10" s="12">
        <f>1/Houston!$D$39</f>
        <v>1.5600624024960998</v>
      </c>
      <c r="E10" s="12">
        <f>1/Phoenix!$D$39</f>
        <v>1.5600624024960998</v>
      </c>
      <c r="F10" s="12">
        <f>1/Atlanta!$D$39</f>
        <v>1.5600624024960998</v>
      </c>
      <c r="G10" s="12">
        <f>1/LosAngeles!$D$39</f>
        <v>1.5600624024960998</v>
      </c>
      <c r="H10" s="12">
        <f>1/LasVegas!$D$39</f>
        <v>1.5600624024960998</v>
      </c>
      <c r="I10" s="12">
        <f>1/SanFrancisco!$D$39</f>
        <v>1.5600624024960998</v>
      </c>
      <c r="J10" s="12">
        <f>1/Baltimore!$D$39</f>
        <v>1.5600624024960998</v>
      </c>
      <c r="K10" s="12">
        <f>1/Albuquerque!$D$39</f>
        <v>1.5600624024960998</v>
      </c>
      <c r="L10" s="12">
        <f>1/Seattle!$D$39</f>
        <v>1.5600624024960998</v>
      </c>
      <c r="M10" s="12">
        <f>1/Chicago!$D$39</f>
        <v>1.5600624024960998</v>
      </c>
      <c r="N10" s="12">
        <f>1/Boulder!$D$39</f>
        <v>1.5600624024960998</v>
      </c>
      <c r="O10" s="12">
        <f>1/Minneapolis!$D$39</f>
        <v>1.5600624024960998</v>
      </c>
      <c r="P10" s="12">
        <f>1/Helena!$D$39</f>
        <v>1.5600624024960998</v>
      </c>
      <c r="Q10" s="12">
        <f>1/Duluth!$D$39</f>
        <v>3.0864197530864197</v>
      </c>
      <c r="R10" s="12">
        <f>1/Fairbanks!$D$39</f>
        <v>3.0864197530864197</v>
      </c>
    </row>
    <row r="11" spans="1:18">
      <c r="A11" s="5"/>
      <c r="B11" s="8" t="s">
        <v>49</v>
      </c>
    </row>
    <row r="12" spans="1:18">
      <c r="A12" s="5"/>
      <c r="B12" s="13" t="s">
        <v>47</v>
      </c>
      <c r="C12" s="14" t="str">
        <f>BuildingSummary!$C32</f>
        <v>Metal building roof</v>
      </c>
      <c r="D12" s="14" t="str">
        <f>BuildingSummary!$C32</f>
        <v>Metal building roof</v>
      </c>
      <c r="E12" s="14" t="str">
        <f>BuildingSummary!$C32</f>
        <v>Metal building roof</v>
      </c>
      <c r="F12" s="14" t="str">
        <f>BuildingSummary!$C32</f>
        <v>Metal building roof</v>
      </c>
      <c r="G12" s="14" t="str">
        <f>BuildingSummary!$C32</f>
        <v>Metal building roof</v>
      </c>
      <c r="H12" s="14" t="str">
        <f>BuildingSummary!$C32</f>
        <v>Metal building roof</v>
      </c>
      <c r="I12" s="14" t="str">
        <f>BuildingSummary!$C32</f>
        <v>Metal building roof</v>
      </c>
      <c r="J12" s="14" t="str">
        <f>BuildingSummary!$C32</f>
        <v>Metal building roof</v>
      </c>
      <c r="K12" s="14" t="str">
        <f>BuildingSummary!$C32</f>
        <v>Metal building roof</v>
      </c>
      <c r="L12" s="14" t="str">
        <f>BuildingSummary!$C32</f>
        <v>Metal building roof</v>
      </c>
      <c r="M12" s="14" t="str">
        <f>BuildingSummary!$C32</f>
        <v>Metal building roof</v>
      </c>
      <c r="N12" s="14" t="str">
        <f>BuildingSummary!$C32</f>
        <v>Metal building roof</v>
      </c>
      <c r="O12" s="14" t="str">
        <f>BuildingSummary!$C32</f>
        <v>Metal building roof</v>
      </c>
      <c r="P12" s="14" t="str">
        <f>BuildingSummary!$C32</f>
        <v>Metal building roof</v>
      </c>
      <c r="Q12" s="14" t="str">
        <f>BuildingSummary!$C32</f>
        <v>Metal building roof</v>
      </c>
      <c r="R12" s="14" t="str">
        <f>BuildingSummary!$C32</f>
        <v>Metal building roof</v>
      </c>
    </row>
    <row r="13" spans="1:18">
      <c r="A13" s="5"/>
      <c r="B13" s="10" t="s">
        <v>202</v>
      </c>
      <c r="C13" s="12">
        <f>1/Miami!$D$51</f>
        <v>2.7100271002710028</v>
      </c>
      <c r="D13" s="12">
        <f>1/Houston!$D$51</f>
        <v>2.7100271002710028</v>
      </c>
      <c r="E13" s="12">
        <f>1/Phoenix!$D$51</f>
        <v>2.7100271002710028</v>
      </c>
      <c r="F13" s="12">
        <f>1/Atlanta!$D$51</f>
        <v>2.7100271002710028</v>
      </c>
      <c r="G13" s="12">
        <f>1/LosAngeles!$D$51</f>
        <v>2.7100271002710028</v>
      </c>
      <c r="H13" s="12">
        <f>1/LasVegas!$D$51</f>
        <v>2.7100271002710028</v>
      </c>
      <c r="I13" s="12">
        <f>1/SanFrancisco!$D$51</f>
        <v>2.7100271002710028</v>
      </c>
      <c r="J13" s="12">
        <f>1/Baltimore!$D$51</f>
        <v>2.7100271002710028</v>
      </c>
      <c r="K13" s="12">
        <f>1/Albuquerque!$D$51</f>
        <v>2.7100271002710028</v>
      </c>
      <c r="L13" s="12">
        <f>1/Seattle!$D$51</f>
        <v>2.7100271002710028</v>
      </c>
      <c r="M13" s="12">
        <f>1/Chicago!$D$51</f>
        <v>2.7100271002710028</v>
      </c>
      <c r="N13" s="12">
        <f>1/Boulder!$D$51</f>
        <v>2.7100271002710028</v>
      </c>
      <c r="O13" s="12">
        <f>1/Minneapolis!$D$51</f>
        <v>2.7100271002710028</v>
      </c>
      <c r="P13" s="12">
        <f>1/Helena!$D$51</f>
        <v>2.7100271002710028</v>
      </c>
      <c r="Q13" s="12">
        <f>1/Duluth!$D$51</f>
        <v>2.7100271002710028</v>
      </c>
      <c r="R13" s="12">
        <f>1/Fairbanks!$D$51</f>
        <v>3.5971223021582732</v>
      </c>
    </row>
    <row r="14" spans="1:18">
      <c r="A14" s="5"/>
      <c r="B14" s="8" t="s">
        <v>51</v>
      </c>
    </row>
    <row r="15" spans="1:18">
      <c r="A15" s="5"/>
      <c r="B15" s="10" t="s">
        <v>203</v>
      </c>
      <c r="C15" s="12">
        <f>Miami!$E$59</f>
        <v>6.49</v>
      </c>
      <c r="D15" s="12">
        <f>Houston!$E$59</f>
        <v>6.49</v>
      </c>
      <c r="E15" s="12">
        <f>Phoenix!$E$59</f>
        <v>6.49</v>
      </c>
      <c r="F15" s="12">
        <f>Atlanta!$E$59</f>
        <v>3.18</v>
      </c>
      <c r="G15" s="12">
        <f>LosAngeles!$E$59</f>
        <v>3.18</v>
      </c>
      <c r="H15" s="12">
        <f>LasVegas!$E$59</f>
        <v>3.18</v>
      </c>
      <c r="I15" s="12">
        <f>SanFrancisco!$E$59</f>
        <v>6.49</v>
      </c>
      <c r="J15" s="12">
        <f>Baltimore!$E$59</f>
        <v>3.18</v>
      </c>
      <c r="K15" s="12">
        <f>Albuquerque!$E$59</f>
        <v>3.18</v>
      </c>
      <c r="L15" s="12">
        <f>Seattle!$E$59</f>
        <v>3.18</v>
      </c>
      <c r="M15" s="12">
        <f>Chicago!$E$59</f>
        <v>3.18</v>
      </c>
      <c r="N15" s="12">
        <f>Boulder!$E$59</f>
        <v>3.18</v>
      </c>
      <c r="O15" s="12">
        <f>Minneapolis!$E$59</f>
        <v>3.18</v>
      </c>
      <c r="P15" s="12">
        <f>Helena!$E$59</f>
        <v>3.18</v>
      </c>
      <c r="Q15" s="12">
        <f>Duluth!$E$59</f>
        <v>3.18</v>
      </c>
      <c r="R15" s="12">
        <f>Fairbanks!$E$59</f>
        <v>2.58</v>
      </c>
    </row>
    <row r="16" spans="1:18">
      <c r="A16" s="5"/>
      <c r="B16" s="10" t="s">
        <v>52</v>
      </c>
      <c r="C16" s="12">
        <f>Miami!$F$59</f>
        <v>0.25</v>
      </c>
      <c r="D16" s="12">
        <f>Houston!$F$59</f>
        <v>0.25</v>
      </c>
      <c r="E16" s="12">
        <f>Phoenix!$F$59</f>
        <v>0.25</v>
      </c>
      <c r="F16" s="12">
        <f>Atlanta!$F$59</f>
        <v>0.40200000000000002</v>
      </c>
      <c r="G16" s="12">
        <f>LosAngeles!$F$59</f>
        <v>0.40200000000000002</v>
      </c>
      <c r="H16" s="12">
        <f>LasVegas!$F$59</f>
        <v>0.40200000000000002</v>
      </c>
      <c r="I16" s="12">
        <f>SanFrancisco!$F$59</f>
        <v>0.61</v>
      </c>
      <c r="J16" s="12">
        <f>Baltimore!$F$59</f>
        <v>0.40200000000000002</v>
      </c>
      <c r="K16" s="12">
        <f>Albuquerque!$F$59</f>
        <v>0.40200000000000002</v>
      </c>
      <c r="L16" s="12">
        <f>Seattle!$F$59</f>
        <v>0.40200000000000002</v>
      </c>
      <c r="M16" s="12">
        <f>Chicago!$F$59</f>
        <v>0.501</v>
      </c>
      <c r="N16" s="12">
        <f>Boulder!$F$59</f>
        <v>0.501</v>
      </c>
      <c r="O16" s="12">
        <f>Minneapolis!$F$59</f>
        <v>0.501</v>
      </c>
      <c r="P16" s="12">
        <f>Helena!$F$59</f>
        <v>0.501</v>
      </c>
      <c r="Q16" s="12">
        <f>Duluth!$F$59</f>
        <v>0.501</v>
      </c>
      <c r="R16" s="12">
        <f>Fairbanks!$F$59</f>
        <v>0.504</v>
      </c>
    </row>
    <row r="17" spans="1:18">
      <c r="A17" s="5"/>
      <c r="B17" s="10" t="s">
        <v>53</v>
      </c>
      <c r="C17" s="12">
        <f>Miami!$G$59</f>
        <v>0.25</v>
      </c>
      <c r="D17" s="12">
        <f>Houston!$G$59</f>
        <v>0.25</v>
      </c>
      <c r="E17" s="12">
        <f>Phoenix!$G$59</f>
        <v>0.25</v>
      </c>
      <c r="F17" s="12">
        <f>Atlanta!$G$59</f>
        <v>0.495</v>
      </c>
      <c r="G17" s="12">
        <f>LosAngeles!$G$59</f>
        <v>0.495</v>
      </c>
      <c r="H17" s="12">
        <f>LasVegas!$G$59</f>
        <v>0.495</v>
      </c>
      <c r="I17" s="12">
        <f>SanFrancisco!$G$59</f>
        <v>0.61</v>
      </c>
      <c r="J17" s="12">
        <f>Baltimore!$G$59</f>
        <v>0.495</v>
      </c>
      <c r="K17" s="12">
        <f>Albuquerque!$G$59</f>
        <v>0.495</v>
      </c>
      <c r="L17" s="12">
        <f>Seattle!$G$59</f>
        <v>0.495</v>
      </c>
      <c r="M17" s="12">
        <f>Chicago!$G$59</f>
        <v>0.622</v>
      </c>
      <c r="N17" s="12">
        <f>Boulder!$G$59</f>
        <v>0.622</v>
      </c>
      <c r="O17" s="12">
        <f>Minneapolis!$G$59</f>
        <v>0.622</v>
      </c>
      <c r="P17" s="12">
        <f>Helena!$G$59</f>
        <v>0.622</v>
      </c>
      <c r="Q17" s="12">
        <f>Duluth!$G$59</f>
        <v>0.49</v>
      </c>
      <c r="R17" s="12">
        <f>Fairbanks!$G$59</f>
        <v>0.49</v>
      </c>
    </row>
    <row r="18" spans="1:18">
      <c r="A18" s="5"/>
      <c r="B18" s="8" t="s">
        <v>54</v>
      </c>
    </row>
    <row r="19" spans="1:18">
      <c r="A19" s="5"/>
      <c r="B19" s="10" t="s">
        <v>203</v>
      </c>
      <c r="C19" s="11" t="s">
        <v>165</v>
      </c>
      <c r="D19" s="11" t="s">
        <v>165</v>
      </c>
      <c r="E19" s="11" t="s">
        <v>165</v>
      </c>
      <c r="F19" s="11" t="s">
        <v>165</v>
      </c>
      <c r="G19" s="11" t="s">
        <v>165</v>
      </c>
      <c r="H19" s="11" t="s">
        <v>165</v>
      </c>
      <c r="I19" s="11" t="s">
        <v>165</v>
      </c>
      <c r="J19" s="11" t="s">
        <v>165</v>
      </c>
      <c r="K19" s="11" t="s">
        <v>165</v>
      </c>
      <c r="L19" s="11" t="s">
        <v>165</v>
      </c>
      <c r="M19" s="11" t="s">
        <v>165</v>
      </c>
      <c r="N19" s="11" t="s">
        <v>165</v>
      </c>
      <c r="O19" s="11" t="s">
        <v>165</v>
      </c>
      <c r="P19" s="11" t="s">
        <v>165</v>
      </c>
      <c r="Q19" s="11" t="s">
        <v>165</v>
      </c>
      <c r="R19" s="11" t="s">
        <v>165</v>
      </c>
    </row>
    <row r="20" spans="1:18">
      <c r="A20" s="5"/>
      <c r="B20" s="10" t="s">
        <v>52</v>
      </c>
      <c r="C20" s="11" t="s">
        <v>165</v>
      </c>
      <c r="D20" s="11" t="s">
        <v>165</v>
      </c>
      <c r="E20" s="11" t="s">
        <v>165</v>
      </c>
      <c r="F20" s="11" t="s">
        <v>165</v>
      </c>
      <c r="G20" s="11" t="s">
        <v>165</v>
      </c>
      <c r="H20" s="11" t="s">
        <v>165</v>
      </c>
      <c r="I20" s="11" t="s">
        <v>165</v>
      </c>
      <c r="J20" s="11" t="s">
        <v>165</v>
      </c>
      <c r="K20" s="11" t="s">
        <v>165</v>
      </c>
      <c r="L20" s="11" t="s">
        <v>165</v>
      </c>
      <c r="M20" s="11" t="s">
        <v>165</v>
      </c>
      <c r="N20" s="11" t="s">
        <v>165</v>
      </c>
      <c r="O20" s="11" t="s">
        <v>165</v>
      </c>
      <c r="P20" s="11" t="s">
        <v>165</v>
      </c>
      <c r="Q20" s="11" t="s">
        <v>165</v>
      </c>
      <c r="R20" s="11" t="s">
        <v>165</v>
      </c>
    </row>
    <row r="21" spans="1:18">
      <c r="A21" s="5"/>
      <c r="B21" s="10" t="s">
        <v>53</v>
      </c>
      <c r="C21" s="11" t="s">
        <v>165</v>
      </c>
      <c r="D21" s="11" t="s">
        <v>165</v>
      </c>
      <c r="E21" s="11" t="s">
        <v>165</v>
      </c>
      <c r="F21" s="11" t="s">
        <v>165</v>
      </c>
      <c r="G21" s="11" t="s">
        <v>165</v>
      </c>
      <c r="H21" s="11" t="s">
        <v>165</v>
      </c>
      <c r="I21" s="11" t="s">
        <v>165</v>
      </c>
      <c r="J21" s="11" t="s">
        <v>165</v>
      </c>
      <c r="K21" s="11" t="s">
        <v>165</v>
      </c>
      <c r="L21" s="11" t="s">
        <v>165</v>
      </c>
      <c r="M21" s="11" t="s">
        <v>165</v>
      </c>
      <c r="N21" s="11" t="s">
        <v>165</v>
      </c>
      <c r="O21" s="11" t="s">
        <v>165</v>
      </c>
      <c r="P21" s="11" t="s">
        <v>165</v>
      </c>
      <c r="Q21" s="11" t="s">
        <v>165</v>
      </c>
      <c r="R21" s="11" t="s">
        <v>165</v>
      </c>
    </row>
    <row r="22" spans="1:18">
      <c r="A22" s="5"/>
      <c r="B22" s="8" t="s">
        <v>55</v>
      </c>
    </row>
    <row r="23" spans="1:18">
      <c r="A23" s="5"/>
      <c r="B23" s="10" t="s">
        <v>56</v>
      </c>
      <c r="C23" s="86" t="str">
        <f>BuildingSummary!$C47</f>
        <v>Mass Floor</v>
      </c>
      <c r="D23" s="86" t="str">
        <f>BuildingSummary!$C47</f>
        <v>Mass Floor</v>
      </c>
      <c r="E23" s="86" t="str">
        <f>BuildingSummary!$C47</f>
        <v>Mass Floor</v>
      </c>
      <c r="F23" s="86" t="str">
        <f>BuildingSummary!$C47</f>
        <v>Mass Floor</v>
      </c>
      <c r="G23" s="86" t="str">
        <f>BuildingSummary!$C47</f>
        <v>Mass Floor</v>
      </c>
      <c r="H23" s="86" t="str">
        <f>BuildingSummary!$C47</f>
        <v>Mass Floor</v>
      </c>
      <c r="I23" s="86" t="str">
        <f>BuildingSummary!$C47</f>
        <v>Mass Floor</v>
      </c>
      <c r="J23" s="86" t="str">
        <f>BuildingSummary!$C47</f>
        <v>Mass Floor</v>
      </c>
      <c r="K23" s="86" t="str">
        <f>BuildingSummary!$C47</f>
        <v>Mass Floor</v>
      </c>
      <c r="L23" s="86" t="str">
        <f>BuildingSummary!$C47</f>
        <v>Mass Floor</v>
      </c>
      <c r="M23" s="86" t="str">
        <f>BuildingSummary!$C47</f>
        <v>Mass Floor</v>
      </c>
      <c r="N23" s="86" t="str">
        <f>BuildingSummary!$C47</f>
        <v>Mass Floor</v>
      </c>
      <c r="O23" s="86" t="str">
        <f>BuildingSummary!$C47</f>
        <v>Mass Floor</v>
      </c>
      <c r="P23" s="86" t="str">
        <f>BuildingSummary!$C47</f>
        <v>Mass Floor</v>
      </c>
      <c r="Q23" s="86" t="str">
        <f>BuildingSummary!$C47</f>
        <v>Mass Floor</v>
      </c>
      <c r="R23" s="86" t="str">
        <f>BuildingSummary!$C47</f>
        <v>Mass Floor</v>
      </c>
    </row>
    <row r="24" spans="1:18">
      <c r="A24" s="5"/>
      <c r="B24" s="13" t="s">
        <v>58</v>
      </c>
      <c r="C24" s="86" t="str">
        <f>BuildingSummary!$C48</f>
        <v>8in slab-on-grade</v>
      </c>
      <c r="D24" s="86" t="str">
        <f>BuildingSummary!$C48</f>
        <v>8in slab-on-grade</v>
      </c>
      <c r="E24" s="86" t="str">
        <f>BuildingSummary!$C48</f>
        <v>8in slab-on-grade</v>
      </c>
      <c r="F24" s="86" t="str">
        <f>BuildingSummary!$C48</f>
        <v>8in slab-on-grade</v>
      </c>
      <c r="G24" s="86" t="str">
        <f>BuildingSummary!$C48</f>
        <v>8in slab-on-grade</v>
      </c>
      <c r="H24" s="86" t="str">
        <f>BuildingSummary!$C48</f>
        <v>8in slab-on-grade</v>
      </c>
      <c r="I24" s="86" t="str">
        <f>BuildingSummary!$C48</f>
        <v>8in slab-on-grade</v>
      </c>
      <c r="J24" s="86" t="str">
        <f>BuildingSummary!$C48</f>
        <v>8in slab-on-grade</v>
      </c>
      <c r="K24" s="86" t="str">
        <f>BuildingSummary!$C48</f>
        <v>8in slab-on-grade</v>
      </c>
      <c r="L24" s="86" t="str">
        <f>BuildingSummary!$C48</f>
        <v>8in slab-on-grade</v>
      </c>
      <c r="M24" s="86" t="str">
        <f>BuildingSummary!$C48</f>
        <v>8in slab-on-grade</v>
      </c>
      <c r="N24" s="86" t="str">
        <f>BuildingSummary!$C48</f>
        <v>8in slab-on-grade</v>
      </c>
      <c r="O24" s="86" t="str">
        <f>BuildingSummary!$C48</f>
        <v>8in slab-on-grade</v>
      </c>
      <c r="P24" s="86" t="str">
        <f>BuildingSummary!$C48</f>
        <v>8in slab-on-grade</v>
      </c>
      <c r="Q24" s="86" t="str">
        <f>BuildingSummary!$C48</f>
        <v>8in slab-on-grade</v>
      </c>
      <c r="R24" s="86" t="str">
        <f>BuildingSummary!$C48</f>
        <v>8in slab-on-grade</v>
      </c>
    </row>
    <row r="25" spans="1:18">
      <c r="A25" s="5"/>
      <c r="B25" s="10" t="s">
        <v>202</v>
      </c>
      <c r="C25" s="12">
        <f>1/Miami!$D$43</f>
        <v>0.39808917197452232</v>
      </c>
      <c r="D25" s="12">
        <f>1/Houston!$D$43</f>
        <v>0.39808917197452232</v>
      </c>
      <c r="E25" s="12">
        <f>1/Phoenix!$D$43</f>
        <v>0.39808917197452232</v>
      </c>
      <c r="F25" s="12">
        <f>1/Atlanta!$D$43</f>
        <v>0.39808917197452232</v>
      </c>
      <c r="G25" s="12">
        <f>1/LosAngeles!$D$43</f>
        <v>0.39808917197452232</v>
      </c>
      <c r="H25" s="12">
        <f>1/LasVegas!$D$43</f>
        <v>0.39808917197452232</v>
      </c>
      <c r="I25" s="12">
        <f>1/SanFrancisco!$D$43</f>
        <v>0.39808917197452232</v>
      </c>
      <c r="J25" s="12">
        <f>1/Baltimore!$D$43</f>
        <v>0.39808917197452232</v>
      </c>
      <c r="K25" s="12">
        <f>1/Albuquerque!$D$43</f>
        <v>0.39808917197452232</v>
      </c>
      <c r="L25" s="12">
        <f>1/Seattle!$D$43</f>
        <v>0.39808917197452232</v>
      </c>
      <c r="M25" s="12">
        <f>1/Chicago!$D$43</f>
        <v>0.39808917197452232</v>
      </c>
      <c r="N25" s="12">
        <f>1/Boulder!$D$43</f>
        <v>0.39808917197452232</v>
      </c>
      <c r="O25" s="12">
        <f>1/Minneapolis!$D$43</f>
        <v>0.39808917197452232</v>
      </c>
      <c r="P25" s="12">
        <f>1/Helena!$D$43</f>
        <v>0.39808917197452232</v>
      </c>
      <c r="Q25" s="12">
        <f>1/Duluth!$D$43</f>
        <v>0.39808917197452232</v>
      </c>
      <c r="R25" s="12">
        <f>1/Fairbanks!$D$43</f>
        <v>0.39808917197452232</v>
      </c>
    </row>
    <row r="26" spans="1:18">
      <c r="A26" s="8" t="s">
        <v>64</v>
      </c>
      <c r="B26" s="9"/>
    </row>
    <row r="27" spans="1:18">
      <c r="A27" s="5"/>
      <c r="B27" s="8" t="s">
        <v>69</v>
      </c>
    </row>
    <row r="28" spans="1:18">
      <c r="A28" s="5"/>
      <c r="B28" s="10" t="s">
        <v>166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tr">
        <f>Miami!A71</f>
        <v>FURNACE_PACU_CAV_1:1_UNITARY_PACKAGE_COOLCOIL</v>
      </c>
      <c r="C29" s="12">
        <f>10^(-3)*Miami!$C71</f>
        <v>18.996680000000001</v>
      </c>
      <c r="D29" s="12">
        <f>10^(-3)*Houston!$C71</f>
        <v>17.409459999999999</v>
      </c>
      <c r="E29" s="12">
        <f>10^(-3)*Phoenix!$C71</f>
        <v>15.25733</v>
      </c>
      <c r="F29" s="12">
        <f>10^(-3)*Atlanta!$C71</f>
        <v>16.330169999999999</v>
      </c>
      <c r="G29" s="12">
        <f>10^(-3)*LosAngeles!$C71</f>
        <v>11.44392</v>
      </c>
      <c r="H29" s="12">
        <f>10^(-3)*LasVegas!$C71</f>
        <v>14.064260000000001</v>
      </c>
      <c r="I29" s="12">
        <f>10^(-3)*SanFrancisco!$C71</f>
        <v>9.1866699999999994</v>
      </c>
      <c r="J29" s="12">
        <f>10^(-3)*Baltimore!$C71</f>
        <v>15.60318</v>
      </c>
      <c r="K29" s="12">
        <f>10^(-3)*Albuquerque!$C71</f>
        <v>13.499180000000001</v>
      </c>
      <c r="L29" s="12">
        <f>10^(-3)*Seattle!$C71</f>
        <v>9.6228499999999997</v>
      </c>
      <c r="M29" s="12">
        <f>10^(-3)*Chicago!$C71</f>
        <v>13.166740000000001</v>
      </c>
      <c r="N29" s="12">
        <f>10^(-3)*Boulder!$C71</f>
        <v>12.7563</v>
      </c>
      <c r="O29" s="12">
        <f>10^(-3)*Minneapolis!$C71</f>
        <v>12.87753</v>
      </c>
      <c r="P29" s="12">
        <f>10^(-3)*Helena!$C71</f>
        <v>14.411200000000001</v>
      </c>
      <c r="Q29" s="12">
        <f>10^(-3)*Duluth!$C71</f>
        <v>11.05456</v>
      </c>
      <c r="R29" s="12">
        <f>10^(-3)*Fairbanks!$C71</f>
        <v>13.207750000000001</v>
      </c>
    </row>
    <row r="30" spans="1:18">
      <c r="A30" s="5"/>
      <c r="B30" s="10" t="str">
        <f>Miami!A72</f>
        <v>FURNACE_PACU_CAV_2:2_UNITARY_PACKAGE_COOLCOIL</v>
      </c>
      <c r="C30" s="12">
        <f>10^(-3)*Miami!$C72</f>
        <v>68.094290000000001</v>
      </c>
      <c r="D30" s="12">
        <f>10^(-3)*Houston!$C72</f>
        <v>71.34836</v>
      </c>
      <c r="E30" s="12">
        <f>10^(-3)*Phoenix!$C72</f>
        <v>70.764479999999992</v>
      </c>
      <c r="F30" s="12">
        <f>10^(-3)*Atlanta!$C72</f>
        <v>61.160089999999997</v>
      </c>
      <c r="G30" s="12">
        <f>10^(-3)*LosAngeles!$C72</f>
        <v>25.704599999999999</v>
      </c>
      <c r="H30" s="12">
        <f>10^(-3)*LasVegas!$C72</f>
        <v>60.99183</v>
      </c>
      <c r="I30" s="12">
        <f>10^(-3)*SanFrancisco!$C72</f>
        <v>17.5762</v>
      </c>
      <c r="J30" s="12">
        <f>10^(-3)*Baltimore!$C72</f>
        <v>57.169449999999998</v>
      </c>
      <c r="K30" s="12">
        <f>10^(-3)*Albuquerque!$C72</f>
        <v>45.317390000000003</v>
      </c>
      <c r="L30" s="12">
        <f>10^(-3)*Seattle!$C72</f>
        <v>27.871310000000001</v>
      </c>
      <c r="M30" s="12">
        <f>10^(-3)*Chicago!$C72</f>
        <v>77.904100000000014</v>
      </c>
      <c r="N30" s="12">
        <f>10^(-3)*Boulder!$C72</f>
        <v>57.713720000000002</v>
      </c>
      <c r="O30" s="12">
        <f>10^(-3)*Minneapolis!$C72</f>
        <v>88.821330000000003</v>
      </c>
      <c r="P30" s="12">
        <f>10^(-3)*Helena!$C72</f>
        <v>72.656480000000002</v>
      </c>
      <c r="Q30" s="12">
        <f>10^(-3)*Duluth!$C72</f>
        <v>89.670630000000003</v>
      </c>
      <c r="R30" s="12">
        <f>10^(-3)*Fairbanks!$C72</f>
        <v>128.89127000000002</v>
      </c>
    </row>
    <row r="31" spans="1:18">
      <c r="A31" s="5"/>
      <c r="B31" s="10" t="s">
        <v>167</v>
      </c>
    </row>
    <row r="32" spans="1:18">
      <c r="A32" s="5"/>
      <c r="B32" s="10" t="str">
        <f>Miami!A75</f>
        <v>BULKSTORAGE UNIT HEATER COIL</v>
      </c>
      <c r="C32" s="12">
        <f>10^(-3)*Miami!$C75</f>
        <v>39.347639999999998</v>
      </c>
      <c r="D32" s="12">
        <f>10^(-3)*Houston!$C75</f>
        <v>39.203230000000005</v>
      </c>
      <c r="E32" s="12">
        <f>10^(-3)*Phoenix!$C75</f>
        <v>37.800650000000005</v>
      </c>
      <c r="F32" s="12">
        <f>10^(-3)*Atlanta!$C75</f>
        <v>37.909169999999996</v>
      </c>
      <c r="G32" s="12">
        <f>10^(-3)*LosAngeles!$C75</f>
        <v>39.207879999999996</v>
      </c>
      <c r="H32" s="12">
        <f>10^(-3)*LasVegas!$C75</f>
        <v>36.35577</v>
      </c>
      <c r="I32" s="12">
        <f>10^(-3)*SanFrancisco!$C75</f>
        <v>39.333640000000003</v>
      </c>
      <c r="J32" s="12">
        <f>10^(-3)*Baltimore!$C75</f>
        <v>39.138150000000003</v>
      </c>
      <c r="K32" s="12">
        <f>10^(-3)*Albuquerque!$C75</f>
        <v>32.366689999999998</v>
      </c>
      <c r="L32" s="12">
        <f>10^(-3)*Seattle!$C75</f>
        <v>38.791019999999996</v>
      </c>
      <c r="M32" s="12">
        <f>10^(-3)*Chicago!$C75</f>
        <v>71.651030000000006</v>
      </c>
      <c r="N32" s="12">
        <f>10^(-3)*Boulder!$C75</f>
        <v>47.329750000000004</v>
      </c>
      <c r="O32" s="12">
        <f>10^(-3)*Minneapolis!$C75</f>
        <v>114.71246000000001</v>
      </c>
      <c r="P32" s="12">
        <f>10^(-3)*Helena!$C75</f>
        <v>110.51759</v>
      </c>
      <c r="Q32" s="12">
        <f>10^(-3)*Duluth!$C75</f>
        <v>119.32003</v>
      </c>
      <c r="R32" s="12">
        <f>10^(-3)*Fairbanks!$C75</f>
        <v>154.40939000000003</v>
      </c>
    </row>
    <row r="33" spans="1:18">
      <c r="A33" s="5"/>
      <c r="B33" s="10" t="str">
        <f>Miami!A76</f>
        <v>FURNACE_PACU_CAV_1:1_UNITARY_PACKAGE_HEATCOIL</v>
      </c>
      <c r="C33" s="12">
        <f>10^(-3)*Miami!$C76</f>
        <v>5.8158700000000003</v>
      </c>
      <c r="D33" s="12">
        <f>10^(-3)*Houston!$C76</f>
        <v>11.15559</v>
      </c>
      <c r="E33" s="12">
        <f>10^(-3)*Phoenix!$C76</f>
        <v>9.8400400000000019</v>
      </c>
      <c r="F33" s="12">
        <f>10^(-3)*Atlanta!$C76</f>
        <v>12.65685</v>
      </c>
      <c r="G33" s="12">
        <f>10^(-3)*LosAngeles!$C76</f>
        <v>7.6264399999999997</v>
      </c>
      <c r="H33" s="12">
        <f>10^(-3)*LasVegas!$C76</f>
        <v>11.27388</v>
      </c>
      <c r="I33" s="12">
        <f>10^(-3)*SanFrancisco!$C76</f>
        <v>9.4512999999999998</v>
      </c>
      <c r="J33" s="12">
        <f>10^(-3)*Baltimore!$C76</f>
        <v>14.29726</v>
      </c>
      <c r="K33" s="12">
        <f>10^(-3)*Albuquerque!$C76</f>
        <v>13.22597</v>
      </c>
      <c r="L33" s="12">
        <f>10^(-3)*Seattle!$C76</f>
        <v>11.85101</v>
      </c>
      <c r="M33" s="12">
        <f>10^(-3)*Chicago!$C76</f>
        <v>17.960799999999999</v>
      </c>
      <c r="N33" s="12">
        <f>10^(-3)*Boulder!$C76</f>
        <v>16.512419999999999</v>
      </c>
      <c r="O33" s="12">
        <f>10^(-3)*Minneapolis!$C76</f>
        <v>20.060320000000001</v>
      </c>
      <c r="P33" s="12">
        <f>10^(-3)*Helena!$C76</f>
        <v>19.88888</v>
      </c>
      <c r="Q33" s="12">
        <f>10^(-3)*Duluth!$C76</f>
        <v>17.458960000000001</v>
      </c>
      <c r="R33" s="12">
        <f>10^(-3)*Fairbanks!$C76</f>
        <v>21.828430000000001</v>
      </c>
    </row>
    <row r="34" spans="1:18">
      <c r="A34" s="5"/>
      <c r="B34" s="10" t="str">
        <f>Miami!A77</f>
        <v>FURNACE_PACU_CAV_2:2_UNITARY_PACKAGE_HEATCOIL</v>
      </c>
      <c r="C34" s="12">
        <f>10^(-3)*Miami!$C77</f>
        <v>13.486790000000001</v>
      </c>
      <c r="D34" s="12">
        <f>10^(-3)*Houston!$C77</f>
        <v>44.366500000000002</v>
      </c>
      <c r="E34" s="12">
        <f>10^(-3)*Phoenix!$C77</f>
        <v>30.679720000000003</v>
      </c>
      <c r="F34" s="12">
        <f>10^(-3)*Atlanta!$C77</f>
        <v>62.11401</v>
      </c>
      <c r="G34" s="12">
        <f>10^(-3)*LosAngeles!$C77</f>
        <v>16.180489999999999</v>
      </c>
      <c r="H34" s="12">
        <f>10^(-3)*LasVegas!$C77</f>
        <v>46.405629999999995</v>
      </c>
      <c r="I34" s="12">
        <f>10^(-3)*SanFrancisco!$C77</f>
        <v>28.322770000000002</v>
      </c>
      <c r="J34" s="12">
        <f>10^(-3)*Baltimore!$C77</f>
        <v>77.097460000000012</v>
      </c>
      <c r="K34" s="12">
        <f>10^(-3)*Albuquerque!$C77</f>
        <v>65.429249999999996</v>
      </c>
      <c r="L34" s="12">
        <f>10^(-3)*Seattle!$C77</f>
        <v>53.932629999999996</v>
      </c>
      <c r="M34" s="12">
        <f>10^(-3)*Chicago!$C77</f>
        <v>111.40718</v>
      </c>
      <c r="N34" s="12">
        <f>10^(-3)*Boulder!$C77</f>
        <v>96.667060000000006</v>
      </c>
      <c r="O34" s="12">
        <f>10^(-3)*Minneapolis!$C77</f>
        <v>130.87800000000001</v>
      </c>
      <c r="P34" s="12">
        <f>10^(-3)*Helena!$C77</f>
        <v>128.48294000000001</v>
      </c>
      <c r="Q34" s="12">
        <f>10^(-3)*Duluth!$C77</f>
        <v>131.50032000000002</v>
      </c>
      <c r="R34" s="12">
        <f>10^(-3)*Fairbanks!$C77</f>
        <v>175.476</v>
      </c>
    </row>
    <row r="35" spans="1:18">
      <c r="A35" s="5"/>
      <c r="B35" s="8" t="s">
        <v>70</v>
      </c>
    </row>
    <row r="36" spans="1:18">
      <c r="A36" s="5"/>
      <c r="B36" s="10" t="s">
        <v>71</v>
      </c>
    </row>
    <row r="37" spans="1:18">
      <c r="A37" s="5"/>
      <c r="B37" s="10" t="str">
        <f>Miami!A71</f>
        <v>FURNACE_PACU_CAV_1:1_UNITARY_PACKAGE_COOLCOIL</v>
      </c>
      <c r="C37" s="12">
        <f>Miami!$G71</f>
        <v>3.76</v>
      </c>
      <c r="D37" s="12">
        <f>Houston!$G71</f>
        <v>3.81</v>
      </c>
      <c r="E37" s="12">
        <f>Phoenix!$G71</f>
        <v>4.04</v>
      </c>
      <c r="F37" s="12">
        <f>Atlanta!$G71</f>
        <v>3.84</v>
      </c>
      <c r="G37" s="12">
        <f>LosAngeles!$G71</f>
        <v>4.05</v>
      </c>
      <c r="H37" s="12">
        <f>LasVegas!$G71</f>
        <v>4.03</v>
      </c>
      <c r="I37" s="12">
        <f>SanFrancisco!$G71</f>
        <v>4.04</v>
      </c>
      <c r="J37" s="12">
        <f>Baltimore!$G71</f>
        <v>3.81</v>
      </c>
      <c r="K37" s="12">
        <f>Albuquerque!$G71</f>
        <v>4.04</v>
      </c>
      <c r="L37" s="12">
        <f>Seattle!$G71</f>
        <v>4.05</v>
      </c>
      <c r="M37" s="12">
        <f>Chicago!$G71</f>
        <v>3.99</v>
      </c>
      <c r="N37" s="12">
        <f>Boulder!$G71</f>
        <v>4.03</v>
      </c>
      <c r="O37" s="12">
        <f>Minneapolis!$G71</f>
        <v>4.04</v>
      </c>
      <c r="P37" s="12">
        <f>Helena!$G71</f>
        <v>4.03</v>
      </c>
      <c r="Q37" s="12">
        <f>Duluth!$G71</f>
        <v>4.0599999999999996</v>
      </c>
      <c r="R37" s="12">
        <f>Fairbanks!$G71</f>
        <v>4.04</v>
      </c>
    </row>
    <row r="38" spans="1:18">
      <c r="A38" s="5"/>
      <c r="B38" s="10" t="str">
        <f>Miami!A72</f>
        <v>FURNACE_PACU_CAV_2:2_UNITARY_PACKAGE_COOLCOIL</v>
      </c>
      <c r="C38" s="12">
        <f>Miami!$G72</f>
        <v>3.2</v>
      </c>
      <c r="D38" s="12">
        <f>Houston!$G72</f>
        <v>3.15</v>
      </c>
      <c r="E38" s="12">
        <f>Phoenix!$G72</f>
        <v>3.99</v>
      </c>
      <c r="F38" s="12">
        <f>Atlanta!$G72</f>
        <v>3.25</v>
      </c>
      <c r="G38" s="12">
        <f>LosAngeles!$G72</f>
        <v>3.73</v>
      </c>
      <c r="H38" s="12">
        <f>LasVegas!$G72</f>
        <v>4.33</v>
      </c>
      <c r="I38" s="12">
        <f>SanFrancisco!$G72</f>
        <v>4.03</v>
      </c>
      <c r="J38" s="12">
        <f>Baltimore!$G72</f>
        <v>3.23</v>
      </c>
      <c r="K38" s="12">
        <f>Albuquerque!$G72</f>
        <v>3.47</v>
      </c>
      <c r="L38" s="12">
        <f>Seattle!$G72</f>
        <v>3.67</v>
      </c>
      <c r="M38" s="12">
        <f>Chicago!$G72</f>
        <v>3.14</v>
      </c>
      <c r="N38" s="12">
        <f>Boulder!$G72</f>
        <v>3.47</v>
      </c>
      <c r="O38" s="12">
        <f>Minneapolis!$G72</f>
        <v>3.63</v>
      </c>
      <c r="P38" s="12">
        <f>Helena!$G72</f>
        <v>4.18</v>
      </c>
      <c r="Q38" s="12">
        <f>Duluth!$G72</f>
        <v>3.64</v>
      </c>
      <c r="R38" s="12">
        <f>Fairbanks!$G72</f>
        <v>3.51</v>
      </c>
    </row>
    <row r="39" spans="1:18">
      <c r="A39" s="5"/>
      <c r="B39" s="10" t="s">
        <v>72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</row>
    <row r="40" spans="1:18">
      <c r="A40" s="5"/>
      <c r="B40" s="10" t="str">
        <f>Miami!A75</f>
        <v>BULKSTORAGE UNIT HEATER COIL</v>
      </c>
      <c r="C40" s="89">
        <f>Miami!$D75</f>
        <v>0.8</v>
      </c>
      <c r="D40" s="89">
        <f>Houston!$D75</f>
        <v>0.8</v>
      </c>
      <c r="E40" s="89">
        <f>Phoenix!$D75</f>
        <v>0.8</v>
      </c>
      <c r="F40" s="89">
        <f>Atlanta!$D75</f>
        <v>0.8</v>
      </c>
      <c r="G40" s="89">
        <f>LosAngeles!$D75</f>
        <v>0.8</v>
      </c>
      <c r="H40" s="89">
        <f>LasVegas!$D75</f>
        <v>0.8</v>
      </c>
      <c r="I40" s="89">
        <f>SanFrancisco!$D75</f>
        <v>0.8</v>
      </c>
      <c r="J40" s="89">
        <f>Baltimore!$D75</f>
        <v>0.8</v>
      </c>
      <c r="K40" s="89">
        <f>Albuquerque!$D75</f>
        <v>0.8</v>
      </c>
      <c r="L40" s="89">
        <f>Seattle!$D75</f>
        <v>0.8</v>
      </c>
      <c r="M40" s="89">
        <f>Chicago!$D75</f>
        <v>0.8</v>
      </c>
      <c r="N40" s="89">
        <f>Boulder!$D75</f>
        <v>0.8</v>
      </c>
      <c r="O40" s="89">
        <f>Minneapolis!$D75</f>
        <v>0.8</v>
      </c>
      <c r="P40" s="89">
        <f>Helena!$D75</f>
        <v>0.8</v>
      </c>
      <c r="Q40" s="89">
        <f>Duluth!$D75</f>
        <v>0.8</v>
      </c>
      <c r="R40" s="89">
        <f>Fairbanks!$D75</f>
        <v>0.8</v>
      </c>
    </row>
    <row r="41" spans="1:18">
      <c r="A41" s="5"/>
      <c r="B41" s="10" t="str">
        <f>Miami!A76</f>
        <v>FURNACE_PACU_CAV_1:1_UNITARY_PACKAGE_HEATCOIL</v>
      </c>
      <c r="C41" s="89">
        <f>Miami!$D76</f>
        <v>0.8</v>
      </c>
      <c r="D41" s="89">
        <f>Houston!$D76</f>
        <v>0.8</v>
      </c>
      <c r="E41" s="89">
        <f>Phoenix!$D76</f>
        <v>0.8</v>
      </c>
      <c r="F41" s="89">
        <f>Atlanta!$D76</f>
        <v>0.8</v>
      </c>
      <c r="G41" s="89">
        <f>LosAngeles!$D76</f>
        <v>0.8</v>
      </c>
      <c r="H41" s="89">
        <f>LasVegas!$D76</f>
        <v>0.8</v>
      </c>
      <c r="I41" s="89">
        <f>SanFrancisco!$D76</f>
        <v>0.8</v>
      </c>
      <c r="J41" s="89">
        <f>Baltimore!$D76</f>
        <v>0.8</v>
      </c>
      <c r="K41" s="89">
        <f>Albuquerque!$D76</f>
        <v>0.8</v>
      </c>
      <c r="L41" s="89">
        <f>Seattle!$D76</f>
        <v>0.8</v>
      </c>
      <c r="M41" s="89">
        <f>Chicago!$D76</f>
        <v>0.8</v>
      </c>
      <c r="N41" s="89">
        <f>Boulder!$D76</f>
        <v>0.8</v>
      </c>
      <c r="O41" s="89">
        <f>Minneapolis!$D76</f>
        <v>0.8</v>
      </c>
      <c r="P41" s="89">
        <f>Helena!$D76</f>
        <v>0.8</v>
      </c>
      <c r="Q41" s="89">
        <f>Duluth!$D76</f>
        <v>0.8</v>
      </c>
      <c r="R41" s="89">
        <f>Fairbanks!$D76</f>
        <v>0.8</v>
      </c>
    </row>
    <row r="42" spans="1:18">
      <c r="A42" s="5"/>
      <c r="B42" s="10" t="str">
        <f>Miami!A77</f>
        <v>FURNACE_PACU_CAV_2:2_UNITARY_PACKAGE_HEATCOIL</v>
      </c>
      <c r="C42" s="89">
        <f>Miami!$D77</f>
        <v>0.8</v>
      </c>
      <c r="D42" s="89">
        <f>Houston!$D77</f>
        <v>0.8</v>
      </c>
      <c r="E42" s="89">
        <f>Phoenix!$D77</f>
        <v>0.8</v>
      </c>
      <c r="F42" s="89">
        <f>Atlanta!$D77</f>
        <v>0.8</v>
      </c>
      <c r="G42" s="89">
        <f>LosAngeles!$D77</f>
        <v>0.8</v>
      </c>
      <c r="H42" s="89">
        <f>LasVegas!$D77</f>
        <v>0.8</v>
      </c>
      <c r="I42" s="89">
        <f>SanFrancisco!$D77</f>
        <v>0.8</v>
      </c>
      <c r="J42" s="89">
        <f>Baltimore!$D77</f>
        <v>0.78</v>
      </c>
      <c r="K42" s="89">
        <f>Albuquerque!$D77</f>
        <v>0.8</v>
      </c>
      <c r="L42" s="89">
        <f>Seattle!$D77</f>
        <v>0.8</v>
      </c>
      <c r="M42" s="89">
        <f>Chicago!$D77</f>
        <v>0.78</v>
      </c>
      <c r="N42" s="89">
        <f>Boulder!$D77</f>
        <v>0.78</v>
      </c>
      <c r="O42" s="89">
        <f>Minneapolis!$D77</f>
        <v>0.78</v>
      </c>
      <c r="P42" s="89">
        <f>Helena!$D77</f>
        <v>0.78</v>
      </c>
      <c r="Q42" s="89">
        <f>Duluth!$D77</f>
        <v>0.78</v>
      </c>
      <c r="R42" s="89">
        <f>Fairbanks!$D77</f>
        <v>0.78</v>
      </c>
    </row>
    <row r="43" spans="1:18">
      <c r="A43" s="5"/>
      <c r="B43" s="83" t="s">
        <v>612</v>
      </c>
    </row>
    <row r="44" spans="1:18">
      <c r="A44" s="5"/>
      <c r="B44" s="10" t="str">
        <f>Miami!A81</f>
        <v>FURNACE_PACU_CAV_1:1_UNITARY_PACKAGE_FAN</v>
      </c>
      <c r="C44" s="14" t="s">
        <v>613</v>
      </c>
      <c r="D44" s="14" t="s">
        <v>613</v>
      </c>
      <c r="E44" s="14" t="s">
        <v>613</v>
      </c>
      <c r="F44" s="14" t="s">
        <v>613</v>
      </c>
      <c r="G44" s="14" t="s">
        <v>613</v>
      </c>
      <c r="H44" s="14" t="s">
        <v>613</v>
      </c>
      <c r="I44" s="14" t="s">
        <v>613</v>
      </c>
      <c r="J44" s="14" t="s">
        <v>613</v>
      </c>
      <c r="K44" s="14" t="s">
        <v>613</v>
      </c>
      <c r="L44" s="14" t="s">
        <v>613</v>
      </c>
      <c r="M44" s="14" t="s">
        <v>613</v>
      </c>
      <c r="N44" s="14" t="s">
        <v>613</v>
      </c>
      <c r="O44" s="14" t="s">
        <v>613</v>
      </c>
      <c r="P44" s="14" t="s">
        <v>613</v>
      </c>
      <c r="Q44" s="14" t="s">
        <v>613</v>
      </c>
      <c r="R44" s="14" t="s">
        <v>613</v>
      </c>
    </row>
    <row r="45" spans="1:18">
      <c r="A45" s="5"/>
      <c r="B45" s="10" t="str">
        <f>Miami!A82</f>
        <v>FURNACE_PACU_CAV_2:2_UNITARY_PACKAGE_FAN</v>
      </c>
      <c r="C45" s="14" t="s">
        <v>613</v>
      </c>
      <c r="D45" s="14" t="s">
        <v>613</v>
      </c>
      <c r="E45" s="14" t="s">
        <v>614</v>
      </c>
      <c r="F45" s="14" t="s">
        <v>613</v>
      </c>
      <c r="G45" s="14" t="s">
        <v>614</v>
      </c>
      <c r="H45" s="14" t="s">
        <v>614</v>
      </c>
      <c r="I45" s="14" t="s">
        <v>613</v>
      </c>
      <c r="J45" s="14" t="s">
        <v>613</v>
      </c>
      <c r="K45" s="14" t="s">
        <v>614</v>
      </c>
      <c r="L45" s="14" t="s">
        <v>614</v>
      </c>
      <c r="M45" s="14" t="s">
        <v>614</v>
      </c>
      <c r="N45" s="14" t="s">
        <v>614</v>
      </c>
      <c r="O45" s="14" t="s">
        <v>614</v>
      </c>
      <c r="P45" s="14" t="s">
        <v>614</v>
      </c>
      <c r="Q45" s="14" t="s">
        <v>614</v>
      </c>
      <c r="R45" s="14" t="s">
        <v>614</v>
      </c>
    </row>
    <row r="46" spans="1:18">
      <c r="A46" s="5"/>
      <c r="B46" s="8" t="s">
        <v>204</v>
      </c>
    </row>
    <row r="47" spans="1:18">
      <c r="A47" s="5"/>
      <c r="B47" s="10" t="str">
        <f>Miami!A80</f>
        <v>BULKSTORAGE UNIT HEATERFAN</v>
      </c>
      <c r="C47" s="11">
        <f>Miami!$E80</f>
        <v>0.8</v>
      </c>
      <c r="D47" s="11">
        <f>Houston!$E80</f>
        <v>0.8</v>
      </c>
      <c r="E47" s="11">
        <f>Phoenix!$E80</f>
        <v>0.8</v>
      </c>
      <c r="F47" s="11">
        <f>Atlanta!$E80</f>
        <v>0.8</v>
      </c>
      <c r="G47" s="11">
        <f>LosAngeles!$E80</f>
        <v>0.8</v>
      </c>
      <c r="H47" s="11">
        <f>LasVegas!$E80</f>
        <v>0.8</v>
      </c>
      <c r="I47" s="11">
        <f>SanFrancisco!$E80</f>
        <v>0.8</v>
      </c>
      <c r="J47" s="11">
        <f>Baltimore!$E80</f>
        <v>0.8</v>
      </c>
      <c r="K47" s="11">
        <f>Albuquerque!$E80</f>
        <v>0.8</v>
      </c>
      <c r="L47" s="11">
        <f>Seattle!$E80</f>
        <v>0.8</v>
      </c>
      <c r="M47" s="11">
        <f>Chicago!$E80</f>
        <v>1.1399999999999999</v>
      </c>
      <c r="N47" s="11">
        <f>Boulder!$E80</f>
        <v>0.8</v>
      </c>
      <c r="O47" s="11">
        <f>Minneapolis!$E80</f>
        <v>2.12</v>
      </c>
      <c r="P47" s="11">
        <f>Helena!$E80</f>
        <v>2.3199999999999998</v>
      </c>
      <c r="Q47" s="11">
        <f>Duluth!$E80</f>
        <v>2.23</v>
      </c>
      <c r="R47" s="11">
        <f>Fairbanks!$E80</f>
        <v>2.68</v>
      </c>
    </row>
    <row r="48" spans="1:18">
      <c r="A48" s="5"/>
      <c r="B48" s="10" t="str">
        <f>Miami!A81</f>
        <v>FURNACE_PACU_CAV_1:1_UNITARY_PACKAGE_FAN</v>
      </c>
      <c r="C48" s="11">
        <f>Miami!$E81</f>
        <v>0.88</v>
      </c>
      <c r="D48" s="11">
        <f>Houston!$E81</f>
        <v>0.85</v>
      </c>
      <c r="E48" s="11">
        <f>Phoenix!$E81</f>
        <v>0.92</v>
      </c>
      <c r="F48" s="11">
        <f>Atlanta!$E81</f>
        <v>0.82</v>
      </c>
      <c r="G48" s="11">
        <f>LosAngeles!$E81</f>
        <v>0.69</v>
      </c>
      <c r="H48" s="11">
        <f>LasVegas!$E81</f>
        <v>0.85</v>
      </c>
      <c r="I48" s="11">
        <f>SanFrancisco!$E81</f>
        <v>0.55000000000000004</v>
      </c>
      <c r="J48" s="11">
        <f>Baltimore!$E81</f>
        <v>0.77</v>
      </c>
      <c r="K48" s="11">
        <f>Albuquerque!$E81</f>
        <v>0.82</v>
      </c>
      <c r="L48" s="11">
        <f>Seattle!$E81</f>
        <v>0.57999999999999996</v>
      </c>
      <c r="M48" s="11">
        <f>Chicago!$E81</f>
        <v>0.77</v>
      </c>
      <c r="N48" s="11">
        <f>Boulder!$E81</f>
        <v>0.77</v>
      </c>
      <c r="O48" s="11">
        <f>Minneapolis!$E81</f>
        <v>0.78</v>
      </c>
      <c r="P48" s="11">
        <f>Helena!$E81</f>
        <v>0.87</v>
      </c>
      <c r="Q48" s="11">
        <f>Duluth!$E81</f>
        <v>0.67</v>
      </c>
      <c r="R48" s="11">
        <f>Fairbanks!$E81</f>
        <v>0.8</v>
      </c>
    </row>
    <row r="49" spans="1:18">
      <c r="A49" s="5"/>
      <c r="B49" s="10" t="str">
        <f>Miami!A82</f>
        <v>FURNACE_PACU_CAV_2:2_UNITARY_PACKAGE_FAN</v>
      </c>
      <c r="C49" s="11">
        <f>Miami!$E82</f>
        <v>2.76</v>
      </c>
      <c r="D49" s="11">
        <f>Houston!$E82</f>
        <v>3.09</v>
      </c>
      <c r="E49" s="11">
        <f>Phoenix!$E82</f>
        <v>3.86</v>
      </c>
      <c r="F49" s="11">
        <f>Atlanta!$E82</f>
        <v>2.75</v>
      </c>
      <c r="G49" s="11">
        <f>LosAngeles!$E82</f>
        <v>1.53</v>
      </c>
      <c r="H49" s="11">
        <f>LasVegas!$E82</f>
        <v>3.63</v>
      </c>
      <c r="I49" s="11">
        <f>SanFrancisco!$E82</f>
        <v>1.06</v>
      </c>
      <c r="J49" s="11">
        <f>Baltimore!$E82</f>
        <v>2.5</v>
      </c>
      <c r="K49" s="11">
        <f>Albuquerque!$E82</f>
        <v>2.74</v>
      </c>
      <c r="L49" s="11">
        <f>Seattle!$E82</f>
        <v>1.56</v>
      </c>
      <c r="M49" s="11">
        <f>Chicago!$E82</f>
        <v>3.33</v>
      </c>
      <c r="N49" s="11">
        <f>Boulder!$E82</f>
        <v>3.49</v>
      </c>
      <c r="O49" s="11">
        <f>Minneapolis!$E82</f>
        <v>3.96</v>
      </c>
      <c r="P49" s="11">
        <f>Helena!$E82</f>
        <v>4.3899999999999997</v>
      </c>
      <c r="Q49" s="11">
        <f>Duluth!$E82</f>
        <v>4.04</v>
      </c>
      <c r="R49" s="11">
        <f>Fairbanks!$E82</f>
        <v>5.19</v>
      </c>
    </row>
    <row r="50" spans="1:18">
      <c r="A50" s="8" t="s">
        <v>81</v>
      </c>
      <c r="B50" s="8"/>
    </row>
    <row r="51" spans="1:18">
      <c r="A51" s="5"/>
      <c r="B51" s="8" t="s">
        <v>82</v>
      </c>
    </row>
    <row r="52" spans="1:18">
      <c r="A52" s="5"/>
      <c r="B52" s="10" t="s">
        <v>168</v>
      </c>
      <c r="C52" s="85">
        <f>Miami!$B$127/(Miami!$B$28*10^6/3600)</f>
        <v>9.1925501475291951E-2</v>
      </c>
      <c r="D52" s="85">
        <f>Houston!$B$127/(Houston!$B$28*10^6/3600)</f>
        <v>0.12078979745690305</v>
      </c>
      <c r="E52" s="85">
        <f>Phoenix!$B$127/(Phoenix!$B$28*10^6/3600)</f>
        <v>0.11288714027458836</v>
      </c>
      <c r="F52" s="85">
        <f>Atlanta!$B$127/(Atlanta!$B$28*10^6/3600)</f>
        <v>0.10413640772921799</v>
      </c>
      <c r="G52" s="85">
        <f>LosAngeles!$B$127/(LosAngeles!$B$28*10^6/3600)</f>
        <v>0.13543893099321899</v>
      </c>
      <c r="H52" s="85">
        <f>LasVegas!$B$127/(LasVegas!$B$28*10^6/3600)</f>
        <v>0.10328247309274098</v>
      </c>
      <c r="I52" s="85">
        <f>SanFrancisco!$B$127/(SanFrancisco!$B$28*10^6/3600)</f>
        <v>0.15154377116045961</v>
      </c>
      <c r="J52" s="85">
        <f>Baltimore!$B$127/(Baltimore!$B$28*10^6/3600)</f>
        <v>8.1451098758377069E-2</v>
      </c>
      <c r="K52" s="85">
        <f>Albuquerque!$B$127/(Albuquerque!$B$28*10^6/3600)</f>
        <v>3.783364903525846E-2</v>
      </c>
      <c r="L52" s="85">
        <f>Seattle!$B$127/(Seattle!$B$28*10^6/3600)</f>
        <v>7.7494120303348249E-2</v>
      </c>
      <c r="M52" s="85">
        <f>Chicago!$B$127/(Chicago!$B$28*10^6/3600)</f>
        <v>5.3716591554432487E-2</v>
      </c>
      <c r="N52" s="85">
        <f>Boulder!$B$127/(Boulder!$B$28*10^6/3600)</f>
        <v>3.7835959913539011E-2</v>
      </c>
      <c r="O52" s="85">
        <f>Minneapolis!$B$127/(Minneapolis!$B$28*10^6/3600)</f>
        <v>6.5481918649270915E-2</v>
      </c>
      <c r="P52" s="85">
        <f>Helena!$B$127/(Helena!$B$28*10^6/3600)</f>
        <v>8.0944210322830071E-2</v>
      </c>
      <c r="Q52" s="85">
        <f>Duluth!$B$127/(Duluth!$B$28*10^6/3600)</f>
        <v>6.422485888722497E-2</v>
      </c>
      <c r="R52" s="85">
        <f>Fairbanks!$B$127/(Fairbanks!$B$28*10^6/3600)</f>
        <v>0.10661463632307006</v>
      </c>
    </row>
    <row r="53" spans="1:18">
      <c r="A53" s="5"/>
      <c r="B53" s="10" t="s">
        <v>205</v>
      </c>
      <c r="C53" s="11">
        <f>Miami!$B$128</f>
        <v>4.26</v>
      </c>
      <c r="D53" s="11">
        <f>Houston!$B$128</f>
        <v>5.52</v>
      </c>
      <c r="E53" s="11">
        <f>Phoenix!$B$128</f>
        <v>5.31</v>
      </c>
      <c r="F53" s="11">
        <f>Atlanta!$B$128</f>
        <v>4.6100000000000003</v>
      </c>
      <c r="G53" s="11">
        <f>LosAngeles!$B$128</f>
        <v>5.85</v>
      </c>
      <c r="H53" s="11">
        <f>LasVegas!$B$128</f>
        <v>4.75</v>
      </c>
      <c r="I53" s="11">
        <f>SanFrancisco!$B$128</f>
        <v>6.53</v>
      </c>
      <c r="J53" s="11">
        <f>Baltimore!$B$128</f>
        <v>3.6</v>
      </c>
      <c r="K53" s="11">
        <f>Albuquerque!$B$128</f>
        <v>1.66</v>
      </c>
      <c r="L53" s="11">
        <f>Seattle!$B$128</f>
        <v>3.35</v>
      </c>
      <c r="M53" s="11">
        <f>Chicago!$B$128</f>
        <v>2.37</v>
      </c>
      <c r="N53" s="11">
        <f>Boulder!$B$128</f>
        <v>1.66</v>
      </c>
      <c r="O53" s="11">
        <f>Minneapolis!$B$128</f>
        <v>2.94</v>
      </c>
      <c r="P53" s="11">
        <f>Helena!$B$128</f>
        <v>3.61</v>
      </c>
      <c r="Q53" s="11">
        <f>Duluth!$B$128</f>
        <v>2.88</v>
      </c>
      <c r="R53" s="11">
        <f>Fairbanks!$B$128</f>
        <v>4.9400000000000004</v>
      </c>
    </row>
    <row r="54" spans="1:18">
      <c r="A54" s="5"/>
      <c r="B54" s="8" t="s">
        <v>83</v>
      </c>
    </row>
    <row r="55" spans="1:18">
      <c r="A55" s="5"/>
      <c r="B55" s="10" t="s">
        <v>169</v>
      </c>
      <c r="C55" s="85">
        <f>Miami!$C$127/(Miami!$C$28*10^3)</f>
        <v>1.15E-2</v>
      </c>
      <c r="D55" s="85">
        <f>Houston!$C$127/(Houston!$C$28*10^3)</f>
        <v>8.0607449856733519E-3</v>
      </c>
      <c r="E55" s="85">
        <f>Phoenix!$C$127/(Phoenix!$C$28*10^3)</f>
        <v>8.0701754385964913E-3</v>
      </c>
      <c r="F55" s="85">
        <f>Atlanta!$C$127/(Atlanta!$C$28*10^3)</f>
        <v>9.3450029336984153E-3</v>
      </c>
      <c r="G55" s="85">
        <f>LosAngeles!$C$127/(LosAngeles!$C$28*10^3)</f>
        <v>8.6677908937605394E-3</v>
      </c>
      <c r="H55" s="85">
        <f>LasVegas!$C$127/(LasVegas!$C$28*10^3)</f>
        <v>7.5518165076176123E-3</v>
      </c>
      <c r="I55" s="85">
        <f>SanFrancisco!$C$127/(SanFrancisco!$C$28*10^3)</f>
        <v>8.8121668234556281E-3</v>
      </c>
      <c r="J55" s="85">
        <f>Baltimore!$C$127/(Baltimore!$C$28*10^3)</f>
        <v>9.6303912802827088E-3</v>
      </c>
      <c r="K55" s="85">
        <f>Albuquerque!$C$127/(Albuquerque!$C$28*10^3)</f>
        <v>6.8113770768797512E-3</v>
      </c>
      <c r="L55" s="85">
        <f>Seattle!$C$127/(Seattle!$C$28*10^3)</f>
        <v>8.477953104261908E-3</v>
      </c>
      <c r="M55" s="85">
        <f>Chicago!$C$127/(Chicago!$C$28*10^3)</f>
        <v>8.2181912681912692E-3</v>
      </c>
      <c r="N55" s="85">
        <f>Boulder!$C$127/(Boulder!$C$28*10^3)</f>
        <v>6.8384884172382554E-3</v>
      </c>
      <c r="O55" s="85">
        <f>Minneapolis!$C$127/(Minneapolis!$C$28*10^3)</f>
        <v>7.9252823076554485E-3</v>
      </c>
      <c r="P55" s="85">
        <f>Helena!$C$127/(Helena!$C$28*10^3)</f>
        <v>7.9091379138908225E-3</v>
      </c>
      <c r="Q55" s="85">
        <f>Duluth!$C$127/(Duluth!$C$28*10^3)</f>
        <v>7.8930603442160067E-3</v>
      </c>
      <c r="R55" s="85">
        <f>Fairbanks!$C$127/(Fairbanks!$C$28*10^3)</f>
        <v>4.1055743022312902E-3</v>
      </c>
    </row>
    <row r="56" spans="1:18">
      <c r="A56" s="5"/>
      <c r="B56" s="10" t="s">
        <v>205</v>
      </c>
      <c r="C56" s="12">
        <f>Miami!$C$128</f>
        <v>0</v>
      </c>
      <c r="D56" s="12">
        <f>Houston!$C$128</f>
        <v>0.06</v>
      </c>
      <c r="E56" s="12">
        <f>Phoenix!$C$128</f>
        <v>0.04</v>
      </c>
      <c r="F56" s="12">
        <f>Atlanta!$C$128</f>
        <v>0.2</v>
      </c>
      <c r="G56" s="12">
        <f>LosAngeles!$C$128</f>
        <v>0.01</v>
      </c>
      <c r="H56" s="12">
        <f>LasVegas!$C$128</f>
        <v>0.09</v>
      </c>
      <c r="I56" s="12">
        <f>SanFrancisco!$C$128</f>
        <v>0.06</v>
      </c>
      <c r="J56" s="12">
        <f>Baltimore!$C$128</f>
        <v>0.47</v>
      </c>
      <c r="K56" s="12">
        <f>Albuquerque!$C$128</f>
        <v>0.25</v>
      </c>
      <c r="L56" s="12">
        <f>Seattle!$C$128</f>
        <v>0.24</v>
      </c>
      <c r="M56" s="12">
        <f>Chicago!$C$128</f>
        <v>0.65</v>
      </c>
      <c r="N56" s="12">
        <f>Boulder!$C$128</f>
        <v>0.44</v>
      </c>
      <c r="O56" s="12">
        <f>Minneapolis!$C$128</f>
        <v>1.03</v>
      </c>
      <c r="P56" s="12">
        <f>Helena!$C$128</f>
        <v>0.82</v>
      </c>
      <c r="Q56" s="12">
        <f>Duluth!$C$128</f>
        <v>1.1499999999999999</v>
      </c>
      <c r="R56" s="12">
        <f>Fairbanks!$C$128</f>
        <v>1.3</v>
      </c>
    </row>
    <row r="57" spans="1:18">
      <c r="A57" s="5"/>
      <c r="B57" s="8" t="s">
        <v>84</v>
      </c>
    </row>
    <row r="58" spans="1:18">
      <c r="A58" s="5"/>
      <c r="B58" s="10" t="s">
        <v>206</v>
      </c>
      <c r="C58" s="11">
        <f>Miami!$E$128</f>
        <v>4.26</v>
      </c>
      <c r="D58" s="11">
        <f>Houston!$E$128</f>
        <v>5.58</v>
      </c>
      <c r="E58" s="11">
        <f>Phoenix!$E$128</f>
        <v>5.35</v>
      </c>
      <c r="F58" s="11">
        <f>Atlanta!$E$128</f>
        <v>4.8099999999999996</v>
      </c>
      <c r="G58" s="11">
        <f>LosAngeles!$E$128</f>
        <v>5.86</v>
      </c>
      <c r="H58" s="11">
        <f>LasVegas!$E$128</f>
        <v>4.84</v>
      </c>
      <c r="I58" s="11">
        <f>SanFrancisco!$E$128</f>
        <v>6.59</v>
      </c>
      <c r="J58" s="11">
        <f>Baltimore!$E$128</f>
        <v>4.07</v>
      </c>
      <c r="K58" s="11">
        <f>Albuquerque!$E$128</f>
        <v>1.91</v>
      </c>
      <c r="L58" s="11">
        <f>Seattle!$E$128</f>
        <v>3.59</v>
      </c>
      <c r="M58" s="11">
        <f>Chicago!$E$128</f>
        <v>3.02</v>
      </c>
      <c r="N58" s="11">
        <f>Boulder!$E$128</f>
        <v>2.1</v>
      </c>
      <c r="O58" s="11">
        <f>Minneapolis!$E$128</f>
        <v>3.97</v>
      </c>
      <c r="P58" s="11">
        <f>Helena!$E$128</f>
        <v>4.43</v>
      </c>
      <c r="Q58" s="11">
        <f>Duluth!$E$128</f>
        <v>4.03</v>
      </c>
      <c r="R58" s="11">
        <f>Fairbanks!$E$128</f>
        <v>6.24</v>
      </c>
    </row>
    <row r="59" spans="1:18">
      <c r="A59" s="8" t="s">
        <v>85</v>
      </c>
      <c r="B59" s="9"/>
    </row>
    <row r="60" spans="1:18">
      <c r="A60" s="5"/>
      <c r="B60" s="8" t="s">
        <v>86</v>
      </c>
    </row>
    <row r="61" spans="1:18">
      <c r="A61" s="5"/>
      <c r="B61" s="10" t="s">
        <v>78</v>
      </c>
      <c r="C61" s="71">
        <f>Miami!$B$13*10^6/3600</f>
        <v>0</v>
      </c>
      <c r="D61" s="71">
        <f>Houston!$B$13*10^6/3600</f>
        <v>0</v>
      </c>
      <c r="E61" s="71">
        <f>Phoenix!$B$13*10^6/3600</f>
        <v>0</v>
      </c>
      <c r="F61" s="71">
        <f>Atlanta!$B$13*10^6/3600</f>
        <v>0</v>
      </c>
      <c r="G61" s="71">
        <f>LosAngeles!$B$13*10^6/3600</f>
        <v>0</v>
      </c>
      <c r="H61" s="71">
        <f>LasVegas!$B$13*10^6/3600</f>
        <v>0</v>
      </c>
      <c r="I61" s="71">
        <f>SanFrancisco!$B$13*10^6/3600</f>
        <v>0</v>
      </c>
      <c r="J61" s="71">
        <f>Baltimore!$B$13*10^6/3600</f>
        <v>0</v>
      </c>
      <c r="K61" s="71">
        <f>Albuquerque!$B$13*10^6/3600</f>
        <v>0</v>
      </c>
      <c r="L61" s="71">
        <f>Seattle!$B$13*10^6/3600</f>
        <v>0</v>
      </c>
      <c r="M61" s="71">
        <f>Chicago!$B$13*10^6/3600</f>
        <v>0</v>
      </c>
      <c r="N61" s="71">
        <f>Boulder!$B$13*10^6/3600</f>
        <v>0</v>
      </c>
      <c r="O61" s="71">
        <f>Minneapolis!$B$13*10^6/3600</f>
        <v>0</v>
      </c>
      <c r="P61" s="71">
        <f>Helena!$B$13*10^6/3600</f>
        <v>0</v>
      </c>
      <c r="Q61" s="71">
        <f>Duluth!$B$13*10^6/3600</f>
        <v>0</v>
      </c>
      <c r="R61" s="71">
        <f>Fairbanks!$B$13*10^6/3600</f>
        <v>0</v>
      </c>
    </row>
    <row r="62" spans="1:18">
      <c r="A62" s="5"/>
      <c r="B62" s="10" t="s">
        <v>79</v>
      </c>
      <c r="C62" s="71">
        <f>Miami!$B$14*10^6/3600</f>
        <v>13825</v>
      </c>
      <c r="D62" s="71">
        <f>Houston!$B$14*10^6/3600</f>
        <v>10747.222222222223</v>
      </c>
      <c r="E62" s="71">
        <f>Phoenix!$B$14*10^6/3600</f>
        <v>13455.555555555555</v>
      </c>
      <c r="F62" s="71">
        <f>Atlanta!$B$14*10^6/3600</f>
        <v>4294.4444444444443</v>
      </c>
      <c r="G62" s="71">
        <f>LosAngeles!$B$14*10^6/3600</f>
        <v>688.88888888888891</v>
      </c>
      <c r="H62" s="71">
        <f>LasVegas!$B$14*10^6/3600</f>
        <v>8675</v>
      </c>
      <c r="I62" s="71">
        <f>SanFrancisco!$B$14*10^6/3600</f>
        <v>102.77777777777777</v>
      </c>
      <c r="J62" s="71">
        <f>Baltimore!$B$14*10^6/3600</f>
        <v>3425</v>
      </c>
      <c r="K62" s="71">
        <f>Albuquerque!$B$14*10^6/3600</f>
        <v>2236.1111111111113</v>
      </c>
      <c r="L62" s="71">
        <f>Seattle!$B$14*10^6/3600</f>
        <v>119.44444444444444</v>
      </c>
      <c r="M62" s="71">
        <f>Chicago!$B$14*10^6/3600</f>
        <v>1930.5555555555557</v>
      </c>
      <c r="N62" s="71">
        <f>Boulder!$B$14*10^6/3600</f>
        <v>955.55555555555554</v>
      </c>
      <c r="O62" s="71">
        <f>Minneapolis!$B$14*10^6/3600</f>
        <v>1183.3333333333333</v>
      </c>
      <c r="P62" s="71">
        <f>Helena!$B$14*10^6/3600</f>
        <v>386.11111111111109</v>
      </c>
      <c r="Q62" s="71">
        <f>Duluth!$B$14*10^6/3600</f>
        <v>175</v>
      </c>
      <c r="R62" s="71">
        <f>Fairbanks!$B$14*10^6/3600</f>
        <v>22.222222222222221</v>
      </c>
    </row>
    <row r="63" spans="1:18">
      <c r="A63" s="5"/>
      <c r="B63" s="10" t="s">
        <v>87</v>
      </c>
      <c r="C63" s="71">
        <f>Miami!$B$15*10^6/3600</f>
        <v>151402.77777777778</v>
      </c>
      <c r="D63" s="71">
        <f>Houston!$B$15*10^6/3600</f>
        <v>151402.77777777778</v>
      </c>
      <c r="E63" s="71">
        <f>Phoenix!$B$15*10^6/3600</f>
        <v>151402.77777777778</v>
      </c>
      <c r="F63" s="71">
        <f>Atlanta!$B$15*10^6/3600</f>
        <v>151402.77777777778</v>
      </c>
      <c r="G63" s="71">
        <f>LosAngeles!$B$15*10^6/3600</f>
        <v>151402.77777777778</v>
      </c>
      <c r="H63" s="71">
        <f>LasVegas!$B$15*10^6/3600</f>
        <v>151402.77777777778</v>
      </c>
      <c r="I63" s="71">
        <f>SanFrancisco!$B$15*10^6/3600</f>
        <v>151402.77777777778</v>
      </c>
      <c r="J63" s="71">
        <f>Baltimore!$B$15*10^6/3600</f>
        <v>151402.77777777778</v>
      </c>
      <c r="K63" s="71">
        <f>Albuquerque!$B$15*10^6/3600</f>
        <v>151402.77777777778</v>
      </c>
      <c r="L63" s="71">
        <f>Seattle!$B$15*10^6/3600</f>
        <v>151402.77777777778</v>
      </c>
      <c r="M63" s="71">
        <f>Chicago!$B$15*10^6/3600</f>
        <v>151402.77777777778</v>
      </c>
      <c r="N63" s="71">
        <f>Boulder!$B$15*10^6/3600</f>
        <v>151402.77777777778</v>
      </c>
      <c r="O63" s="71">
        <f>Minneapolis!$B$15*10^6/3600</f>
        <v>151402.77777777778</v>
      </c>
      <c r="P63" s="71">
        <f>Helena!$B$15*10^6/3600</f>
        <v>151402.77777777778</v>
      </c>
      <c r="Q63" s="71">
        <f>Duluth!$B$15*10^6/3600</f>
        <v>151402.77777777778</v>
      </c>
      <c r="R63" s="71">
        <f>Fairbanks!$B$15*10^6/3600</f>
        <v>151402.77777777778</v>
      </c>
    </row>
    <row r="64" spans="1:18">
      <c r="A64" s="5"/>
      <c r="B64" s="10" t="s">
        <v>88</v>
      </c>
      <c r="C64" s="71">
        <f>Miami!$B$16*10^6/3600</f>
        <v>26769.444444444445</v>
      </c>
      <c r="D64" s="71">
        <f>Houston!$B$16*10^6/3600</f>
        <v>26761.111111111109</v>
      </c>
      <c r="E64" s="71">
        <f>Phoenix!$B$16*10^6/3600</f>
        <v>26755.555555555555</v>
      </c>
      <c r="F64" s="71">
        <f>Atlanta!$B$16*10^6/3600</f>
        <v>26750</v>
      </c>
      <c r="G64" s="71">
        <f>LosAngeles!$B$16*10^6/3600</f>
        <v>26730.555555555555</v>
      </c>
      <c r="H64" s="71">
        <f>LasVegas!$B$16*10^6/3600</f>
        <v>26725</v>
      </c>
      <c r="I64" s="71">
        <f>SanFrancisco!$B$16*10^6/3600</f>
        <v>26738.888888888891</v>
      </c>
      <c r="J64" s="71">
        <f>Baltimore!$B$16*10^6/3600</f>
        <v>26722.222222222223</v>
      </c>
      <c r="K64" s="71">
        <f>Albuquerque!$B$16*10^6/3600</f>
        <v>26733.333333333332</v>
      </c>
      <c r="L64" s="71">
        <f>Seattle!$B$16*10^6/3600</f>
        <v>26680.555555555555</v>
      </c>
      <c r="M64" s="71">
        <f>Chicago!$B$16*10^6/3600</f>
        <v>26727.777777777777</v>
      </c>
      <c r="N64" s="71">
        <f>Boulder!$B$16*10^6/3600</f>
        <v>26711.111111111109</v>
      </c>
      <c r="O64" s="71">
        <f>Minneapolis!$B$16*10^6/3600</f>
        <v>26708.333333333332</v>
      </c>
      <c r="P64" s="71">
        <f>Helena!$B$16*10^6/3600</f>
        <v>26702.777777777777</v>
      </c>
      <c r="Q64" s="71">
        <f>Duluth!$B$16*10^6/3600</f>
        <v>26688.888888888891</v>
      </c>
      <c r="R64" s="71">
        <f>Fairbanks!$B$16*10^6/3600</f>
        <v>26525</v>
      </c>
    </row>
    <row r="65" spans="1:18">
      <c r="A65" s="5"/>
      <c r="B65" s="10" t="s">
        <v>89</v>
      </c>
      <c r="C65" s="71">
        <f>Miami!$B$17*10^6/3600</f>
        <v>29005.555555555555</v>
      </c>
      <c r="D65" s="71">
        <f>Houston!$B$17*10^6/3600</f>
        <v>29005.555555555555</v>
      </c>
      <c r="E65" s="71">
        <f>Phoenix!$B$17*10^6/3600</f>
        <v>29005.555555555555</v>
      </c>
      <c r="F65" s="71">
        <f>Atlanta!$B$17*10^6/3600</f>
        <v>29005.555555555555</v>
      </c>
      <c r="G65" s="71">
        <f>LosAngeles!$B$17*10^6/3600</f>
        <v>29005.555555555555</v>
      </c>
      <c r="H65" s="71">
        <f>LasVegas!$B$17*10^6/3600</f>
        <v>29005.555555555555</v>
      </c>
      <c r="I65" s="71">
        <f>SanFrancisco!$B$17*10^6/3600</f>
        <v>29005.555555555555</v>
      </c>
      <c r="J65" s="71">
        <f>Baltimore!$B$17*10^6/3600</f>
        <v>29005.555555555555</v>
      </c>
      <c r="K65" s="71">
        <f>Albuquerque!$B$17*10^6/3600</f>
        <v>29005.555555555555</v>
      </c>
      <c r="L65" s="71">
        <f>Seattle!$B$17*10^6/3600</f>
        <v>29005.555555555555</v>
      </c>
      <c r="M65" s="71">
        <f>Chicago!$B$17*10^6/3600</f>
        <v>29005.555555555555</v>
      </c>
      <c r="N65" s="71">
        <f>Boulder!$B$17*10^6/3600</f>
        <v>29005.555555555555</v>
      </c>
      <c r="O65" s="71">
        <f>Minneapolis!$B$17*10^6/3600</f>
        <v>29005.555555555555</v>
      </c>
      <c r="P65" s="71">
        <f>Helena!$B$17*10^6/3600</f>
        <v>29005.555555555555</v>
      </c>
      <c r="Q65" s="71">
        <f>Duluth!$B$17*10^6/3600</f>
        <v>29005.555555555555</v>
      </c>
      <c r="R65" s="71">
        <f>Fairbanks!$B$17*10^6/3600</f>
        <v>29005.555555555555</v>
      </c>
    </row>
    <row r="66" spans="1:18">
      <c r="A66" s="5"/>
      <c r="B66" s="10" t="s">
        <v>90</v>
      </c>
      <c r="C66" s="71">
        <f>Miami!$B$18*10^6/3600</f>
        <v>0</v>
      </c>
      <c r="D66" s="71">
        <f>Houston!$B$18*10^6/3600</f>
        <v>0</v>
      </c>
      <c r="E66" s="71">
        <f>Phoenix!$B$18*10^6/3600</f>
        <v>0</v>
      </c>
      <c r="F66" s="71">
        <f>Atlanta!$B$18*10^6/3600</f>
        <v>0</v>
      </c>
      <c r="G66" s="71">
        <f>LosAngeles!$B$18*10^6/3600</f>
        <v>0</v>
      </c>
      <c r="H66" s="71">
        <f>LasVegas!$B$18*10^6/3600</f>
        <v>0</v>
      </c>
      <c r="I66" s="71">
        <f>SanFrancisco!$B$18*10^6/3600</f>
        <v>0</v>
      </c>
      <c r="J66" s="71">
        <f>Baltimore!$B$18*10^6/3600</f>
        <v>0</v>
      </c>
      <c r="K66" s="71">
        <f>Albuquerque!$B$18*10^6/3600</f>
        <v>0</v>
      </c>
      <c r="L66" s="71">
        <f>Seattle!$B$18*10^6/3600</f>
        <v>0</v>
      </c>
      <c r="M66" s="71">
        <f>Chicago!$B$18*10^6/3600</f>
        <v>0</v>
      </c>
      <c r="N66" s="71">
        <f>Boulder!$B$18*10^6/3600</f>
        <v>0</v>
      </c>
      <c r="O66" s="71">
        <f>Minneapolis!$B$18*10^6/3600</f>
        <v>0</v>
      </c>
      <c r="P66" s="71">
        <f>Helena!$B$18*10^6/3600</f>
        <v>0</v>
      </c>
      <c r="Q66" s="71">
        <f>Duluth!$B$18*10^6/3600</f>
        <v>0</v>
      </c>
      <c r="R66" s="71">
        <f>Fairbanks!$B$18*10^6/3600</f>
        <v>0</v>
      </c>
    </row>
    <row r="67" spans="1:18">
      <c r="A67" s="5"/>
      <c r="B67" s="10" t="s">
        <v>91</v>
      </c>
      <c r="C67" s="71">
        <f>Miami!$B$19*10^6/3600</f>
        <v>3055.5555555555557</v>
      </c>
      <c r="D67" s="71">
        <f>Houston!$B$19*10^6/3600</f>
        <v>3161.1111111111113</v>
      </c>
      <c r="E67" s="71">
        <f>Phoenix!$B$19*10^6/3600</f>
        <v>6791.666666666667</v>
      </c>
      <c r="F67" s="71">
        <f>Atlanta!$B$19*10^6/3600</f>
        <v>2736.1111111111113</v>
      </c>
      <c r="G67" s="71">
        <f>LosAngeles!$B$19*10^6/3600</f>
        <v>1086.1111111111111</v>
      </c>
      <c r="H67" s="71">
        <f>LasVegas!$B$19*10^6/3600</f>
        <v>6402.7777777777774</v>
      </c>
      <c r="I67" s="71">
        <f>SanFrancisco!$B$19*10^6/3600</f>
        <v>1141.6666666666667</v>
      </c>
      <c r="J67" s="71">
        <f>Baltimore!$B$19*10^6/3600</f>
        <v>3319.4444444444443</v>
      </c>
      <c r="K67" s="71">
        <f>Albuquerque!$B$19*10^6/3600</f>
        <v>3258.3333333333335</v>
      </c>
      <c r="L67" s="71">
        <f>Seattle!$B$19*10^6/3600</f>
        <v>1936.1111111111111</v>
      </c>
      <c r="M67" s="71">
        <f>Chicago!$B$19*10^6/3600</f>
        <v>4191.666666666667</v>
      </c>
      <c r="N67" s="71">
        <f>Boulder!$B$19*10^6/3600</f>
        <v>3963.8888888888887</v>
      </c>
      <c r="O67" s="71">
        <f>Minneapolis!$B$19*10^6/3600</f>
        <v>8861.1111111111113</v>
      </c>
      <c r="P67" s="71">
        <f>Helena!$B$19*10^6/3600</f>
        <v>8044.4444444444443</v>
      </c>
      <c r="Q67" s="71">
        <f>Duluth!$B$19*10^6/3600</f>
        <v>9752.7777777777774</v>
      </c>
      <c r="R67" s="71">
        <f>Fairbanks!$B$19*10^6/3600</f>
        <v>17141.666666666668</v>
      </c>
    </row>
    <row r="68" spans="1:18">
      <c r="A68" s="5"/>
      <c r="B68" s="10" t="s">
        <v>92</v>
      </c>
      <c r="C68" s="71">
        <f>Miami!$B$20*10^6/3600</f>
        <v>0</v>
      </c>
      <c r="D68" s="71">
        <f>Houston!$B$20*10^6/3600</f>
        <v>0</v>
      </c>
      <c r="E68" s="71">
        <f>Phoenix!$B$20*10^6/3600</f>
        <v>0</v>
      </c>
      <c r="F68" s="71">
        <f>Atlanta!$B$20*10^6/3600</f>
        <v>0</v>
      </c>
      <c r="G68" s="71">
        <f>LosAngeles!$B$20*10^6/3600</f>
        <v>0</v>
      </c>
      <c r="H68" s="71">
        <f>LasVegas!$B$20*10^6/3600</f>
        <v>0</v>
      </c>
      <c r="I68" s="71">
        <f>SanFrancisco!$B$20*10^6/3600</f>
        <v>0</v>
      </c>
      <c r="J68" s="71">
        <f>Baltimore!$B$20*10^6/3600</f>
        <v>0</v>
      </c>
      <c r="K68" s="71">
        <f>Albuquerque!$B$20*10^6/3600</f>
        <v>0</v>
      </c>
      <c r="L68" s="71">
        <f>Seattle!$B$20*10^6/3600</f>
        <v>0</v>
      </c>
      <c r="M68" s="71">
        <f>Chicago!$B$20*10^6/3600</f>
        <v>0</v>
      </c>
      <c r="N68" s="71">
        <f>Boulder!$B$20*10^6/3600</f>
        <v>0</v>
      </c>
      <c r="O68" s="71">
        <f>Minneapolis!$B$20*10^6/3600</f>
        <v>0</v>
      </c>
      <c r="P68" s="71">
        <f>Helena!$B$20*10^6/3600</f>
        <v>0</v>
      </c>
      <c r="Q68" s="71">
        <f>Duluth!$B$20*10^6/3600</f>
        <v>0</v>
      </c>
      <c r="R68" s="71">
        <f>Fairbanks!$B$20*10^6/3600</f>
        <v>0</v>
      </c>
    </row>
    <row r="69" spans="1:18">
      <c r="A69" s="5"/>
      <c r="B69" s="10" t="s">
        <v>93</v>
      </c>
      <c r="C69" s="71">
        <f>Miami!$B$21*10^6/3600</f>
        <v>0</v>
      </c>
      <c r="D69" s="71">
        <f>Houston!$B$21*10^6/3600</f>
        <v>0</v>
      </c>
      <c r="E69" s="71">
        <f>Phoenix!$B$21*10^6/3600</f>
        <v>0</v>
      </c>
      <c r="F69" s="71">
        <f>Atlanta!$B$21*10^6/3600</f>
        <v>0</v>
      </c>
      <c r="G69" s="71">
        <f>LosAngeles!$B$21*10^6/3600</f>
        <v>0</v>
      </c>
      <c r="H69" s="71">
        <f>LasVegas!$B$21*10^6/3600</f>
        <v>0</v>
      </c>
      <c r="I69" s="71">
        <f>SanFrancisco!$B$21*10^6/3600</f>
        <v>0</v>
      </c>
      <c r="J69" s="71">
        <f>Baltimore!$B$21*10^6/3600</f>
        <v>0</v>
      </c>
      <c r="K69" s="71">
        <f>Albuquerque!$B$21*10^6/3600</f>
        <v>0</v>
      </c>
      <c r="L69" s="71">
        <f>Seattle!$B$21*10^6/3600</f>
        <v>0</v>
      </c>
      <c r="M69" s="71">
        <f>Chicago!$B$21*10^6/3600</f>
        <v>0</v>
      </c>
      <c r="N69" s="71">
        <f>Boulder!$B$21*10^6/3600</f>
        <v>0</v>
      </c>
      <c r="O69" s="71">
        <f>Minneapolis!$B$21*10^6/3600</f>
        <v>0</v>
      </c>
      <c r="P69" s="71">
        <f>Helena!$B$21*10^6/3600</f>
        <v>0</v>
      </c>
      <c r="Q69" s="71">
        <f>Duluth!$B$21*10^6/3600</f>
        <v>0</v>
      </c>
      <c r="R69" s="71">
        <f>Fairbanks!$B$21*10^6/3600</f>
        <v>0</v>
      </c>
    </row>
    <row r="70" spans="1:18">
      <c r="A70" s="5"/>
      <c r="B70" s="10" t="s">
        <v>94</v>
      </c>
      <c r="C70" s="71">
        <f>Miami!$B$22*10^6/3600</f>
        <v>0</v>
      </c>
      <c r="D70" s="71">
        <f>Houston!$B$22*10^6/3600</f>
        <v>0</v>
      </c>
      <c r="E70" s="71">
        <f>Phoenix!$B$22*10^6/3600</f>
        <v>0</v>
      </c>
      <c r="F70" s="71">
        <f>Atlanta!$B$22*10^6/3600</f>
        <v>0</v>
      </c>
      <c r="G70" s="71">
        <f>LosAngeles!$B$22*10^6/3600</f>
        <v>0</v>
      </c>
      <c r="H70" s="71">
        <f>LasVegas!$B$22*10^6/3600</f>
        <v>0</v>
      </c>
      <c r="I70" s="71">
        <f>SanFrancisco!$B$22*10^6/3600</f>
        <v>0</v>
      </c>
      <c r="J70" s="71">
        <f>Baltimore!$B$22*10^6/3600</f>
        <v>0</v>
      </c>
      <c r="K70" s="71">
        <f>Albuquerque!$B$22*10^6/3600</f>
        <v>0</v>
      </c>
      <c r="L70" s="71">
        <f>Seattle!$B$22*10^6/3600</f>
        <v>0</v>
      </c>
      <c r="M70" s="71">
        <f>Chicago!$B$22*10^6/3600</f>
        <v>0</v>
      </c>
      <c r="N70" s="71">
        <f>Boulder!$B$22*10^6/3600</f>
        <v>0</v>
      </c>
      <c r="O70" s="71">
        <f>Minneapolis!$B$22*10^6/3600</f>
        <v>0</v>
      </c>
      <c r="P70" s="71">
        <f>Helena!$B$22*10^6/3600</f>
        <v>0</v>
      </c>
      <c r="Q70" s="71">
        <f>Duluth!$B$22*10^6/3600</f>
        <v>0</v>
      </c>
      <c r="R70" s="71">
        <f>Fairbanks!$B$22*10^6/3600</f>
        <v>0</v>
      </c>
    </row>
    <row r="71" spans="1:18">
      <c r="A71" s="5"/>
      <c r="B71" s="10" t="s">
        <v>73</v>
      </c>
      <c r="C71" s="71">
        <f>Miami!$B$23*10^6/3600</f>
        <v>0</v>
      </c>
      <c r="D71" s="71">
        <f>Houston!$B$23*10^6/3600</f>
        <v>0</v>
      </c>
      <c r="E71" s="71">
        <f>Phoenix!$B$23*10^6/3600</f>
        <v>0</v>
      </c>
      <c r="F71" s="71">
        <f>Atlanta!$B$23*10^6/3600</f>
        <v>0</v>
      </c>
      <c r="G71" s="71">
        <f>LosAngeles!$B$23*10^6/3600</f>
        <v>0</v>
      </c>
      <c r="H71" s="71">
        <f>LasVegas!$B$23*10^6/3600</f>
        <v>0</v>
      </c>
      <c r="I71" s="71">
        <f>SanFrancisco!$B$23*10^6/3600</f>
        <v>0</v>
      </c>
      <c r="J71" s="71">
        <f>Baltimore!$B$23*10^6/3600</f>
        <v>0</v>
      </c>
      <c r="K71" s="71">
        <f>Albuquerque!$B$23*10^6/3600</f>
        <v>0</v>
      </c>
      <c r="L71" s="71">
        <f>Seattle!$B$23*10^6/3600</f>
        <v>0</v>
      </c>
      <c r="M71" s="71">
        <f>Chicago!$B$23*10^6/3600</f>
        <v>0</v>
      </c>
      <c r="N71" s="71">
        <f>Boulder!$B$23*10^6/3600</f>
        <v>0</v>
      </c>
      <c r="O71" s="71">
        <f>Minneapolis!$B$23*10^6/3600</f>
        <v>0</v>
      </c>
      <c r="P71" s="71">
        <f>Helena!$B$23*10^6/3600</f>
        <v>0</v>
      </c>
      <c r="Q71" s="71">
        <f>Duluth!$B$23*10^6/3600</f>
        <v>0</v>
      </c>
      <c r="R71" s="71">
        <f>Fairbanks!$B$23*10^6/3600</f>
        <v>0</v>
      </c>
    </row>
    <row r="72" spans="1:18">
      <c r="A72" s="5"/>
      <c r="B72" s="10" t="s">
        <v>95</v>
      </c>
      <c r="C72" s="71">
        <f>Miami!$B$24*10^6/3600</f>
        <v>0</v>
      </c>
      <c r="D72" s="71">
        <f>Houston!$B$24*10^6/3600</f>
        <v>0</v>
      </c>
      <c r="E72" s="71">
        <f>Phoenix!$B$24*10^6/3600</f>
        <v>0</v>
      </c>
      <c r="F72" s="71">
        <f>Atlanta!$B$24*10^6/3600</f>
        <v>0</v>
      </c>
      <c r="G72" s="71">
        <f>LosAngeles!$B$24*10^6/3600</f>
        <v>0</v>
      </c>
      <c r="H72" s="71">
        <f>LasVegas!$B$24*10^6/3600</f>
        <v>0</v>
      </c>
      <c r="I72" s="71">
        <f>SanFrancisco!$B$24*10^6/3600</f>
        <v>0</v>
      </c>
      <c r="J72" s="71">
        <f>Baltimore!$B$24*10^6/3600</f>
        <v>0</v>
      </c>
      <c r="K72" s="71">
        <f>Albuquerque!$B$24*10^6/3600</f>
        <v>0</v>
      </c>
      <c r="L72" s="71">
        <f>Seattle!$B$24*10^6/3600</f>
        <v>0</v>
      </c>
      <c r="M72" s="71">
        <f>Chicago!$B$24*10^6/3600</f>
        <v>0</v>
      </c>
      <c r="N72" s="71">
        <f>Boulder!$B$24*10^6/3600</f>
        <v>0</v>
      </c>
      <c r="O72" s="71">
        <f>Minneapolis!$B$24*10^6/3600</f>
        <v>0</v>
      </c>
      <c r="P72" s="71">
        <f>Helena!$B$24*10^6/3600</f>
        <v>0</v>
      </c>
      <c r="Q72" s="71">
        <f>Duluth!$B$24*10^6/3600</f>
        <v>0</v>
      </c>
      <c r="R72" s="71">
        <f>Fairbanks!$B$24*10^6/3600</f>
        <v>0</v>
      </c>
    </row>
    <row r="73" spans="1:18">
      <c r="A73" s="5"/>
      <c r="B73" s="10" t="s">
        <v>96</v>
      </c>
      <c r="C73" s="71">
        <f>Miami!$B$25*10^6/3600</f>
        <v>0</v>
      </c>
      <c r="D73" s="71">
        <f>Houston!$B$25*10^6/3600</f>
        <v>0</v>
      </c>
      <c r="E73" s="71">
        <f>Phoenix!$B$25*10^6/3600</f>
        <v>0</v>
      </c>
      <c r="F73" s="71">
        <f>Atlanta!$B$25*10^6/3600</f>
        <v>0</v>
      </c>
      <c r="G73" s="71">
        <f>LosAngeles!$B$25*10^6/3600</f>
        <v>0</v>
      </c>
      <c r="H73" s="71">
        <f>LasVegas!$B$25*10^6/3600</f>
        <v>0</v>
      </c>
      <c r="I73" s="71">
        <f>SanFrancisco!$B$25*10^6/3600</f>
        <v>0</v>
      </c>
      <c r="J73" s="71">
        <f>Baltimore!$B$25*10^6/3600</f>
        <v>0</v>
      </c>
      <c r="K73" s="71">
        <f>Albuquerque!$B$25*10^6/3600</f>
        <v>0</v>
      </c>
      <c r="L73" s="71">
        <f>Seattle!$B$25*10^6/3600</f>
        <v>0</v>
      </c>
      <c r="M73" s="71">
        <f>Chicago!$B$25*10^6/3600</f>
        <v>0</v>
      </c>
      <c r="N73" s="71">
        <f>Boulder!$B$25*10^6/3600</f>
        <v>0</v>
      </c>
      <c r="O73" s="71">
        <f>Minneapolis!$B$25*10^6/3600</f>
        <v>0</v>
      </c>
      <c r="P73" s="71">
        <f>Helena!$B$25*10^6/3600</f>
        <v>0</v>
      </c>
      <c r="Q73" s="71">
        <f>Duluth!$B$25*10^6/3600</f>
        <v>0</v>
      </c>
      <c r="R73" s="71">
        <f>Fairbanks!$B$25*10^6/3600</f>
        <v>0</v>
      </c>
    </row>
    <row r="74" spans="1:18">
      <c r="A74" s="5"/>
      <c r="B74" s="10" t="s">
        <v>97</v>
      </c>
      <c r="C74" s="71">
        <f>Miami!$B$26*10^6/3600</f>
        <v>0</v>
      </c>
      <c r="D74" s="71">
        <f>Houston!$B$26*10^6/3600</f>
        <v>0</v>
      </c>
      <c r="E74" s="71">
        <f>Phoenix!$B$26*10^6/3600</f>
        <v>0</v>
      </c>
      <c r="F74" s="71">
        <f>Atlanta!$B$26*10^6/3600</f>
        <v>0</v>
      </c>
      <c r="G74" s="71">
        <f>LosAngeles!$B$26*10^6/3600</f>
        <v>0</v>
      </c>
      <c r="H74" s="71">
        <f>LasVegas!$B$26*10^6/3600</f>
        <v>0</v>
      </c>
      <c r="I74" s="71">
        <f>SanFrancisco!$B$26*10^6/3600</f>
        <v>0</v>
      </c>
      <c r="J74" s="71">
        <f>Baltimore!$B$26*10^6/3600</f>
        <v>0</v>
      </c>
      <c r="K74" s="71">
        <f>Albuquerque!$B$26*10^6/3600</f>
        <v>0</v>
      </c>
      <c r="L74" s="71">
        <f>Seattle!$B$26*10^6/3600</f>
        <v>0</v>
      </c>
      <c r="M74" s="71">
        <f>Chicago!$B$26*10^6/3600</f>
        <v>0</v>
      </c>
      <c r="N74" s="71">
        <f>Boulder!$B$26*10^6/3600</f>
        <v>0</v>
      </c>
      <c r="O74" s="71">
        <f>Minneapolis!$B$26*10^6/3600</f>
        <v>0</v>
      </c>
      <c r="P74" s="71">
        <f>Helena!$B$26*10^6/3600</f>
        <v>0</v>
      </c>
      <c r="Q74" s="71">
        <f>Duluth!$B$26*10^6/3600</f>
        <v>0</v>
      </c>
      <c r="R74" s="71">
        <f>Fairbanks!$B$26*10^6/3600</f>
        <v>0</v>
      </c>
    </row>
    <row r="75" spans="1:18">
      <c r="A75" s="5"/>
      <c r="B75" s="10" t="s">
        <v>98</v>
      </c>
      <c r="C75" s="71">
        <f>Miami!$B$28*10^6/3600</f>
        <v>224061.11111111112</v>
      </c>
      <c r="D75" s="71">
        <f>Houston!$B$28*10^6/3600</f>
        <v>221077.77777777778</v>
      </c>
      <c r="E75" s="71">
        <f>Phoenix!$B$28*10^6/3600</f>
        <v>227411.11111111112</v>
      </c>
      <c r="F75" s="71">
        <f>Atlanta!$B$28*10^6/3600</f>
        <v>214194.44444444444</v>
      </c>
      <c r="G75" s="71">
        <f>LosAngeles!$B$28*10^6/3600</f>
        <v>208916.66666666666</v>
      </c>
      <c r="H75" s="71">
        <f>LasVegas!$B$28*10^6/3600</f>
        <v>222213.88888888888</v>
      </c>
      <c r="I75" s="71">
        <f>SanFrancisco!$B$28*10^6/3600</f>
        <v>208394.44444444444</v>
      </c>
      <c r="J75" s="71">
        <f>Baltimore!$B$28*10^6/3600</f>
        <v>213877.77777777778</v>
      </c>
      <c r="K75" s="71">
        <f>Albuquerque!$B$28*10^6/3600</f>
        <v>212636.11111111112</v>
      </c>
      <c r="L75" s="71">
        <f>Seattle!$B$28*10^6/3600</f>
        <v>209147.22222222222</v>
      </c>
      <c r="M75" s="71">
        <f>Chicago!$B$28*10^6/3600</f>
        <v>213261.11111111112</v>
      </c>
      <c r="N75" s="71">
        <f>Boulder!$B$28*10^6/3600</f>
        <v>212041.66666666666</v>
      </c>
      <c r="O75" s="71">
        <f>Minneapolis!$B$28*10^6/3600</f>
        <v>217166.66666666666</v>
      </c>
      <c r="P75" s="71">
        <f>Helena!$B$28*10^6/3600</f>
        <v>215541.66666666666</v>
      </c>
      <c r="Q75" s="71">
        <f>Duluth!$B$28*10^6/3600</f>
        <v>217025</v>
      </c>
      <c r="R75" s="71">
        <f>Fairbanks!$B$28*10^6/3600</f>
        <v>224100</v>
      </c>
    </row>
    <row r="76" spans="1:18">
      <c r="A76" s="5"/>
      <c r="B76" s="8" t="s">
        <v>170</v>
      </c>
    </row>
    <row r="77" spans="1:18">
      <c r="A77" s="5"/>
      <c r="B77" s="10" t="s">
        <v>78</v>
      </c>
      <c r="C77" s="71">
        <f>Miami!$C$13*10^3</f>
        <v>200</v>
      </c>
      <c r="D77" s="71">
        <f>Houston!$C$13*10^3</f>
        <v>34900</v>
      </c>
      <c r="E77" s="71">
        <f>Phoenix!$C$13*10^3</f>
        <v>21660</v>
      </c>
      <c r="F77" s="71">
        <f>Atlanta!$C$13*10^3</f>
        <v>102260</v>
      </c>
      <c r="G77" s="71">
        <f>LosAngeles!$C$13*10^3</f>
        <v>5930</v>
      </c>
      <c r="H77" s="71">
        <f>LasVegas!$C$13*10^3</f>
        <v>59730</v>
      </c>
      <c r="I77" s="71">
        <f>SanFrancisco!$C$13*10^3</f>
        <v>31890</v>
      </c>
      <c r="J77" s="71">
        <f>Baltimore!$C$13*10^3</f>
        <v>234870</v>
      </c>
      <c r="K77" s="71">
        <f>Albuquerque!$C$13*10^3</f>
        <v>177550</v>
      </c>
      <c r="L77" s="71">
        <f>Seattle!$C$13*10^3</f>
        <v>135620</v>
      </c>
      <c r="M77" s="71">
        <f>Chicago!$C$13*10^3</f>
        <v>384800</v>
      </c>
      <c r="N77" s="71">
        <f>Boulder!$C$13*10^3</f>
        <v>309080</v>
      </c>
      <c r="O77" s="71">
        <f>Minneapolis!$C$13*10^3</f>
        <v>626090</v>
      </c>
      <c r="P77" s="71">
        <f>Helena!$C$13*10^3</f>
        <v>502850</v>
      </c>
      <c r="Q77" s="71">
        <f>Duluth!$C$13*10^3</f>
        <v>704790</v>
      </c>
      <c r="R77" s="71">
        <f>Fairbanks!$C$13*10^3</f>
        <v>1529160</v>
      </c>
    </row>
    <row r="78" spans="1:18">
      <c r="A78" s="5"/>
      <c r="B78" s="10" t="s">
        <v>79</v>
      </c>
      <c r="C78" s="71">
        <f>Miami!$C$14*10^3</f>
        <v>0</v>
      </c>
      <c r="D78" s="71">
        <f>Houston!$C$14*10^3</f>
        <v>0</v>
      </c>
      <c r="E78" s="71">
        <f>Phoenix!$C$14*10^3</f>
        <v>0</v>
      </c>
      <c r="F78" s="71">
        <f>Atlanta!$C$14*10^3</f>
        <v>0</v>
      </c>
      <c r="G78" s="71">
        <f>LosAngeles!$C$14*10^3</f>
        <v>0</v>
      </c>
      <c r="H78" s="71">
        <f>LasVegas!$C$14*10^3</f>
        <v>0</v>
      </c>
      <c r="I78" s="71">
        <f>SanFrancisco!$C$14*10^3</f>
        <v>0</v>
      </c>
      <c r="J78" s="71">
        <f>Baltimore!$C$14*10^3</f>
        <v>0</v>
      </c>
      <c r="K78" s="71">
        <f>Albuquerque!$C$14*10^3</f>
        <v>0</v>
      </c>
      <c r="L78" s="71">
        <f>Seattle!$C$14*10^3</f>
        <v>0</v>
      </c>
      <c r="M78" s="71">
        <f>Chicago!$C$14*10^3</f>
        <v>0</v>
      </c>
      <c r="N78" s="71">
        <f>Boulder!$C$14*10^3</f>
        <v>0</v>
      </c>
      <c r="O78" s="71">
        <f>Minneapolis!$C$14*10^3</f>
        <v>0</v>
      </c>
      <c r="P78" s="71">
        <f>Helena!$C$14*10^3</f>
        <v>0</v>
      </c>
      <c r="Q78" s="71">
        <f>Duluth!$C$14*10^3</f>
        <v>0</v>
      </c>
      <c r="R78" s="71">
        <f>Fairbanks!$C$14*10^3</f>
        <v>0</v>
      </c>
    </row>
    <row r="79" spans="1:18">
      <c r="A79" s="5"/>
      <c r="B79" s="10" t="s">
        <v>87</v>
      </c>
      <c r="C79" s="71">
        <f>Miami!$C$15*10^3</f>
        <v>0</v>
      </c>
      <c r="D79" s="71">
        <f>Houston!$C$15*10^3</f>
        <v>0</v>
      </c>
      <c r="E79" s="71">
        <f>Phoenix!$C$15*10^3</f>
        <v>0</v>
      </c>
      <c r="F79" s="71">
        <f>Atlanta!$C$15*10^3</f>
        <v>0</v>
      </c>
      <c r="G79" s="71">
        <f>LosAngeles!$C$15*10^3</f>
        <v>0</v>
      </c>
      <c r="H79" s="71">
        <f>LasVegas!$C$15*10^3</f>
        <v>0</v>
      </c>
      <c r="I79" s="71">
        <f>SanFrancisco!$C$15*10^3</f>
        <v>0</v>
      </c>
      <c r="J79" s="71">
        <f>Baltimore!$C$15*10^3</f>
        <v>0</v>
      </c>
      <c r="K79" s="71">
        <f>Albuquerque!$C$15*10^3</f>
        <v>0</v>
      </c>
      <c r="L79" s="71">
        <f>Seattle!$C$15*10^3</f>
        <v>0</v>
      </c>
      <c r="M79" s="71">
        <f>Chicago!$C$15*10^3</f>
        <v>0</v>
      </c>
      <c r="N79" s="71">
        <f>Boulder!$C$15*10^3</f>
        <v>0</v>
      </c>
      <c r="O79" s="71">
        <f>Minneapolis!$C$15*10^3</f>
        <v>0</v>
      </c>
      <c r="P79" s="71">
        <f>Helena!$C$15*10^3</f>
        <v>0</v>
      </c>
      <c r="Q79" s="71">
        <f>Duluth!$C$15*10^3</f>
        <v>0</v>
      </c>
      <c r="R79" s="71">
        <f>Fairbanks!$C$15*10^3</f>
        <v>0</v>
      </c>
    </row>
    <row r="80" spans="1:18">
      <c r="A80" s="5"/>
      <c r="B80" s="10" t="s">
        <v>88</v>
      </c>
      <c r="C80" s="71">
        <f>Miami!$C$16*10^3</f>
        <v>0</v>
      </c>
      <c r="D80" s="71">
        <f>Houston!$C$16*10^3</f>
        <v>0</v>
      </c>
      <c r="E80" s="71">
        <f>Phoenix!$C$16*10^3</f>
        <v>0</v>
      </c>
      <c r="F80" s="71">
        <f>Atlanta!$C$16*10^3</f>
        <v>0</v>
      </c>
      <c r="G80" s="71">
        <f>LosAngeles!$C$16*10^3</f>
        <v>0</v>
      </c>
      <c r="H80" s="71">
        <f>LasVegas!$C$16*10^3</f>
        <v>0</v>
      </c>
      <c r="I80" s="71">
        <f>SanFrancisco!$C$16*10^3</f>
        <v>0</v>
      </c>
      <c r="J80" s="71">
        <f>Baltimore!$C$16*10^3</f>
        <v>0</v>
      </c>
      <c r="K80" s="71">
        <f>Albuquerque!$C$16*10^3</f>
        <v>0</v>
      </c>
      <c r="L80" s="71">
        <f>Seattle!$C$16*10^3</f>
        <v>0</v>
      </c>
      <c r="M80" s="71">
        <f>Chicago!$C$16*10^3</f>
        <v>0</v>
      </c>
      <c r="N80" s="71">
        <f>Boulder!$C$16*10^3</f>
        <v>0</v>
      </c>
      <c r="O80" s="71">
        <f>Minneapolis!$C$16*10^3</f>
        <v>0</v>
      </c>
      <c r="P80" s="71">
        <f>Helena!$C$16*10^3</f>
        <v>0</v>
      </c>
      <c r="Q80" s="71">
        <f>Duluth!$C$16*10^3</f>
        <v>0</v>
      </c>
      <c r="R80" s="71">
        <f>Fairbanks!$C$16*10^3</f>
        <v>0</v>
      </c>
    </row>
    <row r="81" spans="1:18">
      <c r="A81" s="5"/>
      <c r="B81" s="10" t="s">
        <v>89</v>
      </c>
      <c r="C81" s="71">
        <f>Miami!$C$17*10^3</f>
        <v>0</v>
      </c>
      <c r="D81" s="71">
        <f>Houston!$C$17*10^3</f>
        <v>0</v>
      </c>
      <c r="E81" s="71">
        <f>Phoenix!$C$17*10^3</f>
        <v>0</v>
      </c>
      <c r="F81" s="71">
        <f>Atlanta!$C$17*10^3</f>
        <v>0</v>
      </c>
      <c r="G81" s="71">
        <f>LosAngeles!$C$17*10^3</f>
        <v>0</v>
      </c>
      <c r="H81" s="71">
        <f>LasVegas!$C$17*10^3</f>
        <v>0</v>
      </c>
      <c r="I81" s="71">
        <f>SanFrancisco!$C$17*10^3</f>
        <v>0</v>
      </c>
      <c r="J81" s="71">
        <f>Baltimore!$C$17*10^3</f>
        <v>0</v>
      </c>
      <c r="K81" s="71">
        <f>Albuquerque!$C$17*10^3</f>
        <v>0</v>
      </c>
      <c r="L81" s="71">
        <f>Seattle!$C$17*10^3</f>
        <v>0</v>
      </c>
      <c r="M81" s="71">
        <f>Chicago!$C$17*10^3</f>
        <v>0</v>
      </c>
      <c r="N81" s="71">
        <f>Boulder!$C$17*10^3</f>
        <v>0</v>
      </c>
      <c r="O81" s="71">
        <f>Minneapolis!$C$17*10^3</f>
        <v>0</v>
      </c>
      <c r="P81" s="71">
        <f>Helena!$C$17*10^3</f>
        <v>0</v>
      </c>
      <c r="Q81" s="71">
        <f>Duluth!$C$17*10^3</f>
        <v>0</v>
      </c>
      <c r="R81" s="71">
        <f>Fairbanks!$C$17*10^3</f>
        <v>0</v>
      </c>
    </row>
    <row r="82" spans="1:18">
      <c r="A82" s="5"/>
      <c r="B82" s="10" t="s">
        <v>90</v>
      </c>
      <c r="C82" s="71">
        <f>Miami!$C$18*10^3</f>
        <v>0</v>
      </c>
      <c r="D82" s="71">
        <f>Houston!$C$18*10^3</f>
        <v>0</v>
      </c>
      <c r="E82" s="71">
        <f>Phoenix!$C$18*10^3</f>
        <v>0</v>
      </c>
      <c r="F82" s="71">
        <f>Atlanta!$C$18*10^3</f>
        <v>0</v>
      </c>
      <c r="G82" s="71">
        <f>LosAngeles!$C$18*10^3</f>
        <v>0</v>
      </c>
      <c r="H82" s="71">
        <f>LasVegas!$C$18*10^3</f>
        <v>0</v>
      </c>
      <c r="I82" s="71">
        <f>SanFrancisco!$C$18*10^3</f>
        <v>0</v>
      </c>
      <c r="J82" s="71">
        <f>Baltimore!$C$18*10^3</f>
        <v>0</v>
      </c>
      <c r="K82" s="71">
        <f>Albuquerque!$C$18*10^3</f>
        <v>0</v>
      </c>
      <c r="L82" s="71">
        <f>Seattle!$C$18*10^3</f>
        <v>0</v>
      </c>
      <c r="M82" s="71">
        <f>Chicago!$C$18*10^3</f>
        <v>0</v>
      </c>
      <c r="N82" s="71">
        <f>Boulder!$C$18*10^3</f>
        <v>0</v>
      </c>
      <c r="O82" s="71">
        <f>Minneapolis!$C$18*10^3</f>
        <v>0</v>
      </c>
      <c r="P82" s="71">
        <f>Helena!$C$18*10^3</f>
        <v>0</v>
      </c>
      <c r="Q82" s="71">
        <f>Duluth!$C$18*10^3</f>
        <v>0</v>
      </c>
      <c r="R82" s="71">
        <f>Fairbanks!$C$18*10^3</f>
        <v>0</v>
      </c>
    </row>
    <row r="83" spans="1:18">
      <c r="A83" s="5"/>
      <c r="B83" s="10" t="s">
        <v>91</v>
      </c>
      <c r="C83" s="71">
        <f>Miami!$C$19*10^3</f>
        <v>0</v>
      </c>
      <c r="D83" s="71">
        <f>Houston!$C$19*10^3</f>
        <v>0</v>
      </c>
      <c r="E83" s="71">
        <f>Phoenix!$C$19*10^3</f>
        <v>0</v>
      </c>
      <c r="F83" s="71">
        <f>Atlanta!$C$19*10^3</f>
        <v>0</v>
      </c>
      <c r="G83" s="71">
        <f>LosAngeles!$C$19*10^3</f>
        <v>0</v>
      </c>
      <c r="H83" s="71">
        <f>LasVegas!$C$19*10^3</f>
        <v>0</v>
      </c>
      <c r="I83" s="71">
        <f>SanFrancisco!$C$19*10^3</f>
        <v>0</v>
      </c>
      <c r="J83" s="71">
        <f>Baltimore!$C$19*10^3</f>
        <v>0</v>
      </c>
      <c r="K83" s="71">
        <f>Albuquerque!$C$19*10^3</f>
        <v>0</v>
      </c>
      <c r="L83" s="71">
        <f>Seattle!$C$19*10^3</f>
        <v>0</v>
      </c>
      <c r="M83" s="71">
        <f>Chicago!$C$19*10^3</f>
        <v>0</v>
      </c>
      <c r="N83" s="71">
        <f>Boulder!$C$19*10^3</f>
        <v>0</v>
      </c>
      <c r="O83" s="71">
        <f>Minneapolis!$C$19*10^3</f>
        <v>0</v>
      </c>
      <c r="P83" s="71">
        <f>Helena!$C$19*10^3</f>
        <v>0</v>
      </c>
      <c r="Q83" s="71">
        <f>Duluth!$C$19*10^3</f>
        <v>0</v>
      </c>
      <c r="R83" s="71">
        <f>Fairbanks!$C$19*10^3</f>
        <v>0</v>
      </c>
    </row>
    <row r="84" spans="1:18">
      <c r="A84" s="5"/>
      <c r="B84" s="10" t="s">
        <v>92</v>
      </c>
      <c r="C84" s="71">
        <f>Miami!$C$20*10^3</f>
        <v>0</v>
      </c>
      <c r="D84" s="71">
        <f>Houston!$C$20*10^3</f>
        <v>0</v>
      </c>
      <c r="E84" s="71">
        <f>Phoenix!$C$20*10^3</f>
        <v>0</v>
      </c>
      <c r="F84" s="71">
        <f>Atlanta!$C$20*10^3</f>
        <v>0</v>
      </c>
      <c r="G84" s="71">
        <f>LosAngeles!$C$20*10^3</f>
        <v>0</v>
      </c>
      <c r="H84" s="71">
        <f>LasVegas!$C$20*10^3</f>
        <v>0</v>
      </c>
      <c r="I84" s="71">
        <f>SanFrancisco!$C$20*10^3</f>
        <v>0</v>
      </c>
      <c r="J84" s="71">
        <f>Baltimore!$C$20*10^3</f>
        <v>0</v>
      </c>
      <c r="K84" s="71">
        <f>Albuquerque!$C$20*10^3</f>
        <v>0</v>
      </c>
      <c r="L84" s="71">
        <f>Seattle!$C$20*10^3</f>
        <v>0</v>
      </c>
      <c r="M84" s="71">
        <f>Chicago!$C$20*10^3</f>
        <v>0</v>
      </c>
      <c r="N84" s="71">
        <f>Boulder!$C$20*10^3</f>
        <v>0</v>
      </c>
      <c r="O84" s="71">
        <f>Minneapolis!$C$20*10^3</f>
        <v>0</v>
      </c>
      <c r="P84" s="71">
        <f>Helena!$C$20*10^3</f>
        <v>0</v>
      </c>
      <c r="Q84" s="71">
        <f>Duluth!$C$20*10^3</f>
        <v>0</v>
      </c>
      <c r="R84" s="71">
        <f>Fairbanks!$C$20*10^3</f>
        <v>0</v>
      </c>
    </row>
    <row r="85" spans="1:18">
      <c r="A85" s="5"/>
      <c r="B85" s="10" t="s">
        <v>93</v>
      </c>
      <c r="C85" s="71">
        <f>Miami!$C$21*10^3</f>
        <v>0</v>
      </c>
      <c r="D85" s="71">
        <f>Houston!$C$21*10^3</f>
        <v>0</v>
      </c>
      <c r="E85" s="71">
        <f>Phoenix!$C$21*10^3</f>
        <v>0</v>
      </c>
      <c r="F85" s="71">
        <f>Atlanta!$C$21*10^3</f>
        <v>0</v>
      </c>
      <c r="G85" s="71">
        <f>LosAngeles!$C$21*10^3</f>
        <v>0</v>
      </c>
      <c r="H85" s="71">
        <f>LasVegas!$C$21*10^3</f>
        <v>0</v>
      </c>
      <c r="I85" s="71">
        <f>SanFrancisco!$C$21*10^3</f>
        <v>0</v>
      </c>
      <c r="J85" s="71">
        <f>Baltimore!$C$21*10^3</f>
        <v>0</v>
      </c>
      <c r="K85" s="71">
        <f>Albuquerque!$C$21*10^3</f>
        <v>0</v>
      </c>
      <c r="L85" s="71">
        <f>Seattle!$C$21*10^3</f>
        <v>0</v>
      </c>
      <c r="M85" s="71">
        <f>Chicago!$C$21*10^3</f>
        <v>0</v>
      </c>
      <c r="N85" s="71">
        <f>Boulder!$C$21*10^3</f>
        <v>0</v>
      </c>
      <c r="O85" s="71">
        <f>Minneapolis!$C$21*10^3</f>
        <v>0</v>
      </c>
      <c r="P85" s="71">
        <f>Helena!$C$21*10^3</f>
        <v>0</v>
      </c>
      <c r="Q85" s="71">
        <f>Duluth!$C$21*10^3</f>
        <v>0</v>
      </c>
      <c r="R85" s="71">
        <f>Fairbanks!$C$21*10^3</f>
        <v>0</v>
      </c>
    </row>
    <row r="86" spans="1:18">
      <c r="A86" s="5"/>
      <c r="B86" s="10" t="s">
        <v>94</v>
      </c>
      <c r="C86" s="71">
        <f>Miami!$C$22*10^3</f>
        <v>0</v>
      </c>
      <c r="D86" s="71">
        <f>Houston!$C$22*10^3</f>
        <v>0</v>
      </c>
      <c r="E86" s="71">
        <f>Phoenix!$C$22*10^3</f>
        <v>0</v>
      </c>
      <c r="F86" s="71">
        <f>Atlanta!$C$22*10^3</f>
        <v>0</v>
      </c>
      <c r="G86" s="71">
        <f>LosAngeles!$C$22*10^3</f>
        <v>0</v>
      </c>
      <c r="H86" s="71">
        <f>LasVegas!$C$22*10^3</f>
        <v>0</v>
      </c>
      <c r="I86" s="71">
        <f>SanFrancisco!$C$22*10^3</f>
        <v>0</v>
      </c>
      <c r="J86" s="71">
        <f>Baltimore!$C$22*10^3</f>
        <v>0</v>
      </c>
      <c r="K86" s="71">
        <f>Albuquerque!$C$22*10^3</f>
        <v>0</v>
      </c>
      <c r="L86" s="71">
        <f>Seattle!$C$22*10^3</f>
        <v>0</v>
      </c>
      <c r="M86" s="71">
        <f>Chicago!$C$22*10^3</f>
        <v>0</v>
      </c>
      <c r="N86" s="71">
        <f>Boulder!$C$22*10^3</f>
        <v>0</v>
      </c>
      <c r="O86" s="71">
        <f>Minneapolis!$C$22*10^3</f>
        <v>0</v>
      </c>
      <c r="P86" s="71">
        <f>Helena!$C$22*10^3</f>
        <v>0</v>
      </c>
      <c r="Q86" s="71">
        <f>Duluth!$C$22*10^3</f>
        <v>0</v>
      </c>
      <c r="R86" s="71">
        <f>Fairbanks!$C$22*10^3</f>
        <v>0</v>
      </c>
    </row>
    <row r="87" spans="1:18">
      <c r="A87" s="5"/>
      <c r="B87" s="10" t="s">
        <v>73</v>
      </c>
      <c r="C87" s="71">
        <f>Miami!$C$23*10^3</f>
        <v>0</v>
      </c>
      <c r="D87" s="71">
        <f>Houston!$C$23*10^3</f>
        <v>0</v>
      </c>
      <c r="E87" s="71">
        <f>Phoenix!$C$23*10^3</f>
        <v>0</v>
      </c>
      <c r="F87" s="71">
        <f>Atlanta!$C$23*10^3</f>
        <v>0</v>
      </c>
      <c r="G87" s="71">
        <f>LosAngeles!$C$23*10^3</f>
        <v>0</v>
      </c>
      <c r="H87" s="71">
        <f>LasVegas!$C$23*10^3</f>
        <v>0</v>
      </c>
      <c r="I87" s="71">
        <f>SanFrancisco!$C$23*10^3</f>
        <v>0</v>
      </c>
      <c r="J87" s="71">
        <f>Baltimore!$C$23*10^3</f>
        <v>0</v>
      </c>
      <c r="K87" s="71">
        <f>Albuquerque!$C$23*10^3</f>
        <v>0</v>
      </c>
      <c r="L87" s="71">
        <f>Seattle!$C$23*10^3</f>
        <v>0</v>
      </c>
      <c r="M87" s="71">
        <f>Chicago!$C$23*10^3</f>
        <v>0</v>
      </c>
      <c r="N87" s="71">
        <f>Boulder!$C$23*10^3</f>
        <v>0</v>
      </c>
      <c r="O87" s="71">
        <f>Minneapolis!$C$23*10^3</f>
        <v>0</v>
      </c>
      <c r="P87" s="71">
        <f>Helena!$C$23*10^3</f>
        <v>0</v>
      </c>
      <c r="Q87" s="71">
        <f>Duluth!$C$23*10^3</f>
        <v>0</v>
      </c>
      <c r="R87" s="71">
        <f>Fairbanks!$C$23*10^3</f>
        <v>0</v>
      </c>
    </row>
    <row r="88" spans="1:18">
      <c r="A88" s="5"/>
      <c r="B88" s="10" t="s">
        <v>95</v>
      </c>
      <c r="C88" s="71">
        <f>Miami!$C$24*10^3</f>
        <v>0</v>
      </c>
      <c r="D88" s="71">
        <f>Houston!$C$24*10^3</f>
        <v>0</v>
      </c>
      <c r="E88" s="71">
        <f>Phoenix!$C$24*10^3</f>
        <v>0</v>
      </c>
      <c r="F88" s="71">
        <f>Atlanta!$C$24*10^3</f>
        <v>0</v>
      </c>
      <c r="G88" s="71">
        <f>LosAngeles!$C$24*10^3</f>
        <v>0</v>
      </c>
      <c r="H88" s="71">
        <f>LasVegas!$C$24*10^3</f>
        <v>0</v>
      </c>
      <c r="I88" s="71">
        <f>SanFrancisco!$C$24*10^3</f>
        <v>0</v>
      </c>
      <c r="J88" s="71">
        <f>Baltimore!$C$24*10^3</f>
        <v>0</v>
      </c>
      <c r="K88" s="71">
        <f>Albuquerque!$C$24*10^3</f>
        <v>0</v>
      </c>
      <c r="L88" s="71">
        <f>Seattle!$C$24*10^3</f>
        <v>0</v>
      </c>
      <c r="M88" s="71">
        <f>Chicago!$C$24*10^3</f>
        <v>0</v>
      </c>
      <c r="N88" s="71">
        <f>Boulder!$C$24*10^3</f>
        <v>0</v>
      </c>
      <c r="O88" s="71">
        <f>Minneapolis!$C$24*10^3</f>
        <v>0</v>
      </c>
      <c r="P88" s="71">
        <f>Helena!$C$24*10^3</f>
        <v>0</v>
      </c>
      <c r="Q88" s="71">
        <f>Duluth!$C$24*10^3</f>
        <v>0</v>
      </c>
      <c r="R88" s="71">
        <f>Fairbanks!$C$24*10^3</f>
        <v>0</v>
      </c>
    </row>
    <row r="89" spans="1:18">
      <c r="A89" s="5"/>
      <c r="B89" s="10" t="s">
        <v>96</v>
      </c>
      <c r="C89" s="71">
        <f>Miami!$C$25*10^3</f>
        <v>0</v>
      </c>
      <c r="D89" s="71">
        <f>Houston!$C$25*10^3</f>
        <v>0</v>
      </c>
      <c r="E89" s="71">
        <f>Phoenix!$C$25*10^3</f>
        <v>0</v>
      </c>
      <c r="F89" s="71">
        <f>Atlanta!$C$25*10^3</f>
        <v>0</v>
      </c>
      <c r="G89" s="71">
        <f>LosAngeles!$C$25*10^3</f>
        <v>0</v>
      </c>
      <c r="H89" s="71">
        <f>LasVegas!$C$25*10^3</f>
        <v>0</v>
      </c>
      <c r="I89" s="71">
        <f>SanFrancisco!$C$25*10^3</f>
        <v>0</v>
      </c>
      <c r="J89" s="71">
        <f>Baltimore!$C$25*10^3</f>
        <v>0</v>
      </c>
      <c r="K89" s="71">
        <f>Albuquerque!$C$25*10^3</f>
        <v>0</v>
      </c>
      <c r="L89" s="71">
        <f>Seattle!$C$25*10^3</f>
        <v>0</v>
      </c>
      <c r="M89" s="71">
        <f>Chicago!$C$25*10^3</f>
        <v>0</v>
      </c>
      <c r="N89" s="71">
        <f>Boulder!$C$25*10^3</f>
        <v>0</v>
      </c>
      <c r="O89" s="71">
        <f>Minneapolis!$C$25*10^3</f>
        <v>0</v>
      </c>
      <c r="P89" s="71">
        <f>Helena!$C$25*10^3</f>
        <v>0</v>
      </c>
      <c r="Q89" s="71">
        <f>Duluth!$C$25*10^3</f>
        <v>0</v>
      </c>
      <c r="R89" s="71">
        <f>Fairbanks!$C$25*10^3</f>
        <v>0</v>
      </c>
    </row>
    <row r="90" spans="1:18">
      <c r="A90" s="5"/>
      <c r="B90" s="10" t="s">
        <v>97</v>
      </c>
      <c r="C90" s="71">
        <f>Miami!$C$26*10^3</f>
        <v>0</v>
      </c>
      <c r="D90" s="71">
        <f>Houston!$C$26*10^3</f>
        <v>0</v>
      </c>
      <c r="E90" s="71">
        <f>Phoenix!$C$26*10^3</f>
        <v>0</v>
      </c>
      <c r="F90" s="71">
        <f>Atlanta!$C$26*10^3</f>
        <v>0</v>
      </c>
      <c r="G90" s="71">
        <f>LosAngeles!$C$26*10^3</f>
        <v>0</v>
      </c>
      <c r="H90" s="71">
        <f>LasVegas!$C$26*10^3</f>
        <v>0</v>
      </c>
      <c r="I90" s="71">
        <f>SanFrancisco!$C$26*10^3</f>
        <v>0</v>
      </c>
      <c r="J90" s="71">
        <f>Baltimore!$C$26*10^3</f>
        <v>0</v>
      </c>
      <c r="K90" s="71">
        <f>Albuquerque!$C$26*10^3</f>
        <v>0</v>
      </c>
      <c r="L90" s="71">
        <f>Seattle!$C$26*10^3</f>
        <v>0</v>
      </c>
      <c r="M90" s="71">
        <f>Chicago!$C$26*10^3</f>
        <v>0</v>
      </c>
      <c r="N90" s="71">
        <f>Boulder!$C$26*10^3</f>
        <v>0</v>
      </c>
      <c r="O90" s="71">
        <f>Minneapolis!$C$26*10^3</f>
        <v>0</v>
      </c>
      <c r="P90" s="71">
        <f>Helena!$C$26*10^3</f>
        <v>0</v>
      </c>
      <c r="Q90" s="71">
        <f>Duluth!$C$26*10^3</f>
        <v>0</v>
      </c>
      <c r="R90" s="71">
        <f>Fairbanks!$C$26*10^3</f>
        <v>0</v>
      </c>
    </row>
    <row r="91" spans="1:18">
      <c r="A91" s="5"/>
      <c r="B91" s="10" t="s">
        <v>98</v>
      </c>
      <c r="C91" s="71">
        <f>Miami!$C$28*10^3</f>
        <v>200</v>
      </c>
      <c r="D91" s="71">
        <f>Houston!$C$28*10^3</f>
        <v>34900</v>
      </c>
      <c r="E91" s="71">
        <f>Phoenix!$C$28*10^3</f>
        <v>21660</v>
      </c>
      <c r="F91" s="71">
        <f>Atlanta!$C$28*10^3</f>
        <v>102260</v>
      </c>
      <c r="G91" s="71">
        <f>LosAngeles!$C$28*10^3</f>
        <v>5930</v>
      </c>
      <c r="H91" s="71">
        <f>LasVegas!$C$28*10^3</f>
        <v>59730</v>
      </c>
      <c r="I91" s="71">
        <f>SanFrancisco!$C$28*10^3</f>
        <v>31890</v>
      </c>
      <c r="J91" s="71">
        <f>Baltimore!$C$28*10^3</f>
        <v>234870</v>
      </c>
      <c r="K91" s="71">
        <f>Albuquerque!$C$28*10^3</f>
        <v>177550</v>
      </c>
      <c r="L91" s="71">
        <f>Seattle!$C$28*10^3</f>
        <v>135620</v>
      </c>
      <c r="M91" s="71">
        <f>Chicago!$C$28*10^3</f>
        <v>384800</v>
      </c>
      <c r="N91" s="71">
        <f>Boulder!$C$28*10^3</f>
        <v>309080</v>
      </c>
      <c r="O91" s="71">
        <f>Minneapolis!$C$28*10^3</f>
        <v>626090</v>
      </c>
      <c r="P91" s="71">
        <f>Helena!$C$28*10^3</f>
        <v>502850</v>
      </c>
      <c r="Q91" s="71">
        <f>Duluth!$C$28*10^3</f>
        <v>704790</v>
      </c>
      <c r="R91" s="71">
        <f>Fairbanks!$C$28*10^3</f>
        <v>1529160</v>
      </c>
    </row>
    <row r="92" spans="1:18">
      <c r="A92" s="5"/>
      <c r="B92" s="8" t="s">
        <v>171</v>
      </c>
    </row>
    <row r="93" spans="1:18">
      <c r="A93" s="5"/>
      <c r="B93" s="10" t="s">
        <v>78</v>
      </c>
      <c r="C93" s="71">
        <f>Miami!$E$13*10^3</f>
        <v>0</v>
      </c>
      <c r="D93" s="71">
        <f>Houston!$E$13*10^3</f>
        <v>0</v>
      </c>
      <c r="E93" s="71">
        <f>Phoenix!$E$13*10^3</f>
        <v>0</v>
      </c>
      <c r="F93" s="71">
        <f>Atlanta!$E$13*10^3</f>
        <v>0</v>
      </c>
      <c r="G93" s="71">
        <f>LosAngeles!$E$13*10^3</f>
        <v>0</v>
      </c>
      <c r="H93" s="71">
        <f>LasVegas!$E$13*10^3</f>
        <v>0</v>
      </c>
      <c r="I93" s="71">
        <f>SanFrancisco!$E$13*10^3</f>
        <v>0</v>
      </c>
      <c r="J93" s="71">
        <f>Baltimore!$E$13*10^3</f>
        <v>0</v>
      </c>
      <c r="K93" s="71">
        <f>Albuquerque!$E$13*10^3</f>
        <v>0</v>
      </c>
      <c r="L93" s="71">
        <f>Seattle!$E$13*10^3</f>
        <v>0</v>
      </c>
      <c r="M93" s="71">
        <f>Chicago!$E$13*10^3</f>
        <v>0</v>
      </c>
      <c r="N93" s="71">
        <f>Boulder!$E$13*10^3</f>
        <v>0</v>
      </c>
      <c r="O93" s="71">
        <f>Minneapolis!$E$13*10^3</f>
        <v>0</v>
      </c>
      <c r="P93" s="71">
        <f>Helena!$E$13*10^3</f>
        <v>0</v>
      </c>
      <c r="Q93" s="71">
        <f>Duluth!$E$13*10^3</f>
        <v>0</v>
      </c>
      <c r="R93" s="71">
        <f>Fairbanks!$E$13*10^3</f>
        <v>0</v>
      </c>
    </row>
    <row r="94" spans="1:18">
      <c r="A94" s="5"/>
      <c r="B94" s="10" t="s">
        <v>79</v>
      </c>
      <c r="C94" s="71">
        <f>Miami!$E$14*10^3</f>
        <v>0</v>
      </c>
      <c r="D94" s="71">
        <f>Houston!$E$14*10^3</f>
        <v>0</v>
      </c>
      <c r="E94" s="71">
        <f>Phoenix!$E$14*10^3</f>
        <v>0</v>
      </c>
      <c r="F94" s="71">
        <f>Atlanta!$E$14*10^3</f>
        <v>0</v>
      </c>
      <c r="G94" s="71">
        <f>LosAngeles!$E$14*10^3</f>
        <v>0</v>
      </c>
      <c r="H94" s="71">
        <f>LasVegas!$E$14*10^3</f>
        <v>0</v>
      </c>
      <c r="I94" s="71">
        <f>SanFrancisco!$E$14*10^3</f>
        <v>0</v>
      </c>
      <c r="J94" s="71">
        <f>Baltimore!$E$14*10^3</f>
        <v>0</v>
      </c>
      <c r="K94" s="71">
        <f>Albuquerque!$E$14*10^3</f>
        <v>0</v>
      </c>
      <c r="L94" s="71">
        <f>Seattle!$E$14*10^3</f>
        <v>0</v>
      </c>
      <c r="M94" s="71">
        <f>Chicago!$E$14*10^3</f>
        <v>0</v>
      </c>
      <c r="N94" s="71">
        <f>Boulder!$E$14*10^3</f>
        <v>0</v>
      </c>
      <c r="O94" s="71">
        <f>Minneapolis!$E$14*10^3</f>
        <v>0</v>
      </c>
      <c r="P94" s="71">
        <f>Helena!$E$14*10^3</f>
        <v>0</v>
      </c>
      <c r="Q94" s="71">
        <f>Duluth!$E$14*10^3</f>
        <v>0</v>
      </c>
      <c r="R94" s="71">
        <f>Fairbanks!$E$14*10^3</f>
        <v>0</v>
      </c>
    </row>
    <row r="95" spans="1:18">
      <c r="A95" s="5"/>
      <c r="B95" s="10" t="s">
        <v>87</v>
      </c>
      <c r="C95" s="71">
        <f>Miami!$E$15*10^3</f>
        <v>0</v>
      </c>
      <c r="D95" s="71">
        <f>Houston!$E$15*10^3</f>
        <v>0</v>
      </c>
      <c r="E95" s="71">
        <f>Phoenix!$E$15*10^3</f>
        <v>0</v>
      </c>
      <c r="F95" s="71">
        <f>Atlanta!$E$15*10^3</f>
        <v>0</v>
      </c>
      <c r="G95" s="71">
        <f>LosAngeles!$E$15*10^3</f>
        <v>0</v>
      </c>
      <c r="H95" s="71">
        <f>LasVegas!$E$15*10^3</f>
        <v>0</v>
      </c>
      <c r="I95" s="71">
        <f>SanFrancisco!$E$15*10^3</f>
        <v>0</v>
      </c>
      <c r="J95" s="71">
        <f>Baltimore!$E$15*10^3</f>
        <v>0</v>
      </c>
      <c r="K95" s="71">
        <f>Albuquerque!$E$15*10^3</f>
        <v>0</v>
      </c>
      <c r="L95" s="71">
        <f>Seattle!$E$15*10^3</f>
        <v>0</v>
      </c>
      <c r="M95" s="71">
        <f>Chicago!$E$15*10^3</f>
        <v>0</v>
      </c>
      <c r="N95" s="71">
        <f>Boulder!$E$15*10^3</f>
        <v>0</v>
      </c>
      <c r="O95" s="71">
        <f>Minneapolis!$E$15*10^3</f>
        <v>0</v>
      </c>
      <c r="P95" s="71">
        <f>Helena!$E$15*10^3</f>
        <v>0</v>
      </c>
      <c r="Q95" s="71">
        <f>Duluth!$E$15*10^3</f>
        <v>0</v>
      </c>
      <c r="R95" s="71">
        <f>Fairbanks!$E$15*10^3</f>
        <v>0</v>
      </c>
    </row>
    <row r="96" spans="1:18">
      <c r="A96" s="5"/>
      <c r="B96" s="10" t="s">
        <v>88</v>
      </c>
      <c r="C96" s="71">
        <f>Miami!$E$16*10^3</f>
        <v>0</v>
      </c>
      <c r="D96" s="71">
        <f>Houston!$E$16*10^3</f>
        <v>0</v>
      </c>
      <c r="E96" s="71">
        <f>Phoenix!$E$16*10^3</f>
        <v>0</v>
      </c>
      <c r="F96" s="71">
        <f>Atlanta!$E$16*10^3</f>
        <v>0</v>
      </c>
      <c r="G96" s="71">
        <f>LosAngeles!$E$16*10^3</f>
        <v>0</v>
      </c>
      <c r="H96" s="71">
        <f>LasVegas!$E$16*10^3</f>
        <v>0</v>
      </c>
      <c r="I96" s="71">
        <f>SanFrancisco!$E$16*10^3</f>
        <v>0</v>
      </c>
      <c r="J96" s="71">
        <f>Baltimore!$E$16*10^3</f>
        <v>0</v>
      </c>
      <c r="K96" s="71">
        <f>Albuquerque!$E$16*10^3</f>
        <v>0</v>
      </c>
      <c r="L96" s="71">
        <f>Seattle!$E$16*10^3</f>
        <v>0</v>
      </c>
      <c r="M96" s="71">
        <f>Chicago!$E$16*10^3</f>
        <v>0</v>
      </c>
      <c r="N96" s="71">
        <f>Boulder!$E$16*10^3</f>
        <v>0</v>
      </c>
      <c r="O96" s="71">
        <f>Minneapolis!$E$16*10^3</f>
        <v>0</v>
      </c>
      <c r="P96" s="71">
        <f>Helena!$E$16*10^3</f>
        <v>0</v>
      </c>
      <c r="Q96" s="71">
        <f>Duluth!$E$16*10^3</f>
        <v>0</v>
      </c>
      <c r="R96" s="71">
        <f>Fairbanks!$E$16*10^3</f>
        <v>0</v>
      </c>
    </row>
    <row r="97" spans="1:18">
      <c r="A97" s="5"/>
      <c r="B97" s="10" t="s">
        <v>89</v>
      </c>
      <c r="C97" s="71">
        <f>Miami!$E$17*10^3</f>
        <v>0</v>
      </c>
      <c r="D97" s="71">
        <f>Houston!$E$17*10^3</f>
        <v>0</v>
      </c>
      <c r="E97" s="71">
        <f>Phoenix!$E$17*10^3</f>
        <v>0</v>
      </c>
      <c r="F97" s="71">
        <f>Atlanta!$E$17*10^3</f>
        <v>0</v>
      </c>
      <c r="G97" s="71">
        <f>LosAngeles!$E$17*10^3</f>
        <v>0</v>
      </c>
      <c r="H97" s="71">
        <f>LasVegas!$E$17*10^3</f>
        <v>0</v>
      </c>
      <c r="I97" s="71">
        <f>SanFrancisco!$E$17*10^3</f>
        <v>0</v>
      </c>
      <c r="J97" s="71">
        <f>Baltimore!$E$17*10^3</f>
        <v>0</v>
      </c>
      <c r="K97" s="71">
        <f>Albuquerque!$E$17*10^3</f>
        <v>0</v>
      </c>
      <c r="L97" s="71">
        <f>Seattle!$E$17*10^3</f>
        <v>0</v>
      </c>
      <c r="M97" s="71">
        <f>Chicago!$E$17*10^3</f>
        <v>0</v>
      </c>
      <c r="N97" s="71">
        <f>Boulder!$E$17*10^3</f>
        <v>0</v>
      </c>
      <c r="O97" s="71">
        <f>Minneapolis!$E$17*10^3</f>
        <v>0</v>
      </c>
      <c r="P97" s="71">
        <f>Helena!$E$17*10^3</f>
        <v>0</v>
      </c>
      <c r="Q97" s="71">
        <f>Duluth!$E$17*10^3</f>
        <v>0</v>
      </c>
      <c r="R97" s="71">
        <f>Fairbanks!$E$17*10^3</f>
        <v>0</v>
      </c>
    </row>
    <row r="98" spans="1:18">
      <c r="A98" s="5"/>
      <c r="B98" s="10" t="s">
        <v>90</v>
      </c>
      <c r="C98" s="71">
        <f>Miami!$E$18*10^3</f>
        <v>0</v>
      </c>
      <c r="D98" s="71">
        <f>Houston!$E$18*10^3</f>
        <v>0</v>
      </c>
      <c r="E98" s="71">
        <f>Phoenix!$E$18*10^3</f>
        <v>0</v>
      </c>
      <c r="F98" s="71">
        <f>Atlanta!$E$18*10^3</f>
        <v>0</v>
      </c>
      <c r="G98" s="71">
        <f>LosAngeles!$E$18*10^3</f>
        <v>0</v>
      </c>
      <c r="H98" s="71">
        <f>LasVegas!$E$18*10^3</f>
        <v>0</v>
      </c>
      <c r="I98" s="71">
        <f>SanFrancisco!$E$18*10^3</f>
        <v>0</v>
      </c>
      <c r="J98" s="71">
        <f>Baltimore!$E$18*10^3</f>
        <v>0</v>
      </c>
      <c r="K98" s="71">
        <f>Albuquerque!$E$18*10^3</f>
        <v>0</v>
      </c>
      <c r="L98" s="71">
        <f>Seattle!$E$18*10^3</f>
        <v>0</v>
      </c>
      <c r="M98" s="71">
        <f>Chicago!$E$18*10^3</f>
        <v>0</v>
      </c>
      <c r="N98" s="71">
        <f>Boulder!$E$18*10^3</f>
        <v>0</v>
      </c>
      <c r="O98" s="71">
        <f>Minneapolis!$E$18*10^3</f>
        <v>0</v>
      </c>
      <c r="P98" s="71">
        <f>Helena!$E$18*10^3</f>
        <v>0</v>
      </c>
      <c r="Q98" s="71">
        <f>Duluth!$E$18*10^3</f>
        <v>0</v>
      </c>
      <c r="R98" s="71">
        <f>Fairbanks!$E$18*10^3</f>
        <v>0</v>
      </c>
    </row>
    <row r="99" spans="1:18">
      <c r="A99" s="5"/>
      <c r="B99" s="10" t="s">
        <v>91</v>
      </c>
      <c r="C99" s="71">
        <f>Miami!$E$19*10^3</f>
        <v>0</v>
      </c>
      <c r="D99" s="71">
        <f>Houston!$E$19*10^3</f>
        <v>0</v>
      </c>
      <c r="E99" s="71">
        <f>Phoenix!$E$19*10^3</f>
        <v>0</v>
      </c>
      <c r="F99" s="71">
        <f>Atlanta!$E$19*10^3</f>
        <v>0</v>
      </c>
      <c r="G99" s="71">
        <f>LosAngeles!$E$19*10^3</f>
        <v>0</v>
      </c>
      <c r="H99" s="71">
        <f>LasVegas!$E$19*10^3</f>
        <v>0</v>
      </c>
      <c r="I99" s="71">
        <f>SanFrancisco!$E$19*10^3</f>
        <v>0</v>
      </c>
      <c r="J99" s="71">
        <f>Baltimore!$E$19*10^3</f>
        <v>0</v>
      </c>
      <c r="K99" s="71">
        <f>Albuquerque!$E$19*10^3</f>
        <v>0</v>
      </c>
      <c r="L99" s="71">
        <f>Seattle!$E$19*10^3</f>
        <v>0</v>
      </c>
      <c r="M99" s="71">
        <f>Chicago!$E$19*10^3</f>
        <v>0</v>
      </c>
      <c r="N99" s="71">
        <f>Boulder!$E$19*10^3</f>
        <v>0</v>
      </c>
      <c r="O99" s="71">
        <f>Minneapolis!$E$19*10^3</f>
        <v>0</v>
      </c>
      <c r="P99" s="71">
        <f>Helena!$E$19*10^3</f>
        <v>0</v>
      </c>
      <c r="Q99" s="71">
        <f>Duluth!$E$19*10^3</f>
        <v>0</v>
      </c>
      <c r="R99" s="71">
        <f>Fairbanks!$E$19*10^3</f>
        <v>0</v>
      </c>
    </row>
    <row r="100" spans="1:18">
      <c r="A100" s="5"/>
      <c r="B100" s="10" t="s">
        <v>92</v>
      </c>
      <c r="C100" s="71">
        <f>Miami!$E$20*10^3</f>
        <v>0</v>
      </c>
      <c r="D100" s="71">
        <f>Houston!$E$20*10^3</f>
        <v>0</v>
      </c>
      <c r="E100" s="71">
        <f>Phoenix!$E$20*10^3</f>
        <v>0</v>
      </c>
      <c r="F100" s="71">
        <f>Atlanta!$E$20*10^3</f>
        <v>0</v>
      </c>
      <c r="G100" s="71">
        <f>LosAngeles!$E$20*10^3</f>
        <v>0</v>
      </c>
      <c r="H100" s="71">
        <f>LasVegas!$E$20*10^3</f>
        <v>0</v>
      </c>
      <c r="I100" s="71">
        <f>SanFrancisco!$E$20*10^3</f>
        <v>0</v>
      </c>
      <c r="J100" s="71">
        <f>Baltimore!$E$20*10^3</f>
        <v>0</v>
      </c>
      <c r="K100" s="71">
        <f>Albuquerque!$E$20*10^3</f>
        <v>0</v>
      </c>
      <c r="L100" s="71">
        <f>Seattle!$E$20*10^3</f>
        <v>0</v>
      </c>
      <c r="M100" s="71">
        <f>Chicago!$E$20*10^3</f>
        <v>0</v>
      </c>
      <c r="N100" s="71">
        <f>Boulder!$E$20*10^3</f>
        <v>0</v>
      </c>
      <c r="O100" s="71">
        <f>Minneapolis!$E$20*10^3</f>
        <v>0</v>
      </c>
      <c r="P100" s="71">
        <f>Helena!$E$20*10^3</f>
        <v>0</v>
      </c>
      <c r="Q100" s="71">
        <f>Duluth!$E$20*10^3</f>
        <v>0</v>
      </c>
      <c r="R100" s="71">
        <f>Fairbanks!$E$20*10^3</f>
        <v>0</v>
      </c>
    </row>
    <row r="101" spans="1:18">
      <c r="A101" s="5"/>
      <c r="B101" s="10" t="s">
        <v>93</v>
      </c>
      <c r="C101" s="71">
        <f>Miami!$E$21*10^3</f>
        <v>0</v>
      </c>
      <c r="D101" s="71">
        <f>Houston!$E$21*10^3</f>
        <v>0</v>
      </c>
      <c r="E101" s="71">
        <f>Phoenix!$E$21*10^3</f>
        <v>0</v>
      </c>
      <c r="F101" s="71">
        <f>Atlanta!$E$21*10^3</f>
        <v>0</v>
      </c>
      <c r="G101" s="71">
        <f>LosAngeles!$E$21*10^3</f>
        <v>0</v>
      </c>
      <c r="H101" s="71">
        <f>LasVegas!$E$21*10^3</f>
        <v>0</v>
      </c>
      <c r="I101" s="71">
        <f>SanFrancisco!$E$21*10^3</f>
        <v>0</v>
      </c>
      <c r="J101" s="71">
        <f>Baltimore!$E$21*10^3</f>
        <v>0</v>
      </c>
      <c r="K101" s="71">
        <f>Albuquerque!$E$21*10^3</f>
        <v>0</v>
      </c>
      <c r="L101" s="71">
        <f>Seattle!$E$21*10^3</f>
        <v>0</v>
      </c>
      <c r="M101" s="71">
        <f>Chicago!$E$21*10^3</f>
        <v>0</v>
      </c>
      <c r="N101" s="71">
        <f>Boulder!$E$21*10^3</f>
        <v>0</v>
      </c>
      <c r="O101" s="71">
        <f>Minneapolis!$E$21*10^3</f>
        <v>0</v>
      </c>
      <c r="P101" s="71">
        <f>Helena!$E$21*10^3</f>
        <v>0</v>
      </c>
      <c r="Q101" s="71">
        <f>Duluth!$E$21*10^3</f>
        <v>0</v>
      </c>
      <c r="R101" s="71">
        <f>Fairbanks!$E$21*10^3</f>
        <v>0</v>
      </c>
    </row>
    <row r="102" spans="1:18">
      <c r="A102" s="5"/>
      <c r="B102" s="10" t="s">
        <v>94</v>
      </c>
      <c r="C102" s="71">
        <f>Miami!$E$22*10^3</f>
        <v>0</v>
      </c>
      <c r="D102" s="71">
        <f>Houston!$E$22*10^3</f>
        <v>0</v>
      </c>
      <c r="E102" s="71">
        <f>Phoenix!$E$22*10^3</f>
        <v>0</v>
      </c>
      <c r="F102" s="71">
        <f>Atlanta!$E$22*10^3</f>
        <v>0</v>
      </c>
      <c r="G102" s="71">
        <f>LosAngeles!$E$22*10^3</f>
        <v>0</v>
      </c>
      <c r="H102" s="71">
        <f>LasVegas!$E$22*10^3</f>
        <v>0</v>
      </c>
      <c r="I102" s="71">
        <f>SanFrancisco!$E$22*10^3</f>
        <v>0</v>
      </c>
      <c r="J102" s="71">
        <f>Baltimore!$E$22*10^3</f>
        <v>0</v>
      </c>
      <c r="K102" s="71">
        <f>Albuquerque!$E$22*10^3</f>
        <v>0</v>
      </c>
      <c r="L102" s="71">
        <f>Seattle!$E$22*10^3</f>
        <v>0</v>
      </c>
      <c r="M102" s="71">
        <f>Chicago!$E$22*10^3</f>
        <v>0</v>
      </c>
      <c r="N102" s="71">
        <f>Boulder!$E$22*10^3</f>
        <v>0</v>
      </c>
      <c r="O102" s="71">
        <f>Minneapolis!$E$22*10^3</f>
        <v>0</v>
      </c>
      <c r="P102" s="71">
        <f>Helena!$E$22*10^3</f>
        <v>0</v>
      </c>
      <c r="Q102" s="71">
        <f>Duluth!$E$22*10^3</f>
        <v>0</v>
      </c>
      <c r="R102" s="71">
        <f>Fairbanks!$E$22*10^3</f>
        <v>0</v>
      </c>
    </row>
    <row r="103" spans="1:18">
      <c r="A103" s="5"/>
      <c r="B103" s="10" t="s">
        <v>73</v>
      </c>
      <c r="C103" s="71">
        <f>Miami!$E$23*10^3</f>
        <v>0</v>
      </c>
      <c r="D103" s="71">
        <f>Houston!$E$23*10^3</f>
        <v>0</v>
      </c>
      <c r="E103" s="71">
        <f>Phoenix!$E$23*10^3</f>
        <v>0</v>
      </c>
      <c r="F103" s="71">
        <f>Atlanta!$E$23*10^3</f>
        <v>0</v>
      </c>
      <c r="G103" s="71">
        <f>LosAngeles!$E$23*10^3</f>
        <v>0</v>
      </c>
      <c r="H103" s="71">
        <f>LasVegas!$E$23*10^3</f>
        <v>0</v>
      </c>
      <c r="I103" s="71">
        <f>SanFrancisco!$E$23*10^3</f>
        <v>0</v>
      </c>
      <c r="J103" s="71">
        <f>Baltimore!$E$23*10^3</f>
        <v>0</v>
      </c>
      <c r="K103" s="71">
        <f>Albuquerque!$E$23*10^3</f>
        <v>0</v>
      </c>
      <c r="L103" s="71">
        <f>Seattle!$E$23*10^3</f>
        <v>0</v>
      </c>
      <c r="M103" s="71">
        <f>Chicago!$E$23*10^3</f>
        <v>0</v>
      </c>
      <c r="N103" s="71">
        <f>Boulder!$E$23*10^3</f>
        <v>0</v>
      </c>
      <c r="O103" s="71">
        <f>Minneapolis!$E$23*10^3</f>
        <v>0</v>
      </c>
      <c r="P103" s="71">
        <f>Helena!$E$23*10^3</f>
        <v>0</v>
      </c>
      <c r="Q103" s="71">
        <f>Duluth!$E$23*10^3</f>
        <v>0</v>
      </c>
      <c r="R103" s="71">
        <f>Fairbanks!$E$23*10^3</f>
        <v>0</v>
      </c>
    </row>
    <row r="104" spans="1:18">
      <c r="A104" s="5"/>
      <c r="B104" s="10" t="s">
        <v>95</v>
      </c>
      <c r="C104" s="71">
        <f>Miami!$E$24*10^3</f>
        <v>0</v>
      </c>
      <c r="D104" s="71">
        <f>Houston!$E$24*10^3</f>
        <v>0</v>
      </c>
      <c r="E104" s="71">
        <f>Phoenix!$E$24*10^3</f>
        <v>0</v>
      </c>
      <c r="F104" s="71">
        <f>Atlanta!$E$24*10^3</f>
        <v>0</v>
      </c>
      <c r="G104" s="71">
        <f>LosAngeles!$E$24*10^3</f>
        <v>0</v>
      </c>
      <c r="H104" s="71">
        <f>LasVegas!$E$24*10^3</f>
        <v>0</v>
      </c>
      <c r="I104" s="71">
        <f>SanFrancisco!$E$24*10^3</f>
        <v>0</v>
      </c>
      <c r="J104" s="71">
        <f>Baltimore!$E$24*10^3</f>
        <v>0</v>
      </c>
      <c r="K104" s="71">
        <f>Albuquerque!$E$24*10^3</f>
        <v>0</v>
      </c>
      <c r="L104" s="71">
        <f>Seattle!$E$24*10^3</f>
        <v>0</v>
      </c>
      <c r="M104" s="71">
        <f>Chicago!$E$24*10^3</f>
        <v>0</v>
      </c>
      <c r="N104" s="71">
        <f>Boulder!$E$24*10^3</f>
        <v>0</v>
      </c>
      <c r="O104" s="71">
        <f>Minneapolis!$E$24*10^3</f>
        <v>0</v>
      </c>
      <c r="P104" s="71">
        <f>Helena!$E$24*10^3</f>
        <v>0</v>
      </c>
      <c r="Q104" s="71">
        <f>Duluth!$E$24*10^3</f>
        <v>0</v>
      </c>
      <c r="R104" s="71">
        <f>Fairbanks!$E$24*10^3</f>
        <v>0</v>
      </c>
    </row>
    <row r="105" spans="1:18">
      <c r="A105" s="5"/>
      <c r="B105" s="10" t="s">
        <v>96</v>
      </c>
      <c r="C105" s="71">
        <f>Miami!$E$25*10^3</f>
        <v>0</v>
      </c>
      <c r="D105" s="71">
        <f>Houston!$E$25*10^3</f>
        <v>0</v>
      </c>
      <c r="E105" s="71">
        <f>Phoenix!$E$25*10^3</f>
        <v>0</v>
      </c>
      <c r="F105" s="71">
        <f>Atlanta!$E$25*10^3</f>
        <v>0</v>
      </c>
      <c r="G105" s="71">
        <f>LosAngeles!$E$25*10^3</f>
        <v>0</v>
      </c>
      <c r="H105" s="71">
        <f>LasVegas!$E$25*10^3</f>
        <v>0</v>
      </c>
      <c r="I105" s="71">
        <f>SanFrancisco!$E$25*10^3</f>
        <v>0</v>
      </c>
      <c r="J105" s="71">
        <f>Baltimore!$E$25*10^3</f>
        <v>0</v>
      </c>
      <c r="K105" s="71">
        <f>Albuquerque!$E$25*10^3</f>
        <v>0</v>
      </c>
      <c r="L105" s="71">
        <f>Seattle!$E$25*10^3</f>
        <v>0</v>
      </c>
      <c r="M105" s="71">
        <f>Chicago!$E$25*10^3</f>
        <v>0</v>
      </c>
      <c r="N105" s="71">
        <f>Boulder!$E$25*10^3</f>
        <v>0</v>
      </c>
      <c r="O105" s="71">
        <f>Minneapolis!$E$25*10^3</f>
        <v>0</v>
      </c>
      <c r="P105" s="71">
        <f>Helena!$E$25*10^3</f>
        <v>0</v>
      </c>
      <c r="Q105" s="71">
        <f>Duluth!$E$25*10^3</f>
        <v>0</v>
      </c>
      <c r="R105" s="71">
        <f>Fairbanks!$E$25*10^3</f>
        <v>0</v>
      </c>
    </row>
    <row r="106" spans="1:18">
      <c r="A106" s="5"/>
      <c r="B106" s="10" t="s">
        <v>97</v>
      </c>
      <c r="C106" s="71">
        <f>Miami!$E$26*10^3</f>
        <v>0</v>
      </c>
      <c r="D106" s="71">
        <f>Houston!$E$26*10^3</f>
        <v>0</v>
      </c>
      <c r="E106" s="71">
        <f>Phoenix!$E$26*10^3</f>
        <v>0</v>
      </c>
      <c r="F106" s="71">
        <f>Atlanta!$E$26*10^3</f>
        <v>0</v>
      </c>
      <c r="G106" s="71">
        <f>LosAngeles!$E$26*10^3</f>
        <v>0</v>
      </c>
      <c r="H106" s="71">
        <f>LasVegas!$E$26*10^3</f>
        <v>0</v>
      </c>
      <c r="I106" s="71">
        <f>SanFrancisco!$E$26*10^3</f>
        <v>0</v>
      </c>
      <c r="J106" s="71">
        <f>Baltimore!$E$26*10^3</f>
        <v>0</v>
      </c>
      <c r="K106" s="71">
        <f>Albuquerque!$E$26*10^3</f>
        <v>0</v>
      </c>
      <c r="L106" s="71">
        <f>Seattle!$E$26*10^3</f>
        <v>0</v>
      </c>
      <c r="M106" s="71">
        <f>Chicago!$E$26*10^3</f>
        <v>0</v>
      </c>
      <c r="N106" s="71">
        <f>Boulder!$E$26*10^3</f>
        <v>0</v>
      </c>
      <c r="O106" s="71">
        <f>Minneapolis!$E$26*10^3</f>
        <v>0</v>
      </c>
      <c r="P106" s="71">
        <f>Helena!$E$26*10^3</f>
        <v>0</v>
      </c>
      <c r="Q106" s="71">
        <f>Duluth!$E$26*10^3</f>
        <v>0</v>
      </c>
      <c r="R106" s="71">
        <f>Fairbanks!$E$26*10^3</f>
        <v>0</v>
      </c>
    </row>
    <row r="107" spans="1:18">
      <c r="A107" s="5"/>
      <c r="B107" s="10" t="s">
        <v>98</v>
      </c>
      <c r="C107" s="71">
        <f>Miami!$E$28*10^3</f>
        <v>0</v>
      </c>
      <c r="D107" s="71">
        <f>Houston!$E$28*10^3</f>
        <v>0</v>
      </c>
      <c r="E107" s="71">
        <f>Phoenix!$E$28*10^3</f>
        <v>0</v>
      </c>
      <c r="F107" s="71">
        <f>Atlanta!$E$28*10^3</f>
        <v>0</v>
      </c>
      <c r="G107" s="71">
        <f>LosAngeles!$E$28*10^3</f>
        <v>0</v>
      </c>
      <c r="H107" s="71">
        <f>LasVegas!$E$28*10^3</f>
        <v>0</v>
      </c>
      <c r="I107" s="71">
        <f>SanFrancisco!$E$28*10^3</f>
        <v>0</v>
      </c>
      <c r="J107" s="71">
        <f>Baltimore!$E$28*10^3</f>
        <v>0</v>
      </c>
      <c r="K107" s="71">
        <f>Albuquerque!$E$28*10^3</f>
        <v>0</v>
      </c>
      <c r="L107" s="71">
        <f>Seattle!$E$28*10^3</f>
        <v>0</v>
      </c>
      <c r="M107" s="71">
        <f>Chicago!$E$28*10^3</f>
        <v>0</v>
      </c>
      <c r="N107" s="71">
        <f>Boulder!$E$28*10^3</f>
        <v>0</v>
      </c>
      <c r="O107" s="71">
        <f>Minneapolis!$E$28*10^3</f>
        <v>0</v>
      </c>
      <c r="P107" s="71">
        <f>Helena!$E$28*10^3</f>
        <v>0</v>
      </c>
      <c r="Q107" s="71">
        <f>Duluth!$E$28*10^3</f>
        <v>0</v>
      </c>
      <c r="R107" s="71">
        <f>Fairbanks!$E$28*10^3</f>
        <v>0</v>
      </c>
    </row>
    <row r="108" spans="1:18">
      <c r="A108" s="5"/>
      <c r="B108" s="8" t="s">
        <v>172</v>
      </c>
    </row>
    <row r="109" spans="1:18">
      <c r="A109" s="5"/>
      <c r="B109" s="10" t="s">
        <v>78</v>
      </c>
      <c r="C109" s="71">
        <f>Miami!$F$13*10^3</f>
        <v>0</v>
      </c>
      <c r="D109" s="71">
        <f>Houston!$F$13*10^3</f>
        <v>0</v>
      </c>
      <c r="E109" s="71">
        <f>Phoenix!$F$13*10^3</f>
        <v>0</v>
      </c>
      <c r="F109" s="71">
        <f>Atlanta!$F$13*10^3</f>
        <v>0</v>
      </c>
      <c r="G109" s="71">
        <f>LosAngeles!$F$13*10^3</f>
        <v>0</v>
      </c>
      <c r="H109" s="71">
        <f>LasVegas!$F$13*10^3</f>
        <v>0</v>
      </c>
      <c r="I109" s="71">
        <f>SanFrancisco!$F$13*10^3</f>
        <v>0</v>
      </c>
      <c r="J109" s="71">
        <f>Baltimore!$F$13*10^3</f>
        <v>0</v>
      </c>
      <c r="K109" s="71">
        <f>Albuquerque!$F$13*10^3</f>
        <v>0</v>
      </c>
      <c r="L109" s="71">
        <f>Seattle!$F$13*10^3</f>
        <v>0</v>
      </c>
      <c r="M109" s="71">
        <f>Chicago!$F$13*10^3</f>
        <v>0</v>
      </c>
      <c r="N109" s="71">
        <f>Boulder!$F$13*10^3</f>
        <v>0</v>
      </c>
      <c r="O109" s="71">
        <f>Minneapolis!$F$13*10^3</f>
        <v>0</v>
      </c>
      <c r="P109" s="71">
        <f>Helena!$F$13*10^3</f>
        <v>0</v>
      </c>
      <c r="Q109" s="71">
        <f>Duluth!$F$13*10^3</f>
        <v>0</v>
      </c>
      <c r="R109" s="71">
        <f>Fairbanks!$F$13*10^3</f>
        <v>0</v>
      </c>
    </row>
    <row r="110" spans="1:18">
      <c r="A110" s="5"/>
      <c r="B110" s="10" t="s">
        <v>79</v>
      </c>
      <c r="C110" s="71">
        <f>Miami!$F$14*10^3</f>
        <v>0</v>
      </c>
      <c r="D110" s="71">
        <f>Houston!$F$14*10^3</f>
        <v>0</v>
      </c>
      <c r="E110" s="71">
        <f>Phoenix!$F$14*10^3</f>
        <v>0</v>
      </c>
      <c r="F110" s="71">
        <f>Atlanta!$F$14*10^3</f>
        <v>0</v>
      </c>
      <c r="G110" s="71">
        <f>LosAngeles!$F$14*10^3</f>
        <v>0</v>
      </c>
      <c r="H110" s="71">
        <f>LasVegas!$F$14*10^3</f>
        <v>0</v>
      </c>
      <c r="I110" s="71">
        <f>SanFrancisco!$F$14*10^3</f>
        <v>0</v>
      </c>
      <c r="J110" s="71">
        <f>Baltimore!$F$14*10^3</f>
        <v>0</v>
      </c>
      <c r="K110" s="71">
        <f>Albuquerque!$F$14*10^3</f>
        <v>0</v>
      </c>
      <c r="L110" s="71">
        <f>Seattle!$F$14*10^3</f>
        <v>0</v>
      </c>
      <c r="M110" s="71">
        <f>Chicago!$F$14*10^3</f>
        <v>0</v>
      </c>
      <c r="N110" s="71">
        <f>Boulder!$F$14*10^3</f>
        <v>0</v>
      </c>
      <c r="O110" s="71">
        <f>Minneapolis!$F$14*10^3</f>
        <v>0</v>
      </c>
      <c r="P110" s="71">
        <f>Helena!$F$14*10^3</f>
        <v>0</v>
      </c>
      <c r="Q110" s="71">
        <f>Duluth!$F$14*10^3</f>
        <v>0</v>
      </c>
      <c r="R110" s="71">
        <f>Fairbanks!$F$14*10^3</f>
        <v>0</v>
      </c>
    </row>
    <row r="111" spans="1:18">
      <c r="A111" s="5"/>
      <c r="B111" s="10" t="s">
        <v>87</v>
      </c>
      <c r="C111" s="71">
        <f>Miami!$F$15*10^3</f>
        <v>0</v>
      </c>
      <c r="D111" s="71">
        <f>Houston!$F$15*10^3</f>
        <v>0</v>
      </c>
      <c r="E111" s="71">
        <f>Phoenix!$F$15*10^3</f>
        <v>0</v>
      </c>
      <c r="F111" s="71">
        <f>Atlanta!$F$15*10^3</f>
        <v>0</v>
      </c>
      <c r="G111" s="71">
        <f>LosAngeles!$F$15*10^3</f>
        <v>0</v>
      </c>
      <c r="H111" s="71">
        <f>LasVegas!$F$15*10^3</f>
        <v>0</v>
      </c>
      <c r="I111" s="71">
        <f>SanFrancisco!$F$15*10^3</f>
        <v>0</v>
      </c>
      <c r="J111" s="71">
        <f>Baltimore!$F$15*10^3</f>
        <v>0</v>
      </c>
      <c r="K111" s="71">
        <f>Albuquerque!$F$15*10^3</f>
        <v>0</v>
      </c>
      <c r="L111" s="71">
        <f>Seattle!$F$15*10^3</f>
        <v>0</v>
      </c>
      <c r="M111" s="71">
        <f>Chicago!$F$15*10^3</f>
        <v>0</v>
      </c>
      <c r="N111" s="71">
        <f>Boulder!$F$15*10^3</f>
        <v>0</v>
      </c>
      <c r="O111" s="71">
        <f>Minneapolis!$F$15*10^3</f>
        <v>0</v>
      </c>
      <c r="P111" s="71">
        <f>Helena!$F$15*10^3</f>
        <v>0</v>
      </c>
      <c r="Q111" s="71">
        <f>Duluth!$F$15*10^3</f>
        <v>0</v>
      </c>
      <c r="R111" s="71">
        <f>Fairbanks!$F$15*10^3</f>
        <v>0</v>
      </c>
    </row>
    <row r="112" spans="1:18">
      <c r="A112" s="5"/>
      <c r="B112" s="10" t="s">
        <v>88</v>
      </c>
      <c r="C112" s="71">
        <f>Miami!$F$16*10^3</f>
        <v>0</v>
      </c>
      <c r="D112" s="71">
        <f>Houston!$F$16*10^3</f>
        <v>0</v>
      </c>
      <c r="E112" s="71">
        <f>Phoenix!$F$16*10^3</f>
        <v>0</v>
      </c>
      <c r="F112" s="71">
        <f>Atlanta!$F$16*10^3</f>
        <v>0</v>
      </c>
      <c r="G112" s="71">
        <f>LosAngeles!$F$16*10^3</f>
        <v>0</v>
      </c>
      <c r="H112" s="71">
        <f>LasVegas!$F$16*10^3</f>
        <v>0</v>
      </c>
      <c r="I112" s="71">
        <f>SanFrancisco!$F$16*10^3</f>
        <v>0</v>
      </c>
      <c r="J112" s="71">
        <f>Baltimore!$F$16*10^3</f>
        <v>0</v>
      </c>
      <c r="K112" s="71">
        <f>Albuquerque!$F$16*10^3</f>
        <v>0</v>
      </c>
      <c r="L112" s="71">
        <f>Seattle!$F$16*10^3</f>
        <v>0</v>
      </c>
      <c r="M112" s="71">
        <f>Chicago!$F$16*10^3</f>
        <v>0</v>
      </c>
      <c r="N112" s="71">
        <f>Boulder!$F$16*10^3</f>
        <v>0</v>
      </c>
      <c r="O112" s="71">
        <f>Minneapolis!$F$16*10^3</f>
        <v>0</v>
      </c>
      <c r="P112" s="71">
        <f>Helena!$F$16*10^3</f>
        <v>0</v>
      </c>
      <c r="Q112" s="71">
        <f>Duluth!$F$16*10^3</f>
        <v>0</v>
      </c>
      <c r="R112" s="71">
        <f>Fairbanks!$F$16*10^3</f>
        <v>0</v>
      </c>
    </row>
    <row r="113" spans="1:18">
      <c r="A113" s="5"/>
      <c r="B113" s="10" t="s">
        <v>89</v>
      </c>
      <c r="C113" s="71">
        <f>Miami!$F$17*10^3</f>
        <v>0</v>
      </c>
      <c r="D113" s="71">
        <f>Houston!$F$17*10^3</f>
        <v>0</v>
      </c>
      <c r="E113" s="71">
        <f>Phoenix!$F$17*10^3</f>
        <v>0</v>
      </c>
      <c r="F113" s="71">
        <f>Atlanta!$F$17*10^3</f>
        <v>0</v>
      </c>
      <c r="G113" s="71">
        <f>LosAngeles!$F$17*10^3</f>
        <v>0</v>
      </c>
      <c r="H113" s="71">
        <f>LasVegas!$F$17*10^3</f>
        <v>0</v>
      </c>
      <c r="I113" s="71">
        <f>SanFrancisco!$F$17*10^3</f>
        <v>0</v>
      </c>
      <c r="J113" s="71">
        <f>Baltimore!$F$17*10^3</f>
        <v>0</v>
      </c>
      <c r="K113" s="71">
        <f>Albuquerque!$F$17*10^3</f>
        <v>0</v>
      </c>
      <c r="L113" s="71">
        <f>Seattle!$F$17*10^3</f>
        <v>0</v>
      </c>
      <c r="M113" s="71">
        <f>Chicago!$F$17*10^3</f>
        <v>0</v>
      </c>
      <c r="N113" s="71">
        <f>Boulder!$F$17*10^3</f>
        <v>0</v>
      </c>
      <c r="O113" s="71">
        <f>Minneapolis!$F$17*10^3</f>
        <v>0</v>
      </c>
      <c r="P113" s="71">
        <f>Helena!$F$17*10^3</f>
        <v>0</v>
      </c>
      <c r="Q113" s="71">
        <f>Duluth!$F$17*10^3</f>
        <v>0</v>
      </c>
      <c r="R113" s="71">
        <f>Fairbanks!$F$17*10^3</f>
        <v>0</v>
      </c>
    </row>
    <row r="114" spans="1:18">
      <c r="A114" s="5"/>
      <c r="B114" s="10" t="s">
        <v>90</v>
      </c>
      <c r="C114" s="71">
        <f>Miami!$F$18*10^3</f>
        <v>0</v>
      </c>
      <c r="D114" s="71">
        <f>Houston!$F$18*10^3</f>
        <v>0</v>
      </c>
      <c r="E114" s="71">
        <f>Phoenix!$F$18*10^3</f>
        <v>0</v>
      </c>
      <c r="F114" s="71">
        <f>Atlanta!$F$18*10^3</f>
        <v>0</v>
      </c>
      <c r="G114" s="71">
        <f>LosAngeles!$F$18*10^3</f>
        <v>0</v>
      </c>
      <c r="H114" s="71">
        <f>LasVegas!$F$18*10^3</f>
        <v>0</v>
      </c>
      <c r="I114" s="71">
        <f>SanFrancisco!$F$18*10^3</f>
        <v>0</v>
      </c>
      <c r="J114" s="71">
        <f>Baltimore!$F$18*10^3</f>
        <v>0</v>
      </c>
      <c r="K114" s="71">
        <f>Albuquerque!$F$18*10^3</f>
        <v>0</v>
      </c>
      <c r="L114" s="71">
        <f>Seattle!$F$18*10^3</f>
        <v>0</v>
      </c>
      <c r="M114" s="71">
        <f>Chicago!$F$18*10^3</f>
        <v>0</v>
      </c>
      <c r="N114" s="71">
        <f>Boulder!$F$18*10^3</f>
        <v>0</v>
      </c>
      <c r="O114" s="71">
        <f>Minneapolis!$F$18*10^3</f>
        <v>0</v>
      </c>
      <c r="P114" s="71">
        <f>Helena!$F$18*10^3</f>
        <v>0</v>
      </c>
      <c r="Q114" s="71">
        <f>Duluth!$F$18*10^3</f>
        <v>0</v>
      </c>
      <c r="R114" s="71">
        <f>Fairbanks!$F$18*10^3</f>
        <v>0</v>
      </c>
    </row>
    <row r="115" spans="1:18">
      <c r="A115" s="5"/>
      <c r="B115" s="10" t="s">
        <v>91</v>
      </c>
      <c r="C115" s="71">
        <f>Miami!$F$19*10^3</f>
        <v>0</v>
      </c>
      <c r="D115" s="71">
        <f>Houston!$F$19*10^3</f>
        <v>0</v>
      </c>
      <c r="E115" s="71">
        <f>Phoenix!$F$19*10^3</f>
        <v>0</v>
      </c>
      <c r="F115" s="71">
        <f>Atlanta!$F$19*10^3</f>
        <v>0</v>
      </c>
      <c r="G115" s="71">
        <f>LosAngeles!$F$19*10^3</f>
        <v>0</v>
      </c>
      <c r="H115" s="71">
        <f>LasVegas!$F$19*10^3</f>
        <v>0</v>
      </c>
      <c r="I115" s="71">
        <f>SanFrancisco!$F$19*10^3</f>
        <v>0</v>
      </c>
      <c r="J115" s="71">
        <f>Baltimore!$F$19*10^3</f>
        <v>0</v>
      </c>
      <c r="K115" s="71">
        <f>Albuquerque!$F$19*10^3</f>
        <v>0</v>
      </c>
      <c r="L115" s="71">
        <f>Seattle!$F$19*10^3</f>
        <v>0</v>
      </c>
      <c r="M115" s="71">
        <f>Chicago!$F$19*10^3</f>
        <v>0</v>
      </c>
      <c r="N115" s="71">
        <f>Boulder!$F$19*10^3</f>
        <v>0</v>
      </c>
      <c r="O115" s="71">
        <f>Minneapolis!$F$19*10^3</f>
        <v>0</v>
      </c>
      <c r="P115" s="71">
        <f>Helena!$F$19*10^3</f>
        <v>0</v>
      </c>
      <c r="Q115" s="71">
        <f>Duluth!$F$19*10^3</f>
        <v>0</v>
      </c>
      <c r="R115" s="71">
        <f>Fairbanks!$F$19*10^3</f>
        <v>0</v>
      </c>
    </row>
    <row r="116" spans="1:18">
      <c r="A116" s="5"/>
      <c r="B116" s="10" t="s">
        <v>92</v>
      </c>
      <c r="C116" s="71">
        <f>Miami!$F$20*10^3</f>
        <v>0</v>
      </c>
      <c r="D116" s="71">
        <f>Houston!$F$20*10^3</f>
        <v>0</v>
      </c>
      <c r="E116" s="71">
        <f>Phoenix!$F$20*10^3</f>
        <v>0</v>
      </c>
      <c r="F116" s="71">
        <f>Atlanta!$F$20*10^3</f>
        <v>0</v>
      </c>
      <c r="G116" s="71">
        <f>LosAngeles!$F$20*10^3</f>
        <v>0</v>
      </c>
      <c r="H116" s="71">
        <f>LasVegas!$F$20*10^3</f>
        <v>0</v>
      </c>
      <c r="I116" s="71">
        <f>SanFrancisco!$F$20*10^3</f>
        <v>0</v>
      </c>
      <c r="J116" s="71">
        <f>Baltimore!$F$20*10^3</f>
        <v>0</v>
      </c>
      <c r="K116" s="71">
        <f>Albuquerque!$F$20*10^3</f>
        <v>0</v>
      </c>
      <c r="L116" s="71">
        <f>Seattle!$F$20*10^3</f>
        <v>0</v>
      </c>
      <c r="M116" s="71">
        <f>Chicago!$F$20*10^3</f>
        <v>0</v>
      </c>
      <c r="N116" s="71">
        <f>Boulder!$F$20*10^3</f>
        <v>0</v>
      </c>
      <c r="O116" s="71">
        <f>Minneapolis!$F$20*10^3</f>
        <v>0</v>
      </c>
      <c r="P116" s="71">
        <f>Helena!$F$20*10^3</f>
        <v>0</v>
      </c>
      <c r="Q116" s="71">
        <f>Duluth!$F$20*10^3</f>
        <v>0</v>
      </c>
      <c r="R116" s="71">
        <f>Fairbanks!$F$20*10^3</f>
        <v>0</v>
      </c>
    </row>
    <row r="117" spans="1:18">
      <c r="A117" s="5"/>
      <c r="B117" s="10" t="s">
        <v>93</v>
      </c>
      <c r="C117" s="71">
        <f>Miami!$F$21*10^3</f>
        <v>0</v>
      </c>
      <c r="D117" s="71">
        <f>Houston!$F$21*10^3</f>
        <v>0</v>
      </c>
      <c r="E117" s="71">
        <f>Phoenix!$F$21*10^3</f>
        <v>0</v>
      </c>
      <c r="F117" s="71">
        <f>Atlanta!$F$21*10^3</f>
        <v>0</v>
      </c>
      <c r="G117" s="71">
        <f>LosAngeles!$F$21*10^3</f>
        <v>0</v>
      </c>
      <c r="H117" s="71">
        <f>LasVegas!$F$21*10^3</f>
        <v>0</v>
      </c>
      <c r="I117" s="71">
        <f>SanFrancisco!$F$21*10^3</f>
        <v>0</v>
      </c>
      <c r="J117" s="71">
        <f>Baltimore!$F$21*10^3</f>
        <v>0</v>
      </c>
      <c r="K117" s="71">
        <f>Albuquerque!$F$21*10^3</f>
        <v>0</v>
      </c>
      <c r="L117" s="71">
        <f>Seattle!$F$21*10^3</f>
        <v>0</v>
      </c>
      <c r="M117" s="71">
        <f>Chicago!$F$21*10^3</f>
        <v>0</v>
      </c>
      <c r="N117" s="71">
        <f>Boulder!$F$21*10^3</f>
        <v>0</v>
      </c>
      <c r="O117" s="71">
        <f>Minneapolis!$F$21*10^3</f>
        <v>0</v>
      </c>
      <c r="P117" s="71">
        <f>Helena!$F$21*10^3</f>
        <v>0</v>
      </c>
      <c r="Q117" s="71">
        <f>Duluth!$F$21*10^3</f>
        <v>0</v>
      </c>
      <c r="R117" s="71">
        <f>Fairbanks!$F$21*10^3</f>
        <v>0</v>
      </c>
    </row>
    <row r="118" spans="1:18">
      <c r="A118" s="5"/>
      <c r="B118" s="10" t="s">
        <v>94</v>
      </c>
      <c r="C118" s="71">
        <f>Miami!$F$22*10^3</f>
        <v>0</v>
      </c>
      <c r="D118" s="71">
        <f>Houston!$F$22*10^3</f>
        <v>0</v>
      </c>
      <c r="E118" s="71">
        <f>Phoenix!$F$22*10^3</f>
        <v>0</v>
      </c>
      <c r="F118" s="71">
        <f>Atlanta!$F$22*10^3</f>
        <v>0</v>
      </c>
      <c r="G118" s="71">
        <f>LosAngeles!$F$22*10^3</f>
        <v>0</v>
      </c>
      <c r="H118" s="71">
        <f>LasVegas!$F$22*10^3</f>
        <v>0</v>
      </c>
      <c r="I118" s="71">
        <f>SanFrancisco!$F$22*10^3</f>
        <v>0</v>
      </c>
      <c r="J118" s="71">
        <f>Baltimore!$F$22*10^3</f>
        <v>0</v>
      </c>
      <c r="K118" s="71">
        <f>Albuquerque!$F$22*10^3</f>
        <v>0</v>
      </c>
      <c r="L118" s="71">
        <f>Seattle!$F$22*10^3</f>
        <v>0</v>
      </c>
      <c r="M118" s="71">
        <f>Chicago!$F$22*10^3</f>
        <v>0</v>
      </c>
      <c r="N118" s="71">
        <f>Boulder!$F$22*10^3</f>
        <v>0</v>
      </c>
      <c r="O118" s="71">
        <f>Minneapolis!$F$22*10^3</f>
        <v>0</v>
      </c>
      <c r="P118" s="71">
        <f>Helena!$F$22*10^3</f>
        <v>0</v>
      </c>
      <c r="Q118" s="71">
        <f>Duluth!$F$22*10^3</f>
        <v>0</v>
      </c>
      <c r="R118" s="71">
        <f>Fairbanks!$F$22*10^3</f>
        <v>0</v>
      </c>
    </row>
    <row r="119" spans="1:18">
      <c r="A119" s="5"/>
      <c r="B119" s="10" t="s">
        <v>73</v>
      </c>
      <c r="C119" s="71">
        <f>Miami!$F$23*10^3</f>
        <v>0</v>
      </c>
      <c r="D119" s="71">
        <f>Houston!$F$23*10^3</f>
        <v>0</v>
      </c>
      <c r="E119" s="71">
        <f>Phoenix!$F$23*10^3</f>
        <v>0</v>
      </c>
      <c r="F119" s="71">
        <f>Atlanta!$F$23*10^3</f>
        <v>0</v>
      </c>
      <c r="G119" s="71">
        <f>LosAngeles!$F$23*10^3</f>
        <v>0</v>
      </c>
      <c r="H119" s="71">
        <f>LasVegas!$F$23*10^3</f>
        <v>0</v>
      </c>
      <c r="I119" s="71">
        <f>SanFrancisco!$F$23*10^3</f>
        <v>0</v>
      </c>
      <c r="J119" s="71">
        <f>Baltimore!$F$23*10^3</f>
        <v>0</v>
      </c>
      <c r="K119" s="71">
        <f>Albuquerque!$F$23*10^3</f>
        <v>0</v>
      </c>
      <c r="L119" s="71">
        <f>Seattle!$F$23*10^3</f>
        <v>0</v>
      </c>
      <c r="M119" s="71">
        <f>Chicago!$F$23*10^3</f>
        <v>0</v>
      </c>
      <c r="N119" s="71">
        <f>Boulder!$F$23*10^3</f>
        <v>0</v>
      </c>
      <c r="O119" s="71">
        <f>Minneapolis!$F$23*10^3</f>
        <v>0</v>
      </c>
      <c r="P119" s="71">
        <f>Helena!$F$23*10^3</f>
        <v>0</v>
      </c>
      <c r="Q119" s="71">
        <f>Duluth!$F$23*10^3</f>
        <v>0</v>
      </c>
      <c r="R119" s="71">
        <f>Fairbanks!$F$23*10^3</f>
        <v>0</v>
      </c>
    </row>
    <row r="120" spans="1:18">
      <c r="A120" s="5"/>
      <c r="B120" s="10" t="s">
        <v>95</v>
      </c>
      <c r="C120" s="71">
        <f>Miami!$F$24*10^3</f>
        <v>0</v>
      </c>
      <c r="D120" s="71">
        <f>Houston!$F$24*10^3</f>
        <v>0</v>
      </c>
      <c r="E120" s="71">
        <f>Phoenix!$F$24*10^3</f>
        <v>0</v>
      </c>
      <c r="F120" s="71">
        <f>Atlanta!$F$24*10^3</f>
        <v>0</v>
      </c>
      <c r="G120" s="71">
        <f>LosAngeles!$F$24*10^3</f>
        <v>0</v>
      </c>
      <c r="H120" s="71">
        <f>LasVegas!$F$24*10^3</f>
        <v>0</v>
      </c>
      <c r="I120" s="71">
        <f>SanFrancisco!$F$24*10^3</f>
        <v>0</v>
      </c>
      <c r="J120" s="71">
        <f>Baltimore!$F$24*10^3</f>
        <v>0</v>
      </c>
      <c r="K120" s="71">
        <f>Albuquerque!$F$24*10^3</f>
        <v>0</v>
      </c>
      <c r="L120" s="71">
        <f>Seattle!$F$24*10^3</f>
        <v>0</v>
      </c>
      <c r="M120" s="71">
        <f>Chicago!$F$24*10^3</f>
        <v>0</v>
      </c>
      <c r="N120" s="71">
        <f>Boulder!$F$24*10^3</f>
        <v>0</v>
      </c>
      <c r="O120" s="71">
        <f>Minneapolis!$F$24*10^3</f>
        <v>0</v>
      </c>
      <c r="P120" s="71">
        <f>Helena!$F$24*10^3</f>
        <v>0</v>
      </c>
      <c r="Q120" s="71">
        <f>Duluth!$F$24*10^3</f>
        <v>0</v>
      </c>
      <c r="R120" s="71">
        <f>Fairbanks!$F$24*10^3</f>
        <v>0</v>
      </c>
    </row>
    <row r="121" spans="1:18">
      <c r="A121" s="5"/>
      <c r="B121" s="10" t="s">
        <v>96</v>
      </c>
      <c r="C121" s="71">
        <f>Miami!$F$25*10^3</f>
        <v>0</v>
      </c>
      <c r="D121" s="71">
        <f>Houston!$F$25*10^3</f>
        <v>0</v>
      </c>
      <c r="E121" s="71">
        <f>Phoenix!$F$25*10^3</f>
        <v>0</v>
      </c>
      <c r="F121" s="71">
        <f>Atlanta!$F$25*10^3</f>
        <v>0</v>
      </c>
      <c r="G121" s="71">
        <f>LosAngeles!$F$25*10^3</f>
        <v>0</v>
      </c>
      <c r="H121" s="71">
        <f>LasVegas!$F$25*10^3</f>
        <v>0</v>
      </c>
      <c r="I121" s="71">
        <f>SanFrancisco!$F$25*10^3</f>
        <v>0</v>
      </c>
      <c r="J121" s="71">
        <f>Baltimore!$F$25*10^3</f>
        <v>0</v>
      </c>
      <c r="K121" s="71">
        <f>Albuquerque!$F$25*10^3</f>
        <v>0</v>
      </c>
      <c r="L121" s="71">
        <f>Seattle!$F$25*10^3</f>
        <v>0</v>
      </c>
      <c r="M121" s="71">
        <f>Chicago!$F$25*10^3</f>
        <v>0</v>
      </c>
      <c r="N121" s="71">
        <f>Boulder!$F$25*10^3</f>
        <v>0</v>
      </c>
      <c r="O121" s="71">
        <f>Minneapolis!$F$25*10^3</f>
        <v>0</v>
      </c>
      <c r="P121" s="71">
        <f>Helena!$F$25*10^3</f>
        <v>0</v>
      </c>
      <c r="Q121" s="71">
        <f>Duluth!$F$25*10^3</f>
        <v>0</v>
      </c>
      <c r="R121" s="71">
        <f>Fairbanks!$F$25*10^3</f>
        <v>0</v>
      </c>
    </row>
    <row r="122" spans="1:18">
      <c r="A122" s="5"/>
      <c r="B122" s="10" t="s">
        <v>97</v>
      </c>
      <c r="C122" s="71">
        <f>Miami!$F$26*10^3</f>
        <v>0</v>
      </c>
      <c r="D122" s="71">
        <f>Houston!$F$26*10^3</f>
        <v>0</v>
      </c>
      <c r="E122" s="71">
        <f>Phoenix!$F$26*10^3</f>
        <v>0</v>
      </c>
      <c r="F122" s="71">
        <f>Atlanta!$F$26*10^3</f>
        <v>0</v>
      </c>
      <c r="G122" s="71">
        <f>LosAngeles!$F$26*10^3</f>
        <v>0</v>
      </c>
      <c r="H122" s="71">
        <f>LasVegas!$F$26*10^3</f>
        <v>0</v>
      </c>
      <c r="I122" s="71">
        <f>SanFrancisco!$F$26*10^3</f>
        <v>0</v>
      </c>
      <c r="J122" s="71">
        <f>Baltimore!$F$26*10^3</f>
        <v>0</v>
      </c>
      <c r="K122" s="71">
        <f>Albuquerque!$F$26*10^3</f>
        <v>0</v>
      </c>
      <c r="L122" s="71">
        <f>Seattle!$F$26*10^3</f>
        <v>0</v>
      </c>
      <c r="M122" s="71">
        <f>Chicago!$F$26*10^3</f>
        <v>0</v>
      </c>
      <c r="N122" s="71">
        <f>Boulder!$F$26*10^3</f>
        <v>0</v>
      </c>
      <c r="O122" s="71">
        <f>Minneapolis!$F$26*10^3</f>
        <v>0</v>
      </c>
      <c r="P122" s="71">
        <f>Helena!$F$26*10^3</f>
        <v>0</v>
      </c>
      <c r="Q122" s="71">
        <f>Duluth!$F$26*10^3</f>
        <v>0</v>
      </c>
      <c r="R122" s="71">
        <f>Fairbanks!$F$26*10^3</f>
        <v>0</v>
      </c>
    </row>
    <row r="123" spans="1:18">
      <c r="A123" s="5"/>
      <c r="B123" s="10" t="s">
        <v>98</v>
      </c>
      <c r="C123" s="71">
        <f>Miami!$F$28*10^3</f>
        <v>0</v>
      </c>
      <c r="D123" s="71">
        <f>Houston!$F$28*10^3</f>
        <v>0</v>
      </c>
      <c r="E123" s="71">
        <f>Phoenix!$F$28*10^3</f>
        <v>0</v>
      </c>
      <c r="F123" s="71">
        <f>Atlanta!$F$28*10^3</f>
        <v>0</v>
      </c>
      <c r="G123" s="71">
        <f>LosAngeles!$F$28*10^3</f>
        <v>0</v>
      </c>
      <c r="H123" s="71">
        <f>LasVegas!$F$28*10^3</f>
        <v>0</v>
      </c>
      <c r="I123" s="71">
        <f>SanFrancisco!$F$28*10^3</f>
        <v>0</v>
      </c>
      <c r="J123" s="71">
        <f>Baltimore!$F$28*10^3</f>
        <v>0</v>
      </c>
      <c r="K123" s="71">
        <f>Albuquerque!$F$28*10^3</f>
        <v>0</v>
      </c>
      <c r="L123" s="71">
        <f>Seattle!$F$28*10^3</f>
        <v>0</v>
      </c>
      <c r="M123" s="71">
        <f>Chicago!$F$28*10^3</f>
        <v>0</v>
      </c>
      <c r="N123" s="71">
        <f>Boulder!$F$28*10^3</f>
        <v>0</v>
      </c>
      <c r="O123" s="71">
        <f>Minneapolis!$F$28*10^3</f>
        <v>0</v>
      </c>
      <c r="P123" s="71">
        <f>Helena!$F$28*10^3</f>
        <v>0</v>
      </c>
      <c r="Q123" s="71">
        <f>Duluth!$F$28*10^3</f>
        <v>0</v>
      </c>
      <c r="R123" s="71">
        <f>Fairbanks!$F$28*10^3</f>
        <v>0</v>
      </c>
    </row>
    <row r="124" spans="1:18">
      <c r="A124" s="5"/>
      <c r="B124" s="8" t="s">
        <v>173</v>
      </c>
      <c r="C124" s="15">
        <f>Miami!$B$2*10^3</f>
        <v>806820</v>
      </c>
      <c r="D124" s="15">
        <f>Houston!$B$2*10^3</f>
        <v>830790</v>
      </c>
      <c r="E124" s="15">
        <f>Phoenix!$B$2*10^3</f>
        <v>840340</v>
      </c>
      <c r="F124" s="15">
        <f>Atlanta!$B$2*10^3</f>
        <v>873360</v>
      </c>
      <c r="G124" s="15">
        <f>LosAngeles!$B$2*10^3</f>
        <v>758030</v>
      </c>
      <c r="H124" s="15">
        <f>LasVegas!$B$2*10^3</f>
        <v>859710</v>
      </c>
      <c r="I124" s="15">
        <f>SanFrancisco!$B$2*10^3</f>
        <v>782110</v>
      </c>
      <c r="J124" s="15">
        <f>Baltimore!$B$2*10^3</f>
        <v>1004830</v>
      </c>
      <c r="K124" s="15">
        <f>Albuquerque!$B$2*10^3</f>
        <v>943040</v>
      </c>
      <c r="L124" s="15">
        <f>Seattle!$B$2*10^3</f>
        <v>888540</v>
      </c>
      <c r="M124" s="15">
        <f>Chicago!$B$2*10^3</f>
        <v>1152530</v>
      </c>
      <c r="N124" s="15">
        <f>Boulder!$B$2*10^3</f>
        <v>1072430</v>
      </c>
      <c r="O124" s="15">
        <f>Minneapolis!$B$2*10^3</f>
        <v>1407880</v>
      </c>
      <c r="P124" s="15">
        <f>Helena!$B$2*10^3</f>
        <v>1278800</v>
      </c>
      <c r="Q124" s="15">
        <f>Duluth!$B$2*10^3</f>
        <v>1486080</v>
      </c>
      <c r="R124" s="15">
        <f>Fairbanks!$B$2*10^3</f>
        <v>2335920</v>
      </c>
    </row>
    <row r="125" spans="1:18">
      <c r="A125" s="8" t="s">
        <v>99</v>
      </c>
      <c r="B125" s="9"/>
    </row>
    <row r="126" spans="1:18">
      <c r="A126" s="5"/>
      <c r="B126" s="8" t="s">
        <v>207</v>
      </c>
    </row>
    <row r="127" spans="1:18">
      <c r="A127" s="5"/>
      <c r="B127" s="10" t="s">
        <v>174</v>
      </c>
      <c r="C127" s="12">
        <f>(Miami!$B$13*10^3)/Miami!$B$8</f>
        <v>0</v>
      </c>
      <c r="D127" s="12">
        <f>(Houston!$B$13*10^3)/Houston!$B$8</f>
        <v>0</v>
      </c>
      <c r="E127" s="12">
        <f>(Phoenix!$B$13*10^3)/Phoenix!$B$8</f>
        <v>0</v>
      </c>
      <c r="F127" s="12">
        <f>(Atlanta!$B$13*10^3)/Atlanta!$B$8</f>
        <v>0</v>
      </c>
      <c r="G127" s="12">
        <f>(LosAngeles!$B$13*10^3)/LosAngeles!$B$8</f>
        <v>0</v>
      </c>
      <c r="H127" s="12">
        <f>(LasVegas!$B$13*10^3)/LasVegas!$B$8</f>
        <v>0</v>
      </c>
      <c r="I127" s="12">
        <f>(SanFrancisco!$B$13*10^3)/SanFrancisco!$B$8</f>
        <v>0</v>
      </c>
      <c r="J127" s="12">
        <f>(Baltimore!$B$13*10^3)/Baltimore!$B$8</f>
        <v>0</v>
      </c>
      <c r="K127" s="12">
        <f>(Albuquerque!$B$13*10^3)/Albuquerque!$B$8</f>
        <v>0</v>
      </c>
      <c r="L127" s="12">
        <f>(Seattle!$B$13*10^3)/Seattle!$B$8</f>
        <v>0</v>
      </c>
      <c r="M127" s="12">
        <f>(Chicago!$B$13*10^3)/Chicago!$B$8</f>
        <v>0</v>
      </c>
      <c r="N127" s="12">
        <f>(Boulder!$B$13*10^3)/Boulder!$B$8</f>
        <v>0</v>
      </c>
      <c r="O127" s="12">
        <f>(Minneapolis!$B$13*10^3)/Minneapolis!$B$8</f>
        <v>0</v>
      </c>
      <c r="P127" s="12">
        <f>(Helena!$B$13*10^3)/Helena!$B$8</f>
        <v>0</v>
      </c>
      <c r="Q127" s="12">
        <f>(Duluth!$B$13*10^3)/Duluth!$B$8</f>
        <v>0</v>
      </c>
      <c r="R127" s="12">
        <f>(Fairbanks!$B$13*10^3)/Fairbanks!$B$8</f>
        <v>0</v>
      </c>
    </row>
    <row r="128" spans="1:18">
      <c r="A128" s="5"/>
      <c r="B128" s="10" t="s">
        <v>175</v>
      </c>
      <c r="C128" s="12">
        <f>(Miami!$B$14*10^3)/Miami!$B$8</f>
        <v>10.293415068467652</v>
      </c>
      <c r="D128" s="12">
        <f>(Houston!$B$14*10^3)/Houston!$B$8</f>
        <v>8.0018531042598653</v>
      </c>
      <c r="E128" s="12">
        <f>(Phoenix!$B$14*10^3)/Phoenix!$B$8</f>
        <v>10.018344904893974</v>
      </c>
      <c r="F128" s="12">
        <f>(Atlanta!$B$14*10^3)/Atlanta!$B$8</f>
        <v>3.1974321269541872</v>
      </c>
      <c r="G128" s="12">
        <f>(LosAngeles!$B$14*10^3)/LosAngeles!$B$8</f>
        <v>0.51291278621257341</v>
      </c>
      <c r="H128" s="12">
        <f>(LasVegas!$B$14*10^3)/LasVegas!$B$8</f>
        <v>6.4589783521849462</v>
      </c>
      <c r="I128" s="12">
        <f>(SanFrancisco!$B$14*10^3)/SanFrancisco!$B$8</f>
        <v>7.6523278588166196E-2</v>
      </c>
      <c r="J128" s="12">
        <f>(Baltimore!$B$14*10^3)/Baltimore!$B$8</f>
        <v>2.5500865540326734</v>
      </c>
      <c r="K128" s="12">
        <f>(Albuquerque!$B$14*10^3)/Albuquerque!$B$8</f>
        <v>1.6648983584722645</v>
      </c>
      <c r="L128" s="12">
        <f>(Seattle!$B$14*10^3)/Seattle!$B$8</f>
        <v>8.8932458899760702E-2</v>
      </c>
      <c r="M128" s="12">
        <f>(Chicago!$B$14*10^3)/Chicago!$B$8</f>
        <v>1.4373967194263648</v>
      </c>
      <c r="N128" s="12">
        <f>(Boulder!$B$14*10^3)/Boulder!$B$8</f>
        <v>0.71145967119808562</v>
      </c>
      <c r="O128" s="12">
        <f>(Minneapolis!$B$14*10^3)/Minneapolis!$B$8</f>
        <v>0.88105180212321077</v>
      </c>
      <c r="P128" s="12">
        <f>(Helena!$B$14*10^3)/Helena!$B$8</f>
        <v>0.28747934388527296</v>
      </c>
      <c r="Q128" s="12">
        <f>(Duluth!$B$14*10^3)/Duluth!$B$8</f>
        <v>0.13029639327174244</v>
      </c>
      <c r="R128" s="12">
        <f>(Fairbanks!$B$14*10^3)/Fairbanks!$B$8</f>
        <v>1.6545573748792688E-2</v>
      </c>
    </row>
    <row r="129" spans="1:18">
      <c r="A129" s="5"/>
      <c r="B129" s="10" t="s">
        <v>176</v>
      </c>
      <c r="C129" s="12">
        <f>(Miami!$B$15*10^3)/Miami!$B$8</f>
        <v>112.72706214724319</v>
      </c>
      <c r="D129" s="12">
        <f>(Houston!$B$15*10^3)/Houston!$B$8</f>
        <v>112.72706214724319</v>
      </c>
      <c r="E129" s="12">
        <f>(Phoenix!$B$15*10^3)/Phoenix!$B$8</f>
        <v>112.72706214724319</v>
      </c>
      <c r="F129" s="12">
        <f>(Atlanta!$B$15*10^3)/Atlanta!$B$8</f>
        <v>112.72706214724319</v>
      </c>
      <c r="G129" s="12">
        <f>(LosAngeles!$B$15*10^3)/LosAngeles!$B$8</f>
        <v>112.72706214724319</v>
      </c>
      <c r="H129" s="12">
        <f>(LasVegas!$B$15*10^3)/LasVegas!$B$8</f>
        <v>112.72706214724319</v>
      </c>
      <c r="I129" s="12">
        <f>(SanFrancisco!$B$15*10^3)/SanFrancisco!$B$8</f>
        <v>112.72706214724319</v>
      </c>
      <c r="J129" s="12">
        <f>(Baltimore!$B$15*10^3)/Baltimore!$B$8</f>
        <v>112.72706214724319</v>
      </c>
      <c r="K129" s="12">
        <f>(Albuquerque!$B$15*10^3)/Albuquerque!$B$8</f>
        <v>112.72706214724319</v>
      </c>
      <c r="L129" s="12">
        <f>(Seattle!$B$15*10^3)/Seattle!$B$8</f>
        <v>112.72706214724319</v>
      </c>
      <c r="M129" s="12">
        <f>(Chicago!$B$15*10^3)/Chicago!$B$8</f>
        <v>112.72706214724319</v>
      </c>
      <c r="N129" s="12">
        <f>(Boulder!$B$15*10^3)/Boulder!$B$8</f>
        <v>112.72706214724319</v>
      </c>
      <c r="O129" s="12">
        <f>(Minneapolis!$B$15*10^3)/Minneapolis!$B$8</f>
        <v>112.72706214724319</v>
      </c>
      <c r="P129" s="12">
        <f>(Helena!$B$15*10^3)/Helena!$B$8</f>
        <v>112.72706214724319</v>
      </c>
      <c r="Q129" s="12">
        <f>(Duluth!$B$15*10^3)/Duluth!$B$8</f>
        <v>112.72706214724319</v>
      </c>
      <c r="R129" s="12">
        <f>(Fairbanks!$B$15*10^3)/Fairbanks!$B$8</f>
        <v>112.72706214724319</v>
      </c>
    </row>
    <row r="130" spans="1:18">
      <c r="A130" s="5"/>
      <c r="B130" s="10" t="s">
        <v>177</v>
      </c>
      <c r="C130" s="12">
        <f>(Miami!$B$16*10^3)/Miami!$B$8</f>
        <v>19.931211777139392</v>
      </c>
      <c r="D130" s="12">
        <f>(Houston!$B$16*10^3)/Houston!$B$8</f>
        <v>19.925007186983596</v>
      </c>
      <c r="E130" s="12">
        <f>(Phoenix!$B$16*10^3)/Phoenix!$B$8</f>
        <v>19.920870793546399</v>
      </c>
      <c r="F130" s="12">
        <f>(Atlanta!$B$16*10^3)/Atlanta!$B$8</f>
        <v>19.916734400109199</v>
      </c>
      <c r="G130" s="12">
        <f>(LosAngeles!$B$16*10^3)/LosAngeles!$B$8</f>
        <v>19.902257023079006</v>
      </c>
      <c r="H130" s="12">
        <f>(LasVegas!$B$16*10^3)/LasVegas!$B$8</f>
        <v>19.898120629641809</v>
      </c>
      <c r="I130" s="12">
        <f>(SanFrancisco!$B$16*10^3)/SanFrancisco!$B$8</f>
        <v>19.908461613234802</v>
      </c>
      <c r="J130" s="12">
        <f>(Baltimore!$B$16*10^3)/Baltimore!$B$8</f>
        <v>19.896052432923209</v>
      </c>
      <c r="K130" s="12">
        <f>(Albuquerque!$B$16*10^3)/Albuquerque!$B$8</f>
        <v>19.904325219797606</v>
      </c>
      <c r="L130" s="12">
        <f>(Seattle!$B$16*10^3)/Seattle!$B$8</f>
        <v>19.865029482144223</v>
      </c>
      <c r="M130" s="12">
        <f>(Chicago!$B$16*10^3)/Chicago!$B$8</f>
        <v>19.900188826360409</v>
      </c>
      <c r="N130" s="12">
        <f>(Boulder!$B$16*10^3)/Boulder!$B$8</f>
        <v>19.887779646048813</v>
      </c>
      <c r="O130" s="12">
        <f>(Minneapolis!$B$16*10^3)/Minneapolis!$B$8</f>
        <v>19.885711449330213</v>
      </c>
      <c r="P130" s="12">
        <f>(Helena!$B$16*10^3)/Helena!$B$8</f>
        <v>19.881575055893016</v>
      </c>
      <c r="Q130" s="12">
        <f>(Duluth!$B$16*10^3)/Duluth!$B$8</f>
        <v>19.87123407230002</v>
      </c>
      <c r="R130" s="12">
        <f>(Fairbanks!$B$16*10^3)/Fairbanks!$B$8</f>
        <v>19.749210465902674</v>
      </c>
    </row>
    <row r="131" spans="1:18">
      <c r="A131" s="5"/>
      <c r="B131" s="10" t="s">
        <v>178</v>
      </c>
      <c r="C131" s="12">
        <f>(Miami!$B$17*10^3)/Miami!$B$8</f>
        <v>21.59611013561166</v>
      </c>
      <c r="D131" s="12">
        <f>(Houston!$B$17*10^3)/Houston!$B$8</f>
        <v>21.59611013561166</v>
      </c>
      <c r="E131" s="12">
        <f>(Phoenix!$B$17*10^3)/Phoenix!$B$8</f>
        <v>21.59611013561166</v>
      </c>
      <c r="F131" s="12">
        <f>(Atlanta!$B$17*10^3)/Atlanta!$B$8</f>
        <v>21.59611013561166</v>
      </c>
      <c r="G131" s="12">
        <f>(LosAngeles!$B$17*10^3)/LosAngeles!$B$8</f>
        <v>21.59611013561166</v>
      </c>
      <c r="H131" s="12">
        <f>(LasVegas!$B$17*10^3)/LasVegas!$B$8</f>
        <v>21.59611013561166</v>
      </c>
      <c r="I131" s="12">
        <f>(SanFrancisco!$B$17*10^3)/SanFrancisco!$B$8</f>
        <v>21.59611013561166</v>
      </c>
      <c r="J131" s="12">
        <f>(Baltimore!$B$17*10^3)/Baltimore!$B$8</f>
        <v>21.59611013561166</v>
      </c>
      <c r="K131" s="12">
        <f>(Albuquerque!$B$17*10^3)/Albuquerque!$B$8</f>
        <v>21.59611013561166</v>
      </c>
      <c r="L131" s="12">
        <f>(Seattle!$B$17*10^3)/Seattle!$B$8</f>
        <v>21.59611013561166</v>
      </c>
      <c r="M131" s="12">
        <f>(Chicago!$B$17*10^3)/Chicago!$B$8</f>
        <v>21.59611013561166</v>
      </c>
      <c r="N131" s="12">
        <f>(Boulder!$B$17*10^3)/Boulder!$B$8</f>
        <v>21.59611013561166</v>
      </c>
      <c r="O131" s="12">
        <f>(Minneapolis!$B$17*10^3)/Minneapolis!$B$8</f>
        <v>21.59611013561166</v>
      </c>
      <c r="P131" s="12">
        <f>(Helena!$B$17*10^3)/Helena!$B$8</f>
        <v>21.59611013561166</v>
      </c>
      <c r="Q131" s="12">
        <f>(Duluth!$B$17*10^3)/Duluth!$B$8</f>
        <v>21.59611013561166</v>
      </c>
      <c r="R131" s="12">
        <f>(Fairbanks!$B$17*10^3)/Fairbanks!$B$8</f>
        <v>21.59611013561166</v>
      </c>
    </row>
    <row r="132" spans="1:18">
      <c r="A132" s="5"/>
      <c r="B132" s="10" t="s">
        <v>179</v>
      </c>
      <c r="C132" s="12">
        <f>(Miami!$B$18*10^3)/Miami!$B$8</f>
        <v>0</v>
      </c>
      <c r="D132" s="12">
        <f>(Houston!$B$18*10^3)/Houston!$B$8</f>
        <v>0</v>
      </c>
      <c r="E132" s="12">
        <f>(Phoenix!$B$18*10^3)/Phoenix!$B$8</f>
        <v>0</v>
      </c>
      <c r="F132" s="12">
        <f>(Atlanta!$B$18*10^3)/Atlanta!$B$8</f>
        <v>0</v>
      </c>
      <c r="G132" s="12">
        <f>(LosAngeles!$B$18*10^3)/LosAngeles!$B$8</f>
        <v>0</v>
      </c>
      <c r="H132" s="12">
        <f>(LasVegas!$B$18*10^3)/LasVegas!$B$8</f>
        <v>0</v>
      </c>
      <c r="I132" s="12">
        <f>(SanFrancisco!$B$18*10^3)/SanFrancisco!$B$8</f>
        <v>0</v>
      </c>
      <c r="J132" s="12">
        <f>(Baltimore!$B$18*10^3)/Baltimore!$B$8</f>
        <v>0</v>
      </c>
      <c r="K132" s="12">
        <f>(Albuquerque!$B$18*10^3)/Albuquerque!$B$8</f>
        <v>0</v>
      </c>
      <c r="L132" s="12">
        <f>(Seattle!$B$18*10^3)/Seattle!$B$8</f>
        <v>0</v>
      </c>
      <c r="M132" s="12">
        <f>(Chicago!$B$18*10^3)/Chicago!$B$8</f>
        <v>0</v>
      </c>
      <c r="N132" s="12">
        <f>(Boulder!$B$18*10^3)/Boulder!$B$8</f>
        <v>0</v>
      </c>
      <c r="O132" s="12">
        <f>(Minneapolis!$B$18*10^3)/Minneapolis!$B$8</f>
        <v>0</v>
      </c>
      <c r="P132" s="12">
        <f>(Helena!$B$18*10^3)/Helena!$B$8</f>
        <v>0</v>
      </c>
      <c r="Q132" s="12">
        <f>(Duluth!$B$18*10^3)/Duluth!$B$8</f>
        <v>0</v>
      </c>
      <c r="R132" s="12">
        <f>(Fairbanks!$B$18*10^3)/Fairbanks!$B$8</f>
        <v>0</v>
      </c>
    </row>
    <row r="133" spans="1:18">
      <c r="A133" s="5"/>
      <c r="B133" s="10" t="s">
        <v>180</v>
      </c>
      <c r="C133" s="12">
        <f>(Miami!$B$19*10^3)/Miami!$B$8</f>
        <v>2.2750163904589948</v>
      </c>
      <c r="D133" s="12">
        <f>(Houston!$B$19*10^3)/Houston!$B$8</f>
        <v>2.3536078657657602</v>
      </c>
      <c r="E133" s="12">
        <f>(Phoenix!$B$19*10^3)/Phoenix!$B$8</f>
        <v>5.0567409769747655</v>
      </c>
      <c r="F133" s="12">
        <f>(Atlanta!$B$19*10^3)/Atlanta!$B$8</f>
        <v>2.0371737678201001</v>
      </c>
      <c r="G133" s="12">
        <f>(LosAngeles!$B$19*10^3)/LosAngeles!$B$8</f>
        <v>0.80866491697224274</v>
      </c>
      <c r="H133" s="12">
        <f>(LasVegas!$B$19*10^3)/LasVegas!$B$8</f>
        <v>4.7671934363708939</v>
      </c>
      <c r="I133" s="12">
        <f>(SanFrancisco!$B$19*10^3)/SanFrancisco!$B$8</f>
        <v>0.85002885134422446</v>
      </c>
      <c r="J133" s="12">
        <f>(Baltimore!$B$19*10^3)/Baltimore!$B$8</f>
        <v>2.471495078725908</v>
      </c>
      <c r="K133" s="12">
        <f>(Albuquerque!$B$19*10^3)/Albuquerque!$B$8</f>
        <v>2.4259947509167281</v>
      </c>
      <c r="L133" s="12">
        <f>(Seattle!$B$19*10^3)/Seattle!$B$8</f>
        <v>1.4415331128635631</v>
      </c>
      <c r="M133" s="12">
        <f>(Chicago!$B$19*10^3)/Chicago!$B$8</f>
        <v>3.120908848366021</v>
      </c>
      <c r="N133" s="12">
        <f>(Boulder!$B$19*10^3)/Boulder!$B$8</f>
        <v>2.9513167174408959</v>
      </c>
      <c r="O133" s="12">
        <f>(Minneapolis!$B$19*10^3)/Minneapolis!$B$8</f>
        <v>6.5975475323310855</v>
      </c>
      <c r="P133" s="12">
        <f>(Helena!$B$19*10^3)/Helena!$B$8</f>
        <v>5.9894976970629541</v>
      </c>
      <c r="Q133" s="12">
        <f>(Duluth!$B$19*10^3)/Duluth!$B$8</f>
        <v>7.2614386790013921</v>
      </c>
      <c r="R133" s="12">
        <f>(Fairbanks!$B$19*10^3)/Fairbanks!$B$8</f>
        <v>12.762841950474961</v>
      </c>
    </row>
    <row r="134" spans="1:18">
      <c r="A134" s="5"/>
      <c r="B134" s="10" t="s">
        <v>181</v>
      </c>
      <c r="C134" s="12">
        <f>(Miami!$B$20*10^3)/Miami!$B$8</f>
        <v>0</v>
      </c>
      <c r="D134" s="12">
        <f>(Houston!$B$20*10^3)/Houston!$B$8</f>
        <v>0</v>
      </c>
      <c r="E134" s="12">
        <f>(Phoenix!$B$20*10^3)/Phoenix!$B$8</f>
        <v>0</v>
      </c>
      <c r="F134" s="12">
        <f>(Atlanta!$B$20*10^3)/Atlanta!$B$8</f>
        <v>0</v>
      </c>
      <c r="G134" s="12">
        <f>(LosAngeles!$B$20*10^3)/LosAngeles!$B$8</f>
        <v>0</v>
      </c>
      <c r="H134" s="12">
        <f>(LasVegas!$B$20*10^3)/LasVegas!$B$8</f>
        <v>0</v>
      </c>
      <c r="I134" s="12">
        <f>(SanFrancisco!$B$20*10^3)/SanFrancisco!$B$8</f>
        <v>0</v>
      </c>
      <c r="J134" s="12">
        <f>(Baltimore!$B$20*10^3)/Baltimore!$B$8</f>
        <v>0</v>
      </c>
      <c r="K134" s="12">
        <f>(Albuquerque!$B$20*10^3)/Albuquerque!$B$8</f>
        <v>0</v>
      </c>
      <c r="L134" s="12">
        <f>(Seattle!$B$20*10^3)/Seattle!$B$8</f>
        <v>0</v>
      </c>
      <c r="M134" s="12">
        <f>(Chicago!$B$20*10^3)/Chicago!$B$8</f>
        <v>0</v>
      </c>
      <c r="N134" s="12">
        <f>(Boulder!$B$20*10^3)/Boulder!$B$8</f>
        <v>0</v>
      </c>
      <c r="O134" s="12">
        <f>(Minneapolis!$B$20*10^3)/Minneapolis!$B$8</f>
        <v>0</v>
      </c>
      <c r="P134" s="12">
        <f>(Helena!$B$20*10^3)/Helena!$B$8</f>
        <v>0</v>
      </c>
      <c r="Q134" s="12">
        <f>(Duluth!$B$20*10^3)/Duluth!$B$8</f>
        <v>0</v>
      </c>
      <c r="R134" s="12">
        <f>(Fairbanks!$B$20*10^3)/Fairbanks!$B$8</f>
        <v>0</v>
      </c>
    </row>
    <row r="135" spans="1:18">
      <c r="A135" s="5"/>
      <c r="B135" s="10" t="s">
        <v>182</v>
      </c>
      <c r="C135" s="12">
        <f>(Miami!$B$21*10^3)/Miami!$B$8</f>
        <v>0</v>
      </c>
      <c r="D135" s="12">
        <f>(Houston!$B$21*10^3)/Houston!$B$8</f>
        <v>0</v>
      </c>
      <c r="E135" s="12">
        <f>(Phoenix!$B$21*10^3)/Phoenix!$B$8</f>
        <v>0</v>
      </c>
      <c r="F135" s="12">
        <f>(Atlanta!$B$21*10^3)/Atlanta!$B$8</f>
        <v>0</v>
      </c>
      <c r="G135" s="12">
        <f>(LosAngeles!$B$21*10^3)/LosAngeles!$B$8</f>
        <v>0</v>
      </c>
      <c r="H135" s="12">
        <f>(LasVegas!$B$21*10^3)/LasVegas!$B$8</f>
        <v>0</v>
      </c>
      <c r="I135" s="12">
        <f>(SanFrancisco!$B$21*10^3)/SanFrancisco!$B$8</f>
        <v>0</v>
      </c>
      <c r="J135" s="12">
        <f>(Baltimore!$B$21*10^3)/Baltimore!$B$8</f>
        <v>0</v>
      </c>
      <c r="K135" s="12">
        <f>(Albuquerque!$B$21*10^3)/Albuquerque!$B$8</f>
        <v>0</v>
      </c>
      <c r="L135" s="12">
        <f>(Seattle!$B$21*10^3)/Seattle!$B$8</f>
        <v>0</v>
      </c>
      <c r="M135" s="12">
        <f>(Chicago!$B$21*10^3)/Chicago!$B$8</f>
        <v>0</v>
      </c>
      <c r="N135" s="12">
        <f>(Boulder!$B$21*10^3)/Boulder!$B$8</f>
        <v>0</v>
      </c>
      <c r="O135" s="12">
        <f>(Minneapolis!$B$21*10^3)/Minneapolis!$B$8</f>
        <v>0</v>
      </c>
      <c r="P135" s="12">
        <f>(Helena!$B$21*10^3)/Helena!$B$8</f>
        <v>0</v>
      </c>
      <c r="Q135" s="12">
        <f>(Duluth!$B$21*10^3)/Duluth!$B$8</f>
        <v>0</v>
      </c>
      <c r="R135" s="12">
        <f>(Fairbanks!$B$21*10^3)/Fairbanks!$B$8</f>
        <v>0</v>
      </c>
    </row>
    <row r="136" spans="1:18">
      <c r="A136" s="5"/>
      <c r="B136" s="10" t="s">
        <v>183</v>
      </c>
      <c r="C136" s="12">
        <f>(Miami!$B$22*10^3)/Miami!$B$8</f>
        <v>0</v>
      </c>
      <c r="D136" s="12">
        <f>(Houston!$B$22*10^3)/Houston!$B$8</f>
        <v>0</v>
      </c>
      <c r="E136" s="12">
        <f>(Phoenix!$B$22*10^3)/Phoenix!$B$8</f>
        <v>0</v>
      </c>
      <c r="F136" s="12">
        <f>(Atlanta!$B$22*10^3)/Atlanta!$B$8</f>
        <v>0</v>
      </c>
      <c r="G136" s="12">
        <f>(LosAngeles!$B$22*10^3)/LosAngeles!$B$8</f>
        <v>0</v>
      </c>
      <c r="H136" s="12">
        <f>(LasVegas!$B$22*10^3)/LasVegas!$B$8</f>
        <v>0</v>
      </c>
      <c r="I136" s="12">
        <f>(SanFrancisco!$B$22*10^3)/SanFrancisco!$B$8</f>
        <v>0</v>
      </c>
      <c r="J136" s="12">
        <f>(Baltimore!$B$22*10^3)/Baltimore!$B$8</f>
        <v>0</v>
      </c>
      <c r="K136" s="12">
        <f>(Albuquerque!$B$22*10^3)/Albuquerque!$B$8</f>
        <v>0</v>
      </c>
      <c r="L136" s="12">
        <f>(Seattle!$B$22*10^3)/Seattle!$B$8</f>
        <v>0</v>
      </c>
      <c r="M136" s="12">
        <f>(Chicago!$B$22*10^3)/Chicago!$B$8</f>
        <v>0</v>
      </c>
      <c r="N136" s="12">
        <f>(Boulder!$B$22*10^3)/Boulder!$B$8</f>
        <v>0</v>
      </c>
      <c r="O136" s="12">
        <f>(Minneapolis!$B$22*10^3)/Minneapolis!$B$8</f>
        <v>0</v>
      </c>
      <c r="P136" s="12">
        <f>(Helena!$B$22*10^3)/Helena!$B$8</f>
        <v>0</v>
      </c>
      <c r="Q136" s="12">
        <f>(Duluth!$B$22*10^3)/Duluth!$B$8</f>
        <v>0</v>
      </c>
      <c r="R136" s="12">
        <f>(Fairbanks!$B$22*10^3)/Fairbanks!$B$8</f>
        <v>0</v>
      </c>
    </row>
    <row r="137" spans="1:18">
      <c r="A137" s="5"/>
      <c r="B137" s="10" t="s">
        <v>184</v>
      </c>
      <c r="C137" s="12">
        <f>(Miami!$B$23*10^3)/Miami!$B$8</f>
        <v>0</v>
      </c>
      <c r="D137" s="12">
        <f>(Houston!$B$23*10^3)/Houston!$B$8</f>
        <v>0</v>
      </c>
      <c r="E137" s="12">
        <f>(Phoenix!$B$23*10^3)/Phoenix!$B$8</f>
        <v>0</v>
      </c>
      <c r="F137" s="12">
        <f>(Atlanta!$B$23*10^3)/Atlanta!$B$8</f>
        <v>0</v>
      </c>
      <c r="G137" s="12">
        <f>(LosAngeles!$B$23*10^3)/LosAngeles!$B$8</f>
        <v>0</v>
      </c>
      <c r="H137" s="12">
        <f>(LasVegas!$B$23*10^3)/LasVegas!$B$8</f>
        <v>0</v>
      </c>
      <c r="I137" s="12">
        <f>(SanFrancisco!$B$23*10^3)/SanFrancisco!$B$8</f>
        <v>0</v>
      </c>
      <c r="J137" s="12">
        <f>(Baltimore!$B$23*10^3)/Baltimore!$B$8</f>
        <v>0</v>
      </c>
      <c r="K137" s="12">
        <f>(Albuquerque!$B$23*10^3)/Albuquerque!$B$8</f>
        <v>0</v>
      </c>
      <c r="L137" s="12">
        <f>(Seattle!$B$23*10^3)/Seattle!$B$8</f>
        <v>0</v>
      </c>
      <c r="M137" s="12">
        <f>(Chicago!$B$23*10^3)/Chicago!$B$8</f>
        <v>0</v>
      </c>
      <c r="N137" s="12">
        <f>(Boulder!$B$23*10^3)/Boulder!$B$8</f>
        <v>0</v>
      </c>
      <c r="O137" s="12">
        <f>(Minneapolis!$B$23*10^3)/Minneapolis!$B$8</f>
        <v>0</v>
      </c>
      <c r="P137" s="12">
        <f>(Helena!$B$23*10^3)/Helena!$B$8</f>
        <v>0</v>
      </c>
      <c r="Q137" s="12">
        <f>(Duluth!$B$23*10^3)/Duluth!$B$8</f>
        <v>0</v>
      </c>
      <c r="R137" s="12">
        <f>(Fairbanks!$B$23*10^3)/Fairbanks!$B$8</f>
        <v>0</v>
      </c>
    </row>
    <row r="138" spans="1:18">
      <c r="A138" s="5"/>
      <c r="B138" s="10" t="s">
        <v>185</v>
      </c>
      <c r="C138" s="12">
        <f>(Miami!$B$24*10^3)/Miami!$B$8</f>
        <v>0</v>
      </c>
      <c r="D138" s="12">
        <f>(Houston!$B$24*10^3)/Houston!$B$8</f>
        <v>0</v>
      </c>
      <c r="E138" s="12">
        <f>(Phoenix!$B$24*10^3)/Phoenix!$B$8</f>
        <v>0</v>
      </c>
      <c r="F138" s="12">
        <f>(Atlanta!$B$24*10^3)/Atlanta!$B$8</f>
        <v>0</v>
      </c>
      <c r="G138" s="12">
        <f>(LosAngeles!$B$24*10^3)/LosAngeles!$B$8</f>
        <v>0</v>
      </c>
      <c r="H138" s="12">
        <f>(LasVegas!$B$24*10^3)/LasVegas!$B$8</f>
        <v>0</v>
      </c>
      <c r="I138" s="12">
        <f>(SanFrancisco!$B$24*10^3)/SanFrancisco!$B$8</f>
        <v>0</v>
      </c>
      <c r="J138" s="12">
        <f>(Baltimore!$B$24*10^3)/Baltimore!$B$8</f>
        <v>0</v>
      </c>
      <c r="K138" s="12">
        <f>(Albuquerque!$B$24*10^3)/Albuquerque!$B$8</f>
        <v>0</v>
      </c>
      <c r="L138" s="12">
        <f>(Seattle!$B$24*10^3)/Seattle!$B$8</f>
        <v>0</v>
      </c>
      <c r="M138" s="12">
        <f>(Chicago!$B$24*10^3)/Chicago!$B$8</f>
        <v>0</v>
      </c>
      <c r="N138" s="12">
        <f>(Boulder!$B$24*10^3)/Boulder!$B$8</f>
        <v>0</v>
      </c>
      <c r="O138" s="12">
        <f>(Minneapolis!$B$24*10^3)/Minneapolis!$B$8</f>
        <v>0</v>
      </c>
      <c r="P138" s="12">
        <f>(Helena!$B$24*10^3)/Helena!$B$8</f>
        <v>0</v>
      </c>
      <c r="Q138" s="12">
        <f>(Duluth!$B$24*10^3)/Duluth!$B$8</f>
        <v>0</v>
      </c>
      <c r="R138" s="12">
        <f>(Fairbanks!$B$24*10^3)/Fairbanks!$B$8</f>
        <v>0</v>
      </c>
    </row>
    <row r="139" spans="1:18">
      <c r="A139" s="5"/>
      <c r="B139" s="10" t="s">
        <v>186</v>
      </c>
      <c r="C139" s="12">
        <f>(Miami!$B$25*10^3)/Miami!$B$8</f>
        <v>0</v>
      </c>
      <c r="D139" s="12">
        <f>(Houston!$B$25*10^3)/Houston!$B$8</f>
        <v>0</v>
      </c>
      <c r="E139" s="12">
        <f>(Phoenix!$B$25*10^3)/Phoenix!$B$8</f>
        <v>0</v>
      </c>
      <c r="F139" s="12">
        <f>(Atlanta!$B$25*10^3)/Atlanta!$B$8</f>
        <v>0</v>
      </c>
      <c r="G139" s="12">
        <f>(LosAngeles!$B$25*10^3)/LosAngeles!$B$8</f>
        <v>0</v>
      </c>
      <c r="H139" s="12">
        <f>(LasVegas!$B$25*10^3)/LasVegas!$B$8</f>
        <v>0</v>
      </c>
      <c r="I139" s="12">
        <f>(SanFrancisco!$B$25*10^3)/SanFrancisco!$B$8</f>
        <v>0</v>
      </c>
      <c r="J139" s="12">
        <f>(Baltimore!$B$25*10^3)/Baltimore!$B$8</f>
        <v>0</v>
      </c>
      <c r="K139" s="12">
        <f>(Albuquerque!$B$25*10^3)/Albuquerque!$B$8</f>
        <v>0</v>
      </c>
      <c r="L139" s="12">
        <f>(Seattle!$B$25*10^3)/Seattle!$B$8</f>
        <v>0</v>
      </c>
      <c r="M139" s="12">
        <f>(Chicago!$B$25*10^3)/Chicago!$B$8</f>
        <v>0</v>
      </c>
      <c r="N139" s="12">
        <f>(Boulder!$B$25*10^3)/Boulder!$B$8</f>
        <v>0</v>
      </c>
      <c r="O139" s="12">
        <f>(Minneapolis!$B$25*10^3)/Minneapolis!$B$8</f>
        <v>0</v>
      </c>
      <c r="P139" s="12">
        <f>(Helena!$B$25*10^3)/Helena!$B$8</f>
        <v>0</v>
      </c>
      <c r="Q139" s="12">
        <f>(Duluth!$B$25*10^3)/Duluth!$B$8</f>
        <v>0</v>
      </c>
      <c r="R139" s="12">
        <f>(Fairbanks!$B$25*10^3)/Fairbanks!$B$8</f>
        <v>0</v>
      </c>
    </row>
    <row r="140" spans="1:18">
      <c r="A140" s="5"/>
      <c r="B140" s="10" t="s">
        <v>187</v>
      </c>
      <c r="C140" s="12">
        <f>(Miami!$B$26*10^3)/Miami!$B$8</f>
        <v>0</v>
      </c>
      <c r="D140" s="12">
        <f>(Houston!$B$26*10^3)/Houston!$B$8</f>
        <v>0</v>
      </c>
      <c r="E140" s="12">
        <f>(Phoenix!$B$26*10^3)/Phoenix!$B$8</f>
        <v>0</v>
      </c>
      <c r="F140" s="12">
        <f>(Atlanta!$B$26*10^3)/Atlanta!$B$8</f>
        <v>0</v>
      </c>
      <c r="G140" s="12">
        <f>(LosAngeles!$B$26*10^3)/LosAngeles!$B$8</f>
        <v>0</v>
      </c>
      <c r="H140" s="12">
        <f>(LasVegas!$B$26*10^3)/LasVegas!$B$8</f>
        <v>0</v>
      </c>
      <c r="I140" s="12">
        <f>(SanFrancisco!$B$26*10^3)/SanFrancisco!$B$8</f>
        <v>0</v>
      </c>
      <c r="J140" s="12">
        <f>(Baltimore!$B$26*10^3)/Baltimore!$B$8</f>
        <v>0</v>
      </c>
      <c r="K140" s="12">
        <f>(Albuquerque!$B$26*10^3)/Albuquerque!$B$8</f>
        <v>0</v>
      </c>
      <c r="L140" s="12">
        <f>(Seattle!$B$26*10^3)/Seattle!$B$8</f>
        <v>0</v>
      </c>
      <c r="M140" s="12">
        <f>(Chicago!$B$26*10^3)/Chicago!$B$8</f>
        <v>0</v>
      </c>
      <c r="N140" s="12">
        <f>(Boulder!$B$26*10^3)/Boulder!$B$8</f>
        <v>0</v>
      </c>
      <c r="O140" s="12">
        <f>(Minneapolis!$B$26*10^3)/Minneapolis!$B$8</f>
        <v>0</v>
      </c>
      <c r="P140" s="12">
        <f>(Helena!$B$26*10^3)/Helena!$B$8</f>
        <v>0</v>
      </c>
      <c r="Q140" s="12">
        <f>(Duluth!$B$26*10^3)/Duluth!$B$8</f>
        <v>0</v>
      </c>
      <c r="R140" s="12">
        <f>(Fairbanks!$B$26*10^3)/Fairbanks!$B$8</f>
        <v>0</v>
      </c>
    </row>
    <row r="141" spans="1:18">
      <c r="A141" s="5"/>
      <c r="B141" s="10" t="s">
        <v>98</v>
      </c>
      <c r="C141" s="12">
        <f>(Miami!$B$28*10^3)/Miami!$B$8</f>
        <v>166.82488371563949</v>
      </c>
      <c r="D141" s="12">
        <f>(Houston!$B$28*10^3)/Houston!$B$8</f>
        <v>164.60364043986408</v>
      </c>
      <c r="E141" s="12">
        <f>(Phoenix!$B$28*10^3)/Phoenix!$B$8</f>
        <v>169.31912895827</v>
      </c>
      <c r="F141" s="12">
        <f>(Atlanta!$B$28*10^3)/Atlanta!$B$8</f>
        <v>159.47864897117555</v>
      </c>
      <c r="G141" s="12">
        <f>(LosAngeles!$B$28*10^3)/LosAngeles!$B$8</f>
        <v>155.54907520583728</v>
      </c>
      <c r="H141" s="12">
        <f>(LasVegas!$B$28*10^3)/LasVegas!$B$8</f>
        <v>165.44953289777109</v>
      </c>
      <c r="I141" s="12">
        <f>(SanFrancisco!$B$28*10^3)/SanFrancisco!$B$8</f>
        <v>155.16025422274063</v>
      </c>
      <c r="J141" s="12">
        <f>(Baltimore!$B$28*10^3)/Baltimore!$B$8</f>
        <v>159.24287454525523</v>
      </c>
      <c r="K141" s="12">
        <f>(Albuquerque!$B$28*10^3)/Albuquerque!$B$8</f>
        <v>158.31839061204144</v>
      </c>
      <c r="L141" s="12">
        <f>(Seattle!$B$28*10^3)/Seattle!$B$8</f>
        <v>155.72073553348099</v>
      </c>
      <c r="M141" s="12">
        <f>(Chicago!$B$28*10^3)/Chicago!$B$8</f>
        <v>158.78373487372625</v>
      </c>
      <c r="N141" s="12">
        <f>(Boulder!$B$28*10^3)/Boulder!$B$8</f>
        <v>157.87579651426125</v>
      </c>
      <c r="O141" s="12">
        <f>(Minneapolis!$B$28*10^3)/Minneapolis!$B$8</f>
        <v>161.69161946007657</v>
      </c>
      <c r="P141" s="12">
        <f>(Helena!$B$28*10^3)/Helena!$B$8</f>
        <v>160.48172437969609</v>
      </c>
      <c r="Q141" s="12">
        <f>(Duluth!$B$28*10^3)/Duluth!$B$8</f>
        <v>161.586141427428</v>
      </c>
      <c r="R141" s="12">
        <f>(Fairbanks!$B$28*10^3)/Fairbanks!$B$8</f>
        <v>166.85383846969987</v>
      </c>
    </row>
    <row r="142" spans="1:18">
      <c r="A142" s="5"/>
      <c r="B142" s="8" t="s">
        <v>208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188</v>
      </c>
      <c r="C143" s="12">
        <f>(Miami!$C$13*10^3)/Miami!$B$8</f>
        <v>4.1363934371981721E-2</v>
      </c>
      <c r="D143" s="12">
        <f>(Houston!$C$13*10^3)/Houston!$B$8</f>
        <v>7.2180065479108109</v>
      </c>
      <c r="E143" s="12">
        <f>(Phoenix!$C$13*10^3)/Phoenix!$B$8</f>
        <v>4.4797140924856205</v>
      </c>
      <c r="F143" s="12">
        <f>(Atlanta!$C$13*10^3)/Atlanta!$B$8</f>
        <v>21.149379644394255</v>
      </c>
      <c r="G143" s="12">
        <f>(LosAngeles!$C$13*10^3)/LosAngeles!$B$8</f>
        <v>1.2264406541292581</v>
      </c>
      <c r="H143" s="12">
        <f>(LasVegas!$C$13*10^3)/LasVegas!$B$8</f>
        <v>12.353339000192342</v>
      </c>
      <c r="I143" s="12">
        <f>(SanFrancisco!$C$13*10^3)/SanFrancisco!$B$8</f>
        <v>6.5954793356124863</v>
      </c>
      <c r="J143" s="12">
        <f>(Baltimore!$C$13*10^3)/Baltimore!$B$8</f>
        <v>48.575736329736735</v>
      </c>
      <c r="K143" s="12">
        <f>(Albuquerque!$C$13*10^3)/Albuquerque!$B$8</f>
        <v>36.720832738726777</v>
      </c>
      <c r="L143" s="12">
        <f>(Seattle!$C$13*10^3)/Seattle!$B$8</f>
        <v>28.048883897640806</v>
      </c>
      <c r="M143" s="12">
        <f>(Chicago!$C$13*10^3)/Chicago!$B$8</f>
        <v>79.584209731692837</v>
      </c>
      <c r="N143" s="12">
        <f>(Boulder!$C$13*10^3)/Boulder!$B$8</f>
        <v>63.923824178460556</v>
      </c>
      <c r="O143" s="12">
        <f>(Minneapolis!$C$13*10^3)/Minneapolis!$B$8</f>
        <v>129.48772835477018</v>
      </c>
      <c r="P143" s="12">
        <f>(Helena!$C$13*10^3)/Helena!$B$8</f>
        <v>103.99927199475505</v>
      </c>
      <c r="Q143" s="12">
        <f>(Duluth!$C$13*10^3)/Duluth!$B$8</f>
        <v>145.76443653014499</v>
      </c>
      <c r="R143" s="12">
        <f>(Fairbanks!$C$13*10^3)/Fairbanks!$B$8</f>
        <v>316.26036942129787</v>
      </c>
    </row>
    <row r="144" spans="1:18">
      <c r="A144" s="5"/>
      <c r="B144" s="10" t="s">
        <v>189</v>
      </c>
      <c r="C144" s="12">
        <f>(Miami!$C$14*10^3)/Miami!$B$8</f>
        <v>0</v>
      </c>
      <c r="D144" s="12">
        <f>(Houston!$C$14*10^3)/Houston!$B$8</f>
        <v>0</v>
      </c>
      <c r="E144" s="12">
        <f>(Phoenix!$C$14*10^3)/Phoenix!$B$8</f>
        <v>0</v>
      </c>
      <c r="F144" s="12">
        <f>(Atlanta!$C$14*10^3)/Atlanta!$B$8</f>
        <v>0</v>
      </c>
      <c r="G144" s="12">
        <f>(LosAngeles!$C$14*10^3)/LosAngeles!$B$8</f>
        <v>0</v>
      </c>
      <c r="H144" s="12">
        <f>(LasVegas!$C$14*10^3)/LasVegas!$B$8</f>
        <v>0</v>
      </c>
      <c r="I144" s="12">
        <f>(SanFrancisco!$C$14*10^3)/SanFrancisco!$B$8</f>
        <v>0</v>
      </c>
      <c r="J144" s="12">
        <f>(Baltimore!$C$14*10^3)/Baltimore!$B$8</f>
        <v>0</v>
      </c>
      <c r="K144" s="12">
        <f>(Albuquerque!$C$14*10^3)/Albuquerque!$B$8</f>
        <v>0</v>
      </c>
      <c r="L144" s="12">
        <f>(Seattle!$C$14*10^3)/Seattle!$B$8</f>
        <v>0</v>
      </c>
      <c r="M144" s="12">
        <f>(Chicago!$C$14*10^3)/Chicago!$B$8</f>
        <v>0</v>
      </c>
      <c r="N144" s="12">
        <f>(Boulder!$C$14*10^3)/Boulder!$B$8</f>
        <v>0</v>
      </c>
      <c r="O144" s="12">
        <f>(Minneapolis!$C$14*10^3)/Minneapolis!$B$8</f>
        <v>0</v>
      </c>
      <c r="P144" s="12">
        <f>(Helena!$C$14*10^3)/Helena!$B$8</f>
        <v>0</v>
      </c>
      <c r="Q144" s="12">
        <f>(Duluth!$C$14*10^3)/Duluth!$B$8</f>
        <v>0</v>
      </c>
      <c r="R144" s="12">
        <f>(Fairbanks!$C$14*10^3)/Fairbanks!$B$8</f>
        <v>0</v>
      </c>
    </row>
    <row r="145" spans="1:18">
      <c r="A145" s="5"/>
      <c r="B145" s="10" t="s">
        <v>190</v>
      </c>
      <c r="C145" s="12">
        <f>(Miami!$C$15*10^3)/Miami!$B$8</f>
        <v>0</v>
      </c>
      <c r="D145" s="12">
        <f>(Houston!$C$15*10^3)/Houston!$B$8</f>
        <v>0</v>
      </c>
      <c r="E145" s="12">
        <f>(Phoenix!$C$15*10^3)/Phoenix!$B$8</f>
        <v>0</v>
      </c>
      <c r="F145" s="12">
        <f>(Atlanta!$C$15*10^3)/Atlanta!$B$8</f>
        <v>0</v>
      </c>
      <c r="G145" s="12">
        <f>(LosAngeles!$C$15*10^3)/LosAngeles!$B$8</f>
        <v>0</v>
      </c>
      <c r="H145" s="12">
        <f>(LasVegas!$C$15*10^3)/LasVegas!$B$8</f>
        <v>0</v>
      </c>
      <c r="I145" s="12">
        <f>(SanFrancisco!$C$15*10^3)/SanFrancisco!$B$8</f>
        <v>0</v>
      </c>
      <c r="J145" s="12">
        <f>(Baltimore!$C$15*10^3)/Baltimore!$B$8</f>
        <v>0</v>
      </c>
      <c r="K145" s="12">
        <f>(Albuquerque!$C$15*10^3)/Albuquerque!$B$8</f>
        <v>0</v>
      </c>
      <c r="L145" s="12">
        <f>(Seattle!$C$15*10^3)/Seattle!$B$8</f>
        <v>0</v>
      </c>
      <c r="M145" s="12">
        <f>(Chicago!$C$15*10^3)/Chicago!$B$8</f>
        <v>0</v>
      </c>
      <c r="N145" s="12">
        <f>(Boulder!$C$15*10^3)/Boulder!$B$8</f>
        <v>0</v>
      </c>
      <c r="O145" s="12">
        <f>(Minneapolis!$C$15*10^3)/Minneapolis!$B$8</f>
        <v>0</v>
      </c>
      <c r="P145" s="12">
        <f>(Helena!$C$15*10^3)/Helena!$B$8</f>
        <v>0</v>
      </c>
      <c r="Q145" s="12">
        <f>(Duluth!$C$15*10^3)/Duluth!$B$8</f>
        <v>0</v>
      </c>
      <c r="R145" s="12">
        <f>(Fairbanks!$C$15*10^3)/Fairbanks!$B$8</f>
        <v>0</v>
      </c>
    </row>
    <row r="146" spans="1:18">
      <c r="A146" s="5"/>
      <c r="B146" s="10" t="s">
        <v>191</v>
      </c>
      <c r="C146" s="12">
        <f>(Miami!$C$16*10^3)/Miami!$B$8</f>
        <v>0</v>
      </c>
      <c r="D146" s="12">
        <f>(Houston!$C$16*10^3)/Houston!$B$8</f>
        <v>0</v>
      </c>
      <c r="E146" s="12">
        <f>(Phoenix!$C$16*10^3)/Phoenix!$B$8</f>
        <v>0</v>
      </c>
      <c r="F146" s="12">
        <f>(Atlanta!$C$16*10^3)/Atlanta!$B$8</f>
        <v>0</v>
      </c>
      <c r="G146" s="12">
        <f>(LosAngeles!$C$16*10^3)/LosAngeles!$B$8</f>
        <v>0</v>
      </c>
      <c r="H146" s="12">
        <f>(LasVegas!$C$16*10^3)/LasVegas!$B$8</f>
        <v>0</v>
      </c>
      <c r="I146" s="12">
        <f>(SanFrancisco!$C$16*10^3)/SanFrancisco!$B$8</f>
        <v>0</v>
      </c>
      <c r="J146" s="12">
        <f>(Baltimore!$C$16*10^3)/Baltimore!$B$8</f>
        <v>0</v>
      </c>
      <c r="K146" s="12">
        <f>(Albuquerque!$C$16*10^3)/Albuquerque!$B$8</f>
        <v>0</v>
      </c>
      <c r="L146" s="12">
        <f>(Seattle!$C$16*10^3)/Seattle!$B$8</f>
        <v>0</v>
      </c>
      <c r="M146" s="12">
        <f>(Chicago!$C$16*10^3)/Chicago!$B$8</f>
        <v>0</v>
      </c>
      <c r="N146" s="12">
        <f>(Boulder!$C$16*10^3)/Boulder!$B$8</f>
        <v>0</v>
      </c>
      <c r="O146" s="12">
        <f>(Minneapolis!$C$16*10^3)/Minneapolis!$B$8</f>
        <v>0</v>
      </c>
      <c r="P146" s="12">
        <f>(Helena!$C$16*10^3)/Helena!$B$8</f>
        <v>0</v>
      </c>
      <c r="Q146" s="12">
        <f>(Duluth!$C$16*10^3)/Duluth!$B$8</f>
        <v>0</v>
      </c>
      <c r="R146" s="12">
        <f>(Fairbanks!$C$16*10^3)/Fairbanks!$B$8</f>
        <v>0</v>
      </c>
    </row>
    <row r="147" spans="1:18">
      <c r="A147" s="5"/>
      <c r="B147" s="10" t="s">
        <v>192</v>
      </c>
      <c r="C147" s="12">
        <f>(Miami!$C$17*10^3)/Miami!$B$8</f>
        <v>0</v>
      </c>
      <c r="D147" s="12">
        <f>(Houston!$C$17*10^3)/Houston!$B$8</f>
        <v>0</v>
      </c>
      <c r="E147" s="12">
        <f>(Phoenix!$C$17*10^3)/Phoenix!$B$8</f>
        <v>0</v>
      </c>
      <c r="F147" s="12">
        <f>(Atlanta!$C$17*10^3)/Atlanta!$B$8</f>
        <v>0</v>
      </c>
      <c r="G147" s="12">
        <f>(LosAngeles!$C$17*10^3)/LosAngeles!$B$8</f>
        <v>0</v>
      </c>
      <c r="H147" s="12">
        <f>(LasVegas!$C$17*10^3)/LasVegas!$B$8</f>
        <v>0</v>
      </c>
      <c r="I147" s="12">
        <f>(SanFrancisco!$C$17*10^3)/SanFrancisco!$B$8</f>
        <v>0</v>
      </c>
      <c r="J147" s="12">
        <f>(Baltimore!$C$17*10^3)/Baltimore!$B$8</f>
        <v>0</v>
      </c>
      <c r="K147" s="12">
        <f>(Albuquerque!$C$17*10^3)/Albuquerque!$B$8</f>
        <v>0</v>
      </c>
      <c r="L147" s="12">
        <f>(Seattle!$C$17*10^3)/Seattle!$B$8</f>
        <v>0</v>
      </c>
      <c r="M147" s="12">
        <f>(Chicago!$C$17*10^3)/Chicago!$B$8</f>
        <v>0</v>
      </c>
      <c r="N147" s="12">
        <f>(Boulder!$C$17*10^3)/Boulder!$B$8</f>
        <v>0</v>
      </c>
      <c r="O147" s="12">
        <f>(Minneapolis!$C$17*10^3)/Minneapolis!$B$8</f>
        <v>0</v>
      </c>
      <c r="P147" s="12">
        <f>(Helena!$C$17*10^3)/Helena!$B$8</f>
        <v>0</v>
      </c>
      <c r="Q147" s="12">
        <f>(Duluth!$C$17*10^3)/Duluth!$B$8</f>
        <v>0</v>
      </c>
      <c r="R147" s="12">
        <f>(Fairbanks!$C$17*10^3)/Fairbanks!$B$8</f>
        <v>0</v>
      </c>
    </row>
    <row r="148" spans="1:18">
      <c r="A148" s="5"/>
      <c r="B148" s="10" t="s">
        <v>193</v>
      </c>
      <c r="C148" s="12">
        <f>(Miami!$C$18*10^3)/Miami!$B$8</f>
        <v>0</v>
      </c>
      <c r="D148" s="12">
        <f>(Houston!$C$18*10^3)/Houston!$B$8</f>
        <v>0</v>
      </c>
      <c r="E148" s="12">
        <f>(Phoenix!$C$18*10^3)/Phoenix!$B$8</f>
        <v>0</v>
      </c>
      <c r="F148" s="12">
        <f>(Atlanta!$C$18*10^3)/Atlanta!$B$8</f>
        <v>0</v>
      </c>
      <c r="G148" s="12">
        <f>(LosAngeles!$C$18*10^3)/LosAngeles!$B$8</f>
        <v>0</v>
      </c>
      <c r="H148" s="12">
        <f>(LasVegas!$C$18*10^3)/LasVegas!$B$8</f>
        <v>0</v>
      </c>
      <c r="I148" s="12">
        <f>(SanFrancisco!$C$18*10^3)/SanFrancisco!$B$8</f>
        <v>0</v>
      </c>
      <c r="J148" s="12">
        <f>(Baltimore!$C$18*10^3)/Baltimore!$B$8</f>
        <v>0</v>
      </c>
      <c r="K148" s="12">
        <f>(Albuquerque!$C$18*10^3)/Albuquerque!$B$8</f>
        <v>0</v>
      </c>
      <c r="L148" s="12">
        <f>(Seattle!$C$18*10^3)/Seattle!$B$8</f>
        <v>0</v>
      </c>
      <c r="M148" s="12">
        <f>(Chicago!$C$18*10^3)/Chicago!$B$8</f>
        <v>0</v>
      </c>
      <c r="N148" s="12">
        <f>(Boulder!$C$18*10^3)/Boulder!$B$8</f>
        <v>0</v>
      </c>
      <c r="O148" s="12">
        <f>(Minneapolis!$C$18*10^3)/Minneapolis!$B$8</f>
        <v>0</v>
      </c>
      <c r="P148" s="12">
        <f>(Helena!$C$18*10^3)/Helena!$B$8</f>
        <v>0</v>
      </c>
      <c r="Q148" s="12">
        <f>(Duluth!$C$18*10^3)/Duluth!$B$8</f>
        <v>0</v>
      </c>
      <c r="R148" s="12">
        <f>(Fairbanks!$C$18*10^3)/Fairbanks!$B$8</f>
        <v>0</v>
      </c>
    </row>
    <row r="149" spans="1:18">
      <c r="A149" s="5"/>
      <c r="B149" s="10" t="s">
        <v>194</v>
      </c>
      <c r="C149" s="12">
        <f>(Miami!$C$19*10^3)/Miami!$B$8</f>
        <v>0</v>
      </c>
      <c r="D149" s="12">
        <f>(Houston!$C$19*10^3)/Houston!$B$8</f>
        <v>0</v>
      </c>
      <c r="E149" s="12">
        <f>(Phoenix!$C$19*10^3)/Phoenix!$B$8</f>
        <v>0</v>
      </c>
      <c r="F149" s="12">
        <f>(Atlanta!$C$19*10^3)/Atlanta!$B$8</f>
        <v>0</v>
      </c>
      <c r="G149" s="12">
        <f>(LosAngeles!$C$19*10^3)/LosAngeles!$B$8</f>
        <v>0</v>
      </c>
      <c r="H149" s="12">
        <f>(LasVegas!$C$19*10^3)/LasVegas!$B$8</f>
        <v>0</v>
      </c>
      <c r="I149" s="12">
        <f>(SanFrancisco!$C$19*10^3)/SanFrancisco!$B$8</f>
        <v>0</v>
      </c>
      <c r="J149" s="12">
        <f>(Baltimore!$C$19*10^3)/Baltimore!$B$8</f>
        <v>0</v>
      </c>
      <c r="K149" s="12">
        <f>(Albuquerque!$C$19*10^3)/Albuquerque!$B$8</f>
        <v>0</v>
      </c>
      <c r="L149" s="12">
        <f>(Seattle!$C$19*10^3)/Seattle!$B$8</f>
        <v>0</v>
      </c>
      <c r="M149" s="12">
        <f>(Chicago!$C$19*10^3)/Chicago!$B$8</f>
        <v>0</v>
      </c>
      <c r="N149" s="12">
        <f>(Boulder!$C$19*10^3)/Boulder!$B$8</f>
        <v>0</v>
      </c>
      <c r="O149" s="12">
        <f>(Minneapolis!$C$19*10^3)/Minneapolis!$B$8</f>
        <v>0</v>
      </c>
      <c r="P149" s="12">
        <f>(Helena!$C$19*10^3)/Helena!$B$8</f>
        <v>0</v>
      </c>
      <c r="Q149" s="12">
        <f>(Duluth!$C$19*10^3)/Duluth!$B$8</f>
        <v>0</v>
      </c>
      <c r="R149" s="12">
        <f>(Fairbanks!$C$19*10^3)/Fairbanks!$B$8</f>
        <v>0</v>
      </c>
    </row>
    <row r="150" spans="1:18">
      <c r="A150" s="5"/>
      <c r="B150" s="10" t="s">
        <v>195</v>
      </c>
      <c r="C150" s="12">
        <f>(Miami!$C$20*10^3)/Miami!$B$8</f>
        <v>0</v>
      </c>
      <c r="D150" s="12">
        <f>(Houston!$C$20*10^3)/Houston!$B$8</f>
        <v>0</v>
      </c>
      <c r="E150" s="12">
        <f>(Phoenix!$C$20*10^3)/Phoenix!$B$8</f>
        <v>0</v>
      </c>
      <c r="F150" s="12">
        <f>(Atlanta!$C$20*10^3)/Atlanta!$B$8</f>
        <v>0</v>
      </c>
      <c r="G150" s="12">
        <f>(LosAngeles!$C$20*10^3)/LosAngeles!$B$8</f>
        <v>0</v>
      </c>
      <c r="H150" s="12">
        <f>(LasVegas!$C$20*10^3)/LasVegas!$B$8</f>
        <v>0</v>
      </c>
      <c r="I150" s="12">
        <f>(SanFrancisco!$C$20*10^3)/SanFrancisco!$B$8</f>
        <v>0</v>
      </c>
      <c r="J150" s="12">
        <f>(Baltimore!$C$20*10^3)/Baltimore!$B$8</f>
        <v>0</v>
      </c>
      <c r="K150" s="12">
        <f>(Albuquerque!$C$20*10^3)/Albuquerque!$B$8</f>
        <v>0</v>
      </c>
      <c r="L150" s="12">
        <f>(Seattle!$C$20*10^3)/Seattle!$B$8</f>
        <v>0</v>
      </c>
      <c r="M150" s="12">
        <f>(Chicago!$C$20*10^3)/Chicago!$B$8</f>
        <v>0</v>
      </c>
      <c r="N150" s="12">
        <f>(Boulder!$C$20*10^3)/Boulder!$B$8</f>
        <v>0</v>
      </c>
      <c r="O150" s="12">
        <f>(Minneapolis!$C$20*10^3)/Minneapolis!$B$8</f>
        <v>0</v>
      </c>
      <c r="P150" s="12">
        <f>(Helena!$C$20*10^3)/Helena!$B$8</f>
        <v>0</v>
      </c>
      <c r="Q150" s="12">
        <f>(Duluth!$C$20*10^3)/Duluth!$B$8</f>
        <v>0</v>
      </c>
      <c r="R150" s="12">
        <f>(Fairbanks!$C$20*10^3)/Fairbanks!$B$8</f>
        <v>0</v>
      </c>
    </row>
    <row r="151" spans="1:18">
      <c r="A151" s="5"/>
      <c r="B151" s="10" t="s">
        <v>196</v>
      </c>
      <c r="C151" s="12">
        <f>(Miami!$C$21*10^3)/Miami!$B$8</f>
        <v>0</v>
      </c>
      <c r="D151" s="12">
        <f>(Houston!$C$21*10^3)/Houston!$B$8</f>
        <v>0</v>
      </c>
      <c r="E151" s="12">
        <f>(Phoenix!$C$21*10^3)/Phoenix!$B$8</f>
        <v>0</v>
      </c>
      <c r="F151" s="12">
        <f>(Atlanta!$C$21*10^3)/Atlanta!$B$8</f>
        <v>0</v>
      </c>
      <c r="G151" s="12">
        <f>(LosAngeles!$C$21*10^3)/LosAngeles!$B$8</f>
        <v>0</v>
      </c>
      <c r="H151" s="12">
        <f>(LasVegas!$C$21*10^3)/LasVegas!$B$8</f>
        <v>0</v>
      </c>
      <c r="I151" s="12">
        <f>(SanFrancisco!$C$21*10^3)/SanFrancisco!$B$8</f>
        <v>0</v>
      </c>
      <c r="J151" s="12">
        <f>(Baltimore!$C$21*10^3)/Baltimore!$B$8</f>
        <v>0</v>
      </c>
      <c r="K151" s="12">
        <f>(Albuquerque!$C$21*10^3)/Albuquerque!$B$8</f>
        <v>0</v>
      </c>
      <c r="L151" s="12">
        <f>(Seattle!$C$21*10^3)/Seattle!$B$8</f>
        <v>0</v>
      </c>
      <c r="M151" s="12">
        <f>(Chicago!$C$21*10^3)/Chicago!$B$8</f>
        <v>0</v>
      </c>
      <c r="N151" s="12">
        <f>(Boulder!$C$21*10^3)/Boulder!$B$8</f>
        <v>0</v>
      </c>
      <c r="O151" s="12">
        <f>(Minneapolis!$C$21*10^3)/Minneapolis!$B$8</f>
        <v>0</v>
      </c>
      <c r="P151" s="12">
        <f>(Helena!$C$21*10^3)/Helena!$B$8</f>
        <v>0</v>
      </c>
      <c r="Q151" s="12">
        <f>(Duluth!$C$21*10^3)/Duluth!$B$8</f>
        <v>0</v>
      </c>
      <c r="R151" s="12">
        <f>(Fairbanks!$C$21*10^3)/Fairbanks!$B$8</f>
        <v>0</v>
      </c>
    </row>
    <row r="152" spans="1:18">
      <c r="A152" s="5"/>
      <c r="B152" s="10" t="s">
        <v>197</v>
      </c>
      <c r="C152" s="12">
        <f>(Miami!$C$22*10^3)/Miami!$B$8</f>
        <v>0</v>
      </c>
      <c r="D152" s="12">
        <f>(Houston!$C$22*10^3)/Houston!$B$8</f>
        <v>0</v>
      </c>
      <c r="E152" s="12">
        <f>(Phoenix!$C$22*10^3)/Phoenix!$B$8</f>
        <v>0</v>
      </c>
      <c r="F152" s="12">
        <f>(Atlanta!$C$22*10^3)/Atlanta!$B$8</f>
        <v>0</v>
      </c>
      <c r="G152" s="12">
        <f>(LosAngeles!$C$22*10^3)/LosAngeles!$B$8</f>
        <v>0</v>
      </c>
      <c r="H152" s="12">
        <f>(LasVegas!$C$22*10^3)/LasVegas!$B$8</f>
        <v>0</v>
      </c>
      <c r="I152" s="12">
        <f>(SanFrancisco!$C$22*10^3)/SanFrancisco!$B$8</f>
        <v>0</v>
      </c>
      <c r="J152" s="12">
        <f>(Baltimore!$C$22*10^3)/Baltimore!$B$8</f>
        <v>0</v>
      </c>
      <c r="K152" s="12">
        <f>(Albuquerque!$C$22*10^3)/Albuquerque!$B$8</f>
        <v>0</v>
      </c>
      <c r="L152" s="12">
        <f>(Seattle!$C$22*10^3)/Seattle!$B$8</f>
        <v>0</v>
      </c>
      <c r="M152" s="12">
        <f>(Chicago!$C$22*10^3)/Chicago!$B$8</f>
        <v>0</v>
      </c>
      <c r="N152" s="12">
        <f>(Boulder!$C$22*10^3)/Boulder!$B$8</f>
        <v>0</v>
      </c>
      <c r="O152" s="12">
        <f>(Minneapolis!$C$22*10^3)/Minneapolis!$B$8</f>
        <v>0</v>
      </c>
      <c r="P152" s="12">
        <f>(Helena!$C$22*10^3)/Helena!$B$8</f>
        <v>0</v>
      </c>
      <c r="Q152" s="12">
        <f>(Duluth!$C$22*10^3)/Duluth!$B$8</f>
        <v>0</v>
      </c>
      <c r="R152" s="12">
        <f>(Fairbanks!$C$22*10^3)/Fairbanks!$B$8</f>
        <v>0</v>
      </c>
    </row>
    <row r="153" spans="1:18">
      <c r="A153" s="5"/>
      <c r="B153" s="10" t="s">
        <v>198</v>
      </c>
      <c r="C153" s="12">
        <f>(Miami!$C$23*10^3)/Miami!$B$8</f>
        <v>0</v>
      </c>
      <c r="D153" s="12">
        <f>(Houston!$C$23*10^3)/Houston!$B$8</f>
        <v>0</v>
      </c>
      <c r="E153" s="12">
        <f>(Phoenix!$C$23*10^3)/Phoenix!$B$8</f>
        <v>0</v>
      </c>
      <c r="F153" s="12">
        <f>(Atlanta!$C$23*10^3)/Atlanta!$B$8</f>
        <v>0</v>
      </c>
      <c r="G153" s="12">
        <f>(LosAngeles!$C$23*10^3)/LosAngeles!$B$8</f>
        <v>0</v>
      </c>
      <c r="H153" s="12">
        <f>(LasVegas!$C$23*10^3)/LasVegas!$B$8</f>
        <v>0</v>
      </c>
      <c r="I153" s="12">
        <f>(SanFrancisco!$C$23*10^3)/SanFrancisco!$B$8</f>
        <v>0</v>
      </c>
      <c r="J153" s="12">
        <f>(Baltimore!$C$23*10^3)/Baltimore!$B$8</f>
        <v>0</v>
      </c>
      <c r="K153" s="12">
        <f>(Albuquerque!$C$23*10^3)/Albuquerque!$B$8</f>
        <v>0</v>
      </c>
      <c r="L153" s="12">
        <f>(Seattle!$C$23*10^3)/Seattle!$B$8</f>
        <v>0</v>
      </c>
      <c r="M153" s="12">
        <f>(Chicago!$C$23*10^3)/Chicago!$B$8</f>
        <v>0</v>
      </c>
      <c r="N153" s="12">
        <f>(Boulder!$C$23*10^3)/Boulder!$B$8</f>
        <v>0</v>
      </c>
      <c r="O153" s="12">
        <f>(Minneapolis!$C$23*10^3)/Minneapolis!$B$8</f>
        <v>0</v>
      </c>
      <c r="P153" s="12">
        <f>(Helena!$C$23*10^3)/Helena!$B$8</f>
        <v>0</v>
      </c>
      <c r="Q153" s="12">
        <f>(Duluth!$C$23*10^3)/Duluth!$B$8</f>
        <v>0</v>
      </c>
      <c r="R153" s="12">
        <f>(Fairbanks!$C$23*10^3)/Fairbanks!$B$8</f>
        <v>0</v>
      </c>
    </row>
    <row r="154" spans="1:18">
      <c r="A154" s="5"/>
      <c r="B154" s="10" t="s">
        <v>199</v>
      </c>
      <c r="C154" s="12">
        <f>(Miami!$C$24*10^3)/Miami!$B$8</f>
        <v>0</v>
      </c>
      <c r="D154" s="12">
        <f>(Houston!$C$24*10^3)/Houston!$B$8</f>
        <v>0</v>
      </c>
      <c r="E154" s="12">
        <f>(Phoenix!$C$24*10^3)/Phoenix!$B$8</f>
        <v>0</v>
      </c>
      <c r="F154" s="12">
        <f>(Atlanta!$C$24*10^3)/Atlanta!$B$8</f>
        <v>0</v>
      </c>
      <c r="G154" s="12">
        <f>(LosAngeles!$C$24*10^3)/LosAngeles!$B$8</f>
        <v>0</v>
      </c>
      <c r="H154" s="12">
        <f>(LasVegas!$C$24*10^3)/LasVegas!$B$8</f>
        <v>0</v>
      </c>
      <c r="I154" s="12">
        <f>(SanFrancisco!$C$24*10^3)/SanFrancisco!$B$8</f>
        <v>0</v>
      </c>
      <c r="J154" s="12">
        <f>(Baltimore!$C$24*10^3)/Baltimore!$B$8</f>
        <v>0</v>
      </c>
      <c r="K154" s="12">
        <f>(Albuquerque!$C$24*10^3)/Albuquerque!$B$8</f>
        <v>0</v>
      </c>
      <c r="L154" s="12">
        <f>(Seattle!$C$24*10^3)/Seattle!$B$8</f>
        <v>0</v>
      </c>
      <c r="M154" s="12">
        <f>(Chicago!$C$24*10^3)/Chicago!$B$8</f>
        <v>0</v>
      </c>
      <c r="N154" s="12">
        <f>(Boulder!$C$24*10^3)/Boulder!$B$8</f>
        <v>0</v>
      </c>
      <c r="O154" s="12">
        <f>(Minneapolis!$C$24*10^3)/Minneapolis!$B$8</f>
        <v>0</v>
      </c>
      <c r="P154" s="12">
        <f>(Helena!$C$24*10^3)/Helena!$B$8</f>
        <v>0</v>
      </c>
      <c r="Q154" s="12">
        <f>(Duluth!$C$24*10^3)/Duluth!$B$8</f>
        <v>0</v>
      </c>
      <c r="R154" s="12">
        <f>(Fairbanks!$C$24*10^3)/Fairbanks!$B$8</f>
        <v>0</v>
      </c>
    </row>
    <row r="155" spans="1:18">
      <c r="A155" s="5"/>
      <c r="B155" s="10" t="s">
        <v>200</v>
      </c>
      <c r="C155" s="12">
        <f>(Miami!$C$25*10^3)/Miami!$B$8</f>
        <v>0</v>
      </c>
      <c r="D155" s="12">
        <f>(Houston!$C$25*10^3)/Houston!$B$8</f>
        <v>0</v>
      </c>
      <c r="E155" s="12">
        <f>(Phoenix!$C$25*10^3)/Phoenix!$B$8</f>
        <v>0</v>
      </c>
      <c r="F155" s="12">
        <f>(Atlanta!$C$25*10^3)/Atlanta!$B$8</f>
        <v>0</v>
      </c>
      <c r="G155" s="12">
        <f>(LosAngeles!$C$25*10^3)/LosAngeles!$B$8</f>
        <v>0</v>
      </c>
      <c r="H155" s="12">
        <f>(LasVegas!$C$25*10^3)/LasVegas!$B$8</f>
        <v>0</v>
      </c>
      <c r="I155" s="12">
        <f>(SanFrancisco!$C$25*10^3)/SanFrancisco!$B$8</f>
        <v>0</v>
      </c>
      <c r="J155" s="12">
        <f>(Baltimore!$C$25*10^3)/Baltimore!$B$8</f>
        <v>0</v>
      </c>
      <c r="K155" s="12">
        <f>(Albuquerque!$C$25*10^3)/Albuquerque!$B$8</f>
        <v>0</v>
      </c>
      <c r="L155" s="12">
        <f>(Seattle!$C$25*10^3)/Seattle!$B$8</f>
        <v>0</v>
      </c>
      <c r="M155" s="12">
        <f>(Chicago!$C$25*10^3)/Chicago!$B$8</f>
        <v>0</v>
      </c>
      <c r="N155" s="12">
        <f>(Boulder!$C$25*10^3)/Boulder!$B$8</f>
        <v>0</v>
      </c>
      <c r="O155" s="12">
        <f>(Minneapolis!$C$25*10^3)/Minneapolis!$B$8</f>
        <v>0</v>
      </c>
      <c r="P155" s="12">
        <f>(Helena!$C$25*10^3)/Helena!$B$8</f>
        <v>0</v>
      </c>
      <c r="Q155" s="12">
        <f>(Duluth!$C$25*10^3)/Duluth!$B$8</f>
        <v>0</v>
      </c>
      <c r="R155" s="12">
        <f>(Fairbanks!$C$25*10^3)/Fairbanks!$B$8</f>
        <v>0</v>
      </c>
    </row>
    <row r="156" spans="1:18">
      <c r="A156" s="5"/>
      <c r="B156" s="10" t="s">
        <v>201</v>
      </c>
      <c r="C156" s="12">
        <f>(Miami!$C$26*10^3)/Miami!$B$8</f>
        <v>0</v>
      </c>
      <c r="D156" s="12">
        <f>(Houston!$C$26*10^3)/Houston!$B$8</f>
        <v>0</v>
      </c>
      <c r="E156" s="12">
        <f>(Phoenix!$C$26*10^3)/Phoenix!$B$8</f>
        <v>0</v>
      </c>
      <c r="F156" s="12">
        <f>(Atlanta!$C$26*10^3)/Atlanta!$B$8</f>
        <v>0</v>
      </c>
      <c r="G156" s="12">
        <f>(LosAngeles!$C$26*10^3)/LosAngeles!$B$8</f>
        <v>0</v>
      </c>
      <c r="H156" s="12">
        <f>(LasVegas!$C$26*10^3)/LasVegas!$B$8</f>
        <v>0</v>
      </c>
      <c r="I156" s="12">
        <f>(SanFrancisco!$C$26*10^3)/SanFrancisco!$B$8</f>
        <v>0</v>
      </c>
      <c r="J156" s="12">
        <f>(Baltimore!$C$26*10^3)/Baltimore!$B$8</f>
        <v>0</v>
      </c>
      <c r="K156" s="12">
        <f>(Albuquerque!$C$26*10^3)/Albuquerque!$B$8</f>
        <v>0</v>
      </c>
      <c r="L156" s="12">
        <f>(Seattle!$C$26*10^3)/Seattle!$B$8</f>
        <v>0</v>
      </c>
      <c r="M156" s="12">
        <f>(Chicago!$C$26*10^3)/Chicago!$B$8</f>
        <v>0</v>
      </c>
      <c r="N156" s="12">
        <f>(Boulder!$C$26*10^3)/Boulder!$B$8</f>
        <v>0</v>
      </c>
      <c r="O156" s="12">
        <f>(Minneapolis!$C$26*10^3)/Minneapolis!$B$8</f>
        <v>0</v>
      </c>
      <c r="P156" s="12">
        <f>(Helena!$C$26*10^3)/Helena!$B$8</f>
        <v>0</v>
      </c>
      <c r="Q156" s="12">
        <f>(Duluth!$C$26*10^3)/Duluth!$B$8</f>
        <v>0</v>
      </c>
      <c r="R156" s="12">
        <f>(Fairbanks!$C$26*10^3)/Fairbanks!$B$8</f>
        <v>0</v>
      </c>
    </row>
    <row r="157" spans="1:18">
      <c r="A157" s="5"/>
      <c r="B157" s="10" t="s">
        <v>98</v>
      </c>
      <c r="C157" s="12">
        <f>(Miami!$C$28*10^3)/Miami!$B$8</f>
        <v>4.1363934371981721E-2</v>
      </c>
      <c r="D157" s="12">
        <f>(Houston!$C$28*10^3)/Houston!$B$8</f>
        <v>7.2180065479108109</v>
      </c>
      <c r="E157" s="12">
        <f>(Phoenix!$C$28*10^3)/Phoenix!$B$8</f>
        <v>4.4797140924856205</v>
      </c>
      <c r="F157" s="12">
        <f>(Atlanta!$C$28*10^3)/Atlanta!$B$8</f>
        <v>21.149379644394255</v>
      </c>
      <c r="G157" s="12">
        <f>(LosAngeles!$C$28*10^3)/LosAngeles!$B$8</f>
        <v>1.2264406541292581</v>
      </c>
      <c r="H157" s="12">
        <f>(LasVegas!$C$28*10^3)/LasVegas!$B$8</f>
        <v>12.353339000192342</v>
      </c>
      <c r="I157" s="12">
        <f>(SanFrancisco!$C$28*10^3)/SanFrancisco!$B$8</f>
        <v>6.5954793356124863</v>
      </c>
      <c r="J157" s="12">
        <f>(Baltimore!$C$28*10^3)/Baltimore!$B$8</f>
        <v>48.575736329736735</v>
      </c>
      <c r="K157" s="12">
        <f>(Albuquerque!$C$28*10^3)/Albuquerque!$B$8</f>
        <v>36.720832738726777</v>
      </c>
      <c r="L157" s="12">
        <f>(Seattle!$C$28*10^3)/Seattle!$B$8</f>
        <v>28.048883897640806</v>
      </c>
      <c r="M157" s="12">
        <f>(Chicago!$C$28*10^3)/Chicago!$B$8</f>
        <v>79.584209731692837</v>
      </c>
      <c r="N157" s="12">
        <f>(Boulder!$C$28*10^3)/Boulder!$B$8</f>
        <v>63.923824178460556</v>
      </c>
      <c r="O157" s="12">
        <f>(Minneapolis!$C$28*10^3)/Minneapolis!$B$8</f>
        <v>129.48772835477018</v>
      </c>
      <c r="P157" s="12">
        <f>(Helena!$C$28*10^3)/Helena!$B$8</f>
        <v>103.99927199475505</v>
      </c>
      <c r="Q157" s="12">
        <f>(Duluth!$C$28*10^3)/Duluth!$B$8</f>
        <v>145.76443653014499</v>
      </c>
      <c r="R157" s="12">
        <f>(Fairbanks!$C$28*10^3)/Fairbanks!$B$8</f>
        <v>316.26036942129787</v>
      </c>
    </row>
    <row r="158" spans="1:18">
      <c r="A158" s="5"/>
      <c r="B158" s="8" t="s">
        <v>209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78</v>
      </c>
      <c r="C159" s="12">
        <f>(Miami!$E$13*10^3)/Miami!$B$8</f>
        <v>0</v>
      </c>
      <c r="D159" s="12">
        <f>(Houston!$E$13*10^3)/Houston!$B$8</f>
        <v>0</v>
      </c>
      <c r="E159" s="12">
        <f>(Phoenix!$E$13*10^3)/Phoenix!$B$8</f>
        <v>0</v>
      </c>
      <c r="F159" s="12">
        <f>(Atlanta!$E$13*10^3)/Atlanta!$B$8</f>
        <v>0</v>
      </c>
      <c r="G159" s="12">
        <f>(LosAngeles!$E$13*10^3)/LosAngeles!$B$8</f>
        <v>0</v>
      </c>
      <c r="H159" s="12">
        <f>(LasVegas!$E$13*10^3)/LasVegas!$B$8</f>
        <v>0</v>
      </c>
      <c r="I159" s="12">
        <f>(SanFrancisco!$E$13*10^3)/SanFrancisco!$B$8</f>
        <v>0</v>
      </c>
      <c r="J159" s="12">
        <f>(Baltimore!$E$13*10^3)/Baltimore!$B$8</f>
        <v>0</v>
      </c>
      <c r="K159" s="12">
        <f>(Albuquerque!$E$13*10^3)/Albuquerque!$B$8</f>
        <v>0</v>
      </c>
      <c r="L159" s="12">
        <f>(Seattle!$E$13*10^3)/Seattle!$B$8</f>
        <v>0</v>
      </c>
      <c r="M159" s="12">
        <f>(Chicago!$E$13*10^3)/Chicago!$B$8</f>
        <v>0</v>
      </c>
      <c r="N159" s="12">
        <f>(Boulder!$E$13*10^3)/Boulder!$B$8</f>
        <v>0</v>
      </c>
      <c r="O159" s="12">
        <f>(Minneapolis!$E$13*10^3)/Minneapolis!$B$8</f>
        <v>0</v>
      </c>
      <c r="P159" s="12">
        <f>(Helena!$E$13*10^3)/Helena!$B$8</f>
        <v>0</v>
      </c>
      <c r="Q159" s="12">
        <f>(Duluth!$E$13*10^3)/Duluth!$B$8</f>
        <v>0</v>
      </c>
      <c r="R159" s="12">
        <f>(Fairbanks!$E$13*10^3)/Fairbanks!$B$8</f>
        <v>0</v>
      </c>
    </row>
    <row r="160" spans="1:18">
      <c r="A160" s="5"/>
      <c r="B160" s="10" t="s">
        <v>79</v>
      </c>
      <c r="C160" s="12">
        <f>(Miami!$E$14*10^3)/Miami!$B$8</f>
        <v>0</v>
      </c>
      <c r="D160" s="12">
        <f>(Houston!$E$14*10^3)/Houston!$B$8</f>
        <v>0</v>
      </c>
      <c r="E160" s="12">
        <f>(Phoenix!$E$14*10^3)/Phoenix!$B$8</f>
        <v>0</v>
      </c>
      <c r="F160" s="12">
        <f>(Atlanta!$E$14*10^3)/Atlanta!$B$8</f>
        <v>0</v>
      </c>
      <c r="G160" s="12">
        <f>(LosAngeles!$E$14*10^3)/LosAngeles!$B$8</f>
        <v>0</v>
      </c>
      <c r="H160" s="12">
        <f>(LasVegas!$E$14*10^3)/LasVegas!$B$8</f>
        <v>0</v>
      </c>
      <c r="I160" s="12">
        <f>(SanFrancisco!$E$14*10^3)/SanFrancisco!$B$8</f>
        <v>0</v>
      </c>
      <c r="J160" s="12">
        <f>(Baltimore!$E$14*10^3)/Baltimore!$B$8</f>
        <v>0</v>
      </c>
      <c r="K160" s="12">
        <f>(Albuquerque!$E$14*10^3)/Albuquerque!$B$8</f>
        <v>0</v>
      </c>
      <c r="L160" s="12">
        <f>(Seattle!$E$14*10^3)/Seattle!$B$8</f>
        <v>0</v>
      </c>
      <c r="M160" s="12">
        <f>(Chicago!$E$14*10^3)/Chicago!$B$8</f>
        <v>0</v>
      </c>
      <c r="N160" s="12">
        <f>(Boulder!$E$14*10^3)/Boulder!$B$8</f>
        <v>0</v>
      </c>
      <c r="O160" s="12">
        <f>(Minneapolis!$E$14*10^3)/Minneapolis!$B$8</f>
        <v>0</v>
      </c>
      <c r="P160" s="12">
        <f>(Helena!$E$14*10^3)/Helena!$B$8</f>
        <v>0</v>
      </c>
      <c r="Q160" s="12">
        <f>(Duluth!$E$14*10^3)/Duluth!$B$8</f>
        <v>0</v>
      </c>
      <c r="R160" s="12">
        <f>(Fairbanks!$E$14*10^3)/Fairbanks!$B$8</f>
        <v>0</v>
      </c>
    </row>
    <row r="161" spans="1:18">
      <c r="A161" s="5"/>
      <c r="B161" s="10" t="s">
        <v>87</v>
      </c>
      <c r="C161" s="12">
        <f>(Miami!$E$15*10^3)/Miami!$B$8</f>
        <v>0</v>
      </c>
      <c r="D161" s="12">
        <f>(Houston!$E$15*10^3)/Houston!$B$8</f>
        <v>0</v>
      </c>
      <c r="E161" s="12">
        <f>(Phoenix!$E$15*10^3)/Phoenix!$B$8</f>
        <v>0</v>
      </c>
      <c r="F161" s="12">
        <f>(Atlanta!$E$15*10^3)/Atlanta!$B$8</f>
        <v>0</v>
      </c>
      <c r="G161" s="12">
        <f>(LosAngeles!$E$15*10^3)/LosAngeles!$B$8</f>
        <v>0</v>
      </c>
      <c r="H161" s="12">
        <f>(LasVegas!$E$15*10^3)/LasVegas!$B$8</f>
        <v>0</v>
      </c>
      <c r="I161" s="12">
        <f>(SanFrancisco!$E$15*10^3)/SanFrancisco!$B$8</f>
        <v>0</v>
      </c>
      <c r="J161" s="12">
        <f>(Baltimore!$E$15*10^3)/Baltimore!$B$8</f>
        <v>0</v>
      </c>
      <c r="K161" s="12">
        <f>(Albuquerque!$E$15*10^3)/Albuquerque!$B$8</f>
        <v>0</v>
      </c>
      <c r="L161" s="12">
        <f>(Seattle!$E$15*10^3)/Seattle!$B$8</f>
        <v>0</v>
      </c>
      <c r="M161" s="12">
        <f>(Chicago!$E$15*10^3)/Chicago!$B$8</f>
        <v>0</v>
      </c>
      <c r="N161" s="12">
        <f>(Boulder!$E$15*10^3)/Boulder!$B$8</f>
        <v>0</v>
      </c>
      <c r="O161" s="12">
        <f>(Minneapolis!$E$15*10^3)/Minneapolis!$B$8</f>
        <v>0</v>
      </c>
      <c r="P161" s="12">
        <f>(Helena!$E$15*10^3)/Helena!$B$8</f>
        <v>0</v>
      </c>
      <c r="Q161" s="12">
        <f>(Duluth!$E$15*10^3)/Duluth!$B$8</f>
        <v>0</v>
      </c>
      <c r="R161" s="12">
        <f>(Fairbanks!$E$15*10^3)/Fairbanks!$B$8</f>
        <v>0</v>
      </c>
    </row>
    <row r="162" spans="1:18">
      <c r="A162" s="5"/>
      <c r="B162" s="10" t="s">
        <v>88</v>
      </c>
      <c r="C162" s="12">
        <f>(Miami!$E$16*10^3)/Miami!$B$8</f>
        <v>0</v>
      </c>
      <c r="D162" s="12">
        <f>(Houston!$E$16*10^3)/Houston!$B$8</f>
        <v>0</v>
      </c>
      <c r="E162" s="12">
        <f>(Phoenix!$E$16*10^3)/Phoenix!$B$8</f>
        <v>0</v>
      </c>
      <c r="F162" s="12">
        <f>(Atlanta!$E$16*10^3)/Atlanta!$B$8</f>
        <v>0</v>
      </c>
      <c r="G162" s="12">
        <f>(LosAngeles!$E$16*10^3)/LosAngeles!$B$8</f>
        <v>0</v>
      </c>
      <c r="H162" s="12">
        <f>(LasVegas!$E$16*10^3)/LasVegas!$B$8</f>
        <v>0</v>
      </c>
      <c r="I162" s="12">
        <f>(SanFrancisco!$E$16*10^3)/SanFrancisco!$B$8</f>
        <v>0</v>
      </c>
      <c r="J162" s="12">
        <f>(Baltimore!$E$16*10^3)/Baltimore!$B$8</f>
        <v>0</v>
      </c>
      <c r="K162" s="12">
        <f>(Albuquerque!$E$16*10^3)/Albuquerque!$B$8</f>
        <v>0</v>
      </c>
      <c r="L162" s="12">
        <f>(Seattle!$E$16*10^3)/Seattle!$B$8</f>
        <v>0</v>
      </c>
      <c r="M162" s="12">
        <f>(Chicago!$E$16*10^3)/Chicago!$B$8</f>
        <v>0</v>
      </c>
      <c r="N162" s="12">
        <f>(Boulder!$E$16*10^3)/Boulder!$B$8</f>
        <v>0</v>
      </c>
      <c r="O162" s="12">
        <f>(Minneapolis!$E$16*10^3)/Minneapolis!$B$8</f>
        <v>0</v>
      </c>
      <c r="P162" s="12">
        <f>(Helena!$E$16*10^3)/Helena!$B$8</f>
        <v>0</v>
      </c>
      <c r="Q162" s="12">
        <f>(Duluth!$E$16*10^3)/Duluth!$B$8</f>
        <v>0</v>
      </c>
      <c r="R162" s="12">
        <f>(Fairbanks!$E$16*10^3)/Fairbanks!$B$8</f>
        <v>0</v>
      </c>
    </row>
    <row r="163" spans="1:18">
      <c r="A163" s="5"/>
      <c r="B163" s="10" t="s">
        <v>89</v>
      </c>
      <c r="C163" s="12">
        <f>(Miami!$E$17*10^3)/Miami!$B$8</f>
        <v>0</v>
      </c>
      <c r="D163" s="12">
        <f>(Houston!$E$17*10^3)/Houston!$B$8</f>
        <v>0</v>
      </c>
      <c r="E163" s="12">
        <f>(Phoenix!$E$17*10^3)/Phoenix!$B$8</f>
        <v>0</v>
      </c>
      <c r="F163" s="12">
        <f>(Atlanta!$E$17*10^3)/Atlanta!$B$8</f>
        <v>0</v>
      </c>
      <c r="G163" s="12">
        <f>(LosAngeles!$E$17*10^3)/LosAngeles!$B$8</f>
        <v>0</v>
      </c>
      <c r="H163" s="12">
        <f>(LasVegas!$E$17*10^3)/LasVegas!$B$8</f>
        <v>0</v>
      </c>
      <c r="I163" s="12">
        <f>(SanFrancisco!$E$17*10^3)/SanFrancisco!$B$8</f>
        <v>0</v>
      </c>
      <c r="J163" s="12">
        <f>(Baltimore!$E$17*10^3)/Baltimore!$B$8</f>
        <v>0</v>
      </c>
      <c r="K163" s="12">
        <f>(Albuquerque!$E$17*10^3)/Albuquerque!$B$8</f>
        <v>0</v>
      </c>
      <c r="L163" s="12">
        <f>(Seattle!$E$17*10^3)/Seattle!$B$8</f>
        <v>0</v>
      </c>
      <c r="M163" s="12">
        <f>(Chicago!$E$17*10^3)/Chicago!$B$8</f>
        <v>0</v>
      </c>
      <c r="N163" s="12">
        <f>(Boulder!$E$17*10^3)/Boulder!$B$8</f>
        <v>0</v>
      </c>
      <c r="O163" s="12">
        <f>(Minneapolis!$E$17*10^3)/Minneapolis!$B$8</f>
        <v>0</v>
      </c>
      <c r="P163" s="12">
        <f>(Helena!$E$17*10^3)/Helena!$B$8</f>
        <v>0</v>
      </c>
      <c r="Q163" s="12">
        <f>(Duluth!$E$17*10^3)/Duluth!$B$8</f>
        <v>0</v>
      </c>
      <c r="R163" s="12">
        <f>(Fairbanks!$E$17*10^3)/Fairbanks!$B$8</f>
        <v>0</v>
      </c>
    </row>
    <row r="164" spans="1:18">
      <c r="A164" s="5"/>
      <c r="B164" s="10" t="s">
        <v>90</v>
      </c>
      <c r="C164" s="12">
        <f>(Miami!$E$18*10^3)/Miami!$B$8</f>
        <v>0</v>
      </c>
      <c r="D164" s="12">
        <f>(Houston!$E$18*10^3)/Houston!$B$8</f>
        <v>0</v>
      </c>
      <c r="E164" s="12">
        <f>(Phoenix!$E$18*10^3)/Phoenix!$B$8</f>
        <v>0</v>
      </c>
      <c r="F164" s="12">
        <f>(Atlanta!$E$18*10^3)/Atlanta!$B$8</f>
        <v>0</v>
      </c>
      <c r="G164" s="12">
        <f>(LosAngeles!$E$18*10^3)/LosAngeles!$B$8</f>
        <v>0</v>
      </c>
      <c r="H164" s="12">
        <f>(LasVegas!$E$18*10^3)/LasVegas!$B$8</f>
        <v>0</v>
      </c>
      <c r="I164" s="12">
        <f>(SanFrancisco!$E$18*10^3)/SanFrancisco!$B$8</f>
        <v>0</v>
      </c>
      <c r="J164" s="12">
        <f>(Baltimore!$E$18*10^3)/Baltimore!$B$8</f>
        <v>0</v>
      </c>
      <c r="K164" s="12">
        <f>(Albuquerque!$E$18*10^3)/Albuquerque!$B$8</f>
        <v>0</v>
      </c>
      <c r="L164" s="12">
        <f>(Seattle!$E$18*10^3)/Seattle!$B$8</f>
        <v>0</v>
      </c>
      <c r="M164" s="12">
        <f>(Chicago!$E$18*10^3)/Chicago!$B$8</f>
        <v>0</v>
      </c>
      <c r="N164" s="12">
        <f>(Boulder!$E$18*10^3)/Boulder!$B$8</f>
        <v>0</v>
      </c>
      <c r="O164" s="12">
        <f>(Minneapolis!$E$18*10^3)/Minneapolis!$B$8</f>
        <v>0</v>
      </c>
      <c r="P164" s="12">
        <f>(Helena!$E$18*10^3)/Helena!$B$8</f>
        <v>0</v>
      </c>
      <c r="Q164" s="12">
        <f>(Duluth!$E$18*10^3)/Duluth!$B$8</f>
        <v>0</v>
      </c>
      <c r="R164" s="12">
        <f>(Fairbanks!$E$18*10^3)/Fairbanks!$B$8</f>
        <v>0</v>
      </c>
    </row>
    <row r="165" spans="1:18">
      <c r="A165" s="5"/>
      <c r="B165" s="10" t="s">
        <v>91</v>
      </c>
      <c r="C165" s="12">
        <f>(Miami!$E$19*10^3)/Miami!$B$8</f>
        <v>0</v>
      </c>
      <c r="D165" s="12">
        <f>(Houston!$E$19*10^3)/Houston!$B$8</f>
        <v>0</v>
      </c>
      <c r="E165" s="12">
        <f>(Phoenix!$E$19*10^3)/Phoenix!$B$8</f>
        <v>0</v>
      </c>
      <c r="F165" s="12">
        <f>(Atlanta!$E$19*10^3)/Atlanta!$B$8</f>
        <v>0</v>
      </c>
      <c r="G165" s="12">
        <f>(LosAngeles!$E$19*10^3)/LosAngeles!$B$8</f>
        <v>0</v>
      </c>
      <c r="H165" s="12">
        <f>(LasVegas!$E$19*10^3)/LasVegas!$B$8</f>
        <v>0</v>
      </c>
      <c r="I165" s="12">
        <f>(SanFrancisco!$E$19*10^3)/SanFrancisco!$B$8</f>
        <v>0</v>
      </c>
      <c r="J165" s="12">
        <f>(Baltimore!$E$19*10^3)/Baltimore!$B$8</f>
        <v>0</v>
      </c>
      <c r="K165" s="12">
        <f>(Albuquerque!$E$19*10^3)/Albuquerque!$B$8</f>
        <v>0</v>
      </c>
      <c r="L165" s="12">
        <f>(Seattle!$E$19*10^3)/Seattle!$B$8</f>
        <v>0</v>
      </c>
      <c r="M165" s="12">
        <f>(Chicago!$E$19*10^3)/Chicago!$B$8</f>
        <v>0</v>
      </c>
      <c r="N165" s="12">
        <f>(Boulder!$E$19*10^3)/Boulder!$B$8</f>
        <v>0</v>
      </c>
      <c r="O165" s="12">
        <f>(Minneapolis!$E$19*10^3)/Minneapolis!$B$8</f>
        <v>0</v>
      </c>
      <c r="P165" s="12">
        <f>(Helena!$E$19*10^3)/Helena!$B$8</f>
        <v>0</v>
      </c>
      <c r="Q165" s="12">
        <f>(Duluth!$E$19*10^3)/Duluth!$B$8</f>
        <v>0</v>
      </c>
      <c r="R165" s="12">
        <f>(Fairbanks!$E$19*10^3)/Fairbanks!$B$8</f>
        <v>0</v>
      </c>
    </row>
    <row r="166" spans="1:18">
      <c r="A166" s="5"/>
      <c r="B166" s="10" t="s">
        <v>92</v>
      </c>
      <c r="C166" s="12">
        <f>(Miami!$E$20*10^3)/Miami!$B$8</f>
        <v>0</v>
      </c>
      <c r="D166" s="12">
        <f>(Houston!$E$20*10^3)/Houston!$B$8</f>
        <v>0</v>
      </c>
      <c r="E166" s="12">
        <f>(Phoenix!$E$20*10^3)/Phoenix!$B$8</f>
        <v>0</v>
      </c>
      <c r="F166" s="12">
        <f>(Atlanta!$E$20*10^3)/Atlanta!$B$8</f>
        <v>0</v>
      </c>
      <c r="G166" s="12">
        <f>(LosAngeles!$E$20*10^3)/LosAngeles!$B$8</f>
        <v>0</v>
      </c>
      <c r="H166" s="12">
        <f>(LasVegas!$E$20*10^3)/LasVegas!$B$8</f>
        <v>0</v>
      </c>
      <c r="I166" s="12">
        <f>(SanFrancisco!$E$20*10^3)/SanFrancisco!$B$8</f>
        <v>0</v>
      </c>
      <c r="J166" s="12">
        <f>(Baltimore!$E$20*10^3)/Baltimore!$B$8</f>
        <v>0</v>
      </c>
      <c r="K166" s="12">
        <f>(Albuquerque!$E$20*10^3)/Albuquerque!$B$8</f>
        <v>0</v>
      </c>
      <c r="L166" s="12">
        <f>(Seattle!$E$20*10^3)/Seattle!$B$8</f>
        <v>0</v>
      </c>
      <c r="M166" s="12">
        <f>(Chicago!$E$20*10^3)/Chicago!$B$8</f>
        <v>0</v>
      </c>
      <c r="N166" s="12">
        <f>(Boulder!$E$20*10^3)/Boulder!$B$8</f>
        <v>0</v>
      </c>
      <c r="O166" s="12">
        <f>(Minneapolis!$E$20*10^3)/Minneapolis!$B$8</f>
        <v>0</v>
      </c>
      <c r="P166" s="12">
        <f>(Helena!$E$20*10^3)/Helena!$B$8</f>
        <v>0</v>
      </c>
      <c r="Q166" s="12">
        <f>(Duluth!$E$20*10^3)/Duluth!$B$8</f>
        <v>0</v>
      </c>
      <c r="R166" s="12">
        <f>(Fairbanks!$E$20*10^3)/Fairbanks!$B$8</f>
        <v>0</v>
      </c>
    </row>
    <row r="167" spans="1:18">
      <c r="A167" s="5"/>
      <c r="B167" s="10" t="s">
        <v>93</v>
      </c>
      <c r="C167" s="12">
        <f>(Miami!$E$21*10^3)/Miami!$B$8</f>
        <v>0</v>
      </c>
      <c r="D167" s="12">
        <f>(Houston!$E$21*10^3)/Houston!$B$8</f>
        <v>0</v>
      </c>
      <c r="E167" s="12">
        <f>(Phoenix!$E$21*10^3)/Phoenix!$B$8</f>
        <v>0</v>
      </c>
      <c r="F167" s="12">
        <f>(Atlanta!$E$21*10^3)/Atlanta!$B$8</f>
        <v>0</v>
      </c>
      <c r="G167" s="12">
        <f>(LosAngeles!$E$21*10^3)/LosAngeles!$B$8</f>
        <v>0</v>
      </c>
      <c r="H167" s="12">
        <f>(LasVegas!$E$21*10^3)/LasVegas!$B$8</f>
        <v>0</v>
      </c>
      <c r="I167" s="12">
        <f>(SanFrancisco!$E$21*10^3)/SanFrancisco!$B$8</f>
        <v>0</v>
      </c>
      <c r="J167" s="12">
        <f>(Baltimore!$E$21*10^3)/Baltimore!$B$8</f>
        <v>0</v>
      </c>
      <c r="K167" s="12">
        <f>(Albuquerque!$E$21*10^3)/Albuquerque!$B$8</f>
        <v>0</v>
      </c>
      <c r="L167" s="12">
        <f>(Seattle!$E$21*10^3)/Seattle!$B$8</f>
        <v>0</v>
      </c>
      <c r="M167" s="12">
        <f>(Chicago!$E$21*10^3)/Chicago!$B$8</f>
        <v>0</v>
      </c>
      <c r="N167" s="12">
        <f>(Boulder!$E$21*10^3)/Boulder!$B$8</f>
        <v>0</v>
      </c>
      <c r="O167" s="12">
        <f>(Minneapolis!$E$21*10^3)/Minneapolis!$B$8</f>
        <v>0</v>
      </c>
      <c r="P167" s="12">
        <f>(Helena!$E$21*10^3)/Helena!$B$8</f>
        <v>0</v>
      </c>
      <c r="Q167" s="12">
        <f>(Duluth!$E$21*10^3)/Duluth!$B$8</f>
        <v>0</v>
      </c>
      <c r="R167" s="12">
        <f>(Fairbanks!$E$21*10^3)/Fairbanks!$B$8</f>
        <v>0</v>
      </c>
    </row>
    <row r="168" spans="1:18">
      <c r="A168" s="5"/>
      <c r="B168" s="10" t="s">
        <v>94</v>
      </c>
      <c r="C168" s="12">
        <f>(Miami!$E$22*10^3)/Miami!$B$8</f>
        <v>0</v>
      </c>
      <c r="D168" s="12">
        <f>(Houston!$E$22*10^3)/Houston!$B$8</f>
        <v>0</v>
      </c>
      <c r="E168" s="12">
        <f>(Phoenix!$E$22*10^3)/Phoenix!$B$8</f>
        <v>0</v>
      </c>
      <c r="F168" s="12">
        <f>(Atlanta!$E$22*10^3)/Atlanta!$B$8</f>
        <v>0</v>
      </c>
      <c r="G168" s="12">
        <f>(LosAngeles!$E$22*10^3)/LosAngeles!$B$8</f>
        <v>0</v>
      </c>
      <c r="H168" s="12">
        <f>(LasVegas!$E$22*10^3)/LasVegas!$B$8</f>
        <v>0</v>
      </c>
      <c r="I168" s="12">
        <f>(SanFrancisco!$E$22*10^3)/SanFrancisco!$B$8</f>
        <v>0</v>
      </c>
      <c r="J168" s="12">
        <f>(Baltimore!$E$22*10^3)/Baltimore!$B$8</f>
        <v>0</v>
      </c>
      <c r="K168" s="12">
        <f>(Albuquerque!$E$22*10^3)/Albuquerque!$B$8</f>
        <v>0</v>
      </c>
      <c r="L168" s="12">
        <f>(Seattle!$E$22*10^3)/Seattle!$B$8</f>
        <v>0</v>
      </c>
      <c r="M168" s="12">
        <f>(Chicago!$E$22*10^3)/Chicago!$B$8</f>
        <v>0</v>
      </c>
      <c r="N168" s="12">
        <f>(Boulder!$E$22*10^3)/Boulder!$B$8</f>
        <v>0</v>
      </c>
      <c r="O168" s="12">
        <f>(Minneapolis!$E$22*10^3)/Minneapolis!$B$8</f>
        <v>0</v>
      </c>
      <c r="P168" s="12">
        <f>(Helena!$E$22*10^3)/Helena!$B$8</f>
        <v>0</v>
      </c>
      <c r="Q168" s="12">
        <f>(Duluth!$E$22*10^3)/Duluth!$B$8</f>
        <v>0</v>
      </c>
      <c r="R168" s="12">
        <f>(Fairbanks!$E$22*10^3)/Fairbanks!$B$8</f>
        <v>0</v>
      </c>
    </row>
    <row r="169" spans="1:18">
      <c r="A169" s="5"/>
      <c r="B169" s="10" t="s">
        <v>73</v>
      </c>
      <c r="C169" s="12">
        <f>(Miami!$E$23*10^3)/Miami!$B$8</f>
        <v>0</v>
      </c>
      <c r="D169" s="12">
        <f>(Houston!$E$23*10^3)/Houston!$B$8</f>
        <v>0</v>
      </c>
      <c r="E169" s="12">
        <f>(Phoenix!$E$23*10^3)/Phoenix!$B$8</f>
        <v>0</v>
      </c>
      <c r="F169" s="12">
        <f>(Atlanta!$E$23*10^3)/Atlanta!$B$8</f>
        <v>0</v>
      </c>
      <c r="G169" s="12">
        <f>(LosAngeles!$E$23*10^3)/LosAngeles!$B$8</f>
        <v>0</v>
      </c>
      <c r="H169" s="12">
        <f>(LasVegas!$E$23*10^3)/LasVegas!$B$8</f>
        <v>0</v>
      </c>
      <c r="I169" s="12">
        <f>(SanFrancisco!$E$23*10^3)/SanFrancisco!$B$8</f>
        <v>0</v>
      </c>
      <c r="J169" s="12">
        <f>(Baltimore!$E$23*10^3)/Baltimore!$B$8</f>
        <v>0</v>
      </c>
      <c r="K169" s="12">
        <f>(Albuquerque!$E$23*10^3)/Albuquerque!$B$8</f>
        <v>0</v>
      </c>
      <c r="L169" s="12">
        <f>(Seattle!$E$23*10^3)/Seattle!$B$8</f>
        <v>0</v>
      </c>
      <c r="M169" s="12">
        <f>(Chicago!$E$23*10^3)/Chicago!$B$8</f>
        <v>0</v>
      </c>
      <c r="N169" s="12">
        <f>(Boulder!$E$23*10^3)/Boulder!$B$8</f>
        <v>0</v>
      </c>
      <c r="O169" s="12">
        <f>(Minneapolis!$E$23*10^3)/Minneapolis!$B$8</f>
        <v>0</v>
      </c>
      <c r="P169" s="12">
        <f>(Helena!$E$23*10^3)/Helena!$B$8</f>
        <v>0</v>
      </c>
      <c r="Q169" s="12">
        <f>(Duluth!$E$23*10^3)/Duluth!$B$8</f>
        <v>0</v>
      </c>
      <c r="R169" s="12">
        <f>(Fairbanks!$E$23*10^3)/Fairbanks!$B$8</f>
        <v>0</v>
      </c>
    </row>
    <row r="170" spans="1:18">
      <c r="A170" s="5"/>
      <c r="B170" s="10" t="s">
        <v>95</v>
      </c>
      <c r="C170" s="12">
        <f>(Miami!$E$24*10^3)/Miami!$B$8</f>
        <v>0</v>
      </c>
      <c r="D170" s="12">
        <f>(Houston!$E$24*10^3)/Houston!$B$8</f>
        <v>0</v>
      </c>
      <c r="E170" s="12">
        <f>(Phoenix!$E$24*10^3)/Phoenix!$B$8</f>
        <v>0</v>
      </c>
      <c r="F170" s="12">
        <f>(Atlanta!$E$24*10^3)/Atlanta!$B$8</f>
        <v>0</v>
      </c>
      <c r="G170" s="12">
        <f>(LosAngeles!$E$24*10^3)/LosAngeles!$B$8</f>
        <v>0</v>
      </c>
      <c r="H170" s="12">
        <f>(LasVegas!$E$24*10^3)/LasVegas!$B$8</f>
        <v>0</v>
      </c>
      <c r="I170" s="12">
        <f>(SanFrancisco!$E$24*10^3)/SanFrancisco!$B$8</f>
        <v>0</v>
      </c>
      <c r="J170" s="12">
        <f>(Baltimore!$E$24*10^3)/Baltimore!$B$8</f>
        <v>0</v>
      </c>
      <c r="K170" s="12">
        <f>(Albuquerque!$E$24*10^3)/Albuquerque!$B$8</f>
        <v>0</v>
      </c>
      <c r="L170" s="12">
        <f>(Seattle!$E$24*10^3)/Seattle!$B$8</f>
        <v>0</v>
      </c>
      <c r="M170" s="12">
        <f>(Chicago!$E$24*10^3)/Chicago!$B$8</f>
        <v>0</v>
      </c>
      <c r="N170" s="12">
        <f>(Boulder!$E$24*10^3)/Boulder!$B$8</f>
        <v>0</v>
      </c>
      <c r="O170" s="12">
        <f>(Minneapolis!$E$24*10^3)/Minneapolis!$B$8</f>
        <v>0</v>
      </c>
      <c r="P170" s="12">
        <f>(Helena!$E$24*10^3)/Helena!$B$8</f>
        <v>0</v>
      </c>
      <c r="Q170" s="12">
        <f>(Duluth!$E$24*10^3)/Duluth!$B$8</f>
        <v>0</v>
      </c>
      <c r="R170" s="12">
        <f>(Fairbanks!$E$24*10^3)/Fairbanks!$B$8</f>
        <v>0</v>
      </c>
    </row>
    <row r="171" spans="1:18">
      <c r="A171" s="5"/>
      <c r="B171" s="10" t="s">
        <v>96</v>
      </c>
      <c r="C171" s="12">
        <f>(Miami!$E$25*10^3)/Miami!$B$8</f>
        <v>0</v>
      </c>
      <c r="D171" s="12">
        <f>(Houston!$E$25*10^3)/Houston!$B$8</f>
        <v>0</v>
      </c>
      <c r="E171" s="12">
        <f>(Phoenix!$E$25*10^3)/Phoenix!$B$8</f>
        <v>0</v>
      </c>
      <c r="F171" s="12">
        <f>(Atlanta!$E$25*10^3)/Atlanta!$B$8</f>
        <v>0</v>
      </c>
      <c r="G171" s="12">
        <f>(LosAngeles!$E$25*10^3)/LosAngeles!$B$8</f>
        <v>0</v>
      </c>
      <c r="H171" s="12">
        <f>(LasVegas!$E$25*10^3)/LasVegas!$B$8</f>
        <v>0</v>
      </c>
      <c r="I171" s="12">
        <f>(SanFrancisco!$E$25*10^3)/SanFrancisco!$B$8</f>
        <v>0</v>
      </c>
      <c r="J171" s="12">
        <f>(Baltimore!$E$25*10^3)/Baltimore!$B$8</f>
        <v>0</v>
      </c>
      <c r="K171" s="12">
        <f>(Albuquerque!$E$25*10^3)/Albuquerque!$B$8</f>
        <v>0</v>
      </c>
      <c r="L171" s="12">
        <f>(Seattle!$E$25*10^3)/Seattle!$B$8</f>
        <v>0</v>
      </c>
      <c r="M171" s="12">
        <f>(Chicago!$E$25*10^3)/Chicago!$B$8</f>
        <v>0</v>
      </c>
      <c r="N171" s="12">
        <f>(Boulder!$E$25*10^3)/Boulder!$B$8</f>
        <v>0</v>
      </c>
      <c r="O171" s="12">
        <f>(Minneapolis!$E$25*10^3)/Minneapolis!$B$8</f>
        <v>0</v>
      </c>
      <c r="P171" s="12">
        <f>(Helena!$E$25*10^3)/Helena!$B$8</f>
        <v>0</v>
      </c>
      <c r="Q171" s="12">
        <f>(Duluth!$E$25*10^3)/Duluth!$B$8</f>
        <v>0</v>
      </c>
      <c r="R171" s="12">
        <f>(Fairbanks!$E$25*10^3)/Fairbanks!$B$8</f>
        <v>0</v>
      </c>
    </row>
    <row r="172" spans="1:18">
      <c r="A172" s="5"/>
      <c r="B172" s="10" t="s">
        <v>97</v>
      </c>
      <c r="C172" s="12">
        <f>(Miami!$E$26*10^3)/Miami!$B$8</f>
        <v>0</v>
      </c>
      <c r="D172" s="12">
        <f>(Houston!$E$26*10^3)/Houston!$B$8</f>
        <v>0</v>
      </c>
      <c r="E172" s="12">
        <f>(Phoenix!$E$26*10^3)/Phoenix!$B$8</f>
        <v>0</v>
      </c>
      <c r="F172" s="12">
        <f>(Atlanta!$E$26*10^3)/Atlanta!$B$8</f>
        <v>0</v>
      </c>
      <c r="G172" s="12">
        <f>(LosAngeles!$E$26*10^3)/LosAngeles!$B$8</f>
        <v>0</v>
      </c>
      <c r="H172" s="12">
        <f>(LasVegas!$E$26*10^3)/LasVegas!$B$8</f>
        <v>0</v>
      </c>
      <c r="I172" s="12">
        <f>(SanFrancisco!$E$26*10^3)/SanFrancisco!$B$8</f>
        <v>0</v>
      </c>
      <c r="J172" s="12">
        <f>(Baltimore!$E$26*10^3)/Baltimore!$B$8</f>
        <v>0</v>
      </c>
      <c r="K172" s="12">
        <f>(Albuquerque!$E$26*10^3)/Albuquerque!$B$8</f>
        <v>0</v>
      </c>
      <c r="L172" s="12">
        <f>(Seattle!$E$26*10^3)/Seattle!$B$8</f>
        <v>0</v>
      </c>
      <c r="M172" s="12">
        <f>(Chicago!$E$26*10^3)/Chicago!$B$8</f>
        <v>0</v>
      </c>
      <c r="N172" s="12">
        <f>(Boulder!$E$26*10^3)/Boulder!$B$8</f>
        <v>0</v>
      </c>
      <c r="O172" s="12">
        <f>(Minneapolis!$E$26*10^3)/Minneapolis!$B$8</f>
        <v>0</v>
      </c>
      <c r="P172" s="12">
        <f>(Helena!$E$26*10^3)/Helena!$B$8</f>
        <v>0</v>
      </c>
      <c r="Q172" s="12">
        <f>(Duluth!$E$26*10^3)/Duluth!$B$8</f>
        <v>0</v>
      </c>
      <c r="R172" s="12">
        <f>(Fairbanks!$E$26*10^3)/Fairbanks!$B$8</f>
        <v>0</v>
      </c>
    </row>
    <row r="173" spans="1:18">
      <c r="A173" s="5"/>
      <c r="B173" s="10" t="s">
        <v>98</v>
      </c>
      <c r="C173" s="12">
        <f>(Miami!$E$28*10^3)/Miami!$B$8</f>
        <v>0</v>
      </c>
      <c r="D173" s="12">
        <f>(Houston!$E$28*10^3)/Houston!$B$8</f>
        <v>0</v>
      </c>
      <c r="E173" s="12">
        <f>(Phoenix!$E$28*10^3)/Phoenix!$B$8</f>
        <v>0</v>
      </c>
      <c r="F173" s="12">
        <f>(Atlanta!$E$28*10^3)/Atlanta!$B$8</f>
        <v>0</v>
      </c>
      <c r="G173" s="12">
        <f>(LosAngeles!$E$28*10^3)/LosAngeles!$B$8</f>
        <v>0</v>
      </c>
      <c r="H173" s="12">
        <f>(LasVegas!$E$28*10^3)/LasVegas!$B$8</f>
        <v>0</v>
      </c>
      <c r="I173" s="12">
        <f>(SanFrancisco!$E$28*10^3)/SanFrancisco!$B$8</f>
        <v>0</v>
      </c>
      <c r="J173" s="12">
        <f>(Baltimore!$E$28*10^3)/Baltimore!$B$8</f>
        <v>0</v>
      </c>
      <c r="K173" s="12">
        <f>(Albuquerque!$E$28*10^3)/Albuquerque!$B$8</f>
        <v>0</v>
      </c>
      <c r="L173" s="12">
        <f>(Seattle!$E$28*10^3)/Seattle!$B$8</f>
        <v>0</v>
      </c>
      <c r="M173" s="12">
        <f>(Chicago!$E$28*10^3)/Chicago!$B$8</f>
        <v>0</v>
      </c>
      <c r="N173" s="12">
        <f>(Boulder!$E$28*10^3)/Boulder!$B$8</f>
        <v>0</v>
      </c>
      <c r="O173" s="12">
        <f>(Minneapolis!$E$28*10^3)/Minneapolis!$B$8</f>
        <v>0</v>
      </c>
      <c r="P173" s="12">
        <f>(Helena!$E$28*10^3)/Helena!$B$8</f>
        <v>0</v>
      </c>
      <c r="Q173" s="12">
        <f>(Duluth!$E$28*10^3)/Duluth!$B$8</f>
        <v>0</v>
      </c>
      <c r="R173" s="12">
        <f>(Fairbanks!$E$28*10^3)/Fairbanks!$B$8</f>
        <v>0</v>
      </c>
    </row>
    <row r="174" spans="1:18">
      <c r="A174" s="5"/>
      <c r="B174" s="8" t="s">
        <v>210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78</v>
      </c>
      <c r="C175" s="12">
        <f>(Miami!$F$13*10^3)/Miami!$B$8</f>
        <v>0</v>
      </c>
      <c r="D175" s="12">
        <f>(Houston!$F$13*10^3)/Houston!$B$8</f>
        <v>0</v>
      </c>
      <c r="E175" s="12">
        <f>(Phoenix!$F$13*10^3)/Phoenix!$B$8</f>
        <v>0</v>
      </c>
      <c r="F175" s="12">
        <f>(Atlanta!$F$13*10^3)/Atlanta!$B$8</f>
        <v>0</v>
      </c>
      <c r="G175" s="12">
        <f>(LosAngeles!$F$13*10^3)/LosAngeles!$B$8</f>
        <v>0</v>
      </c>
      <c r="H175" s="12">
        <f>(LasVegas!$F$13*10^3)/LasVegas!$B$8</f>
        <v>0</v>
      </c>
      <c r="I175" s="12">
        <f>(SanFrancisco!$F$13*10^3)/SanFrancisco!$B$8</f>
        <v>0</v>
      </c>
      <c r="J175" s="12">
        <f>(Baltimore!$F$13*10^3)/Baltimore!$B$8</f>
        <v>0</v>
      </c>
      <c r="K175" s="12">
        <f>(Albuquerque!$F$13*10^3)/Albuquerque!$B$8</f>
        <v>0</v>
      </c>
      <c r="L175" s="12">
        <f>(Seattle!$F$13*10^3)/Seattle!$B$8</f>
        <v>0</v>
      </c>
      <c r="M175" s="12">
        <f>(Chicago!$F$13*10^3)/Chicago!$B$8</f>
        <v>0</v>
      </c>
      <c r="N175" s="12">
        <f>(Boulder!$F$13*10^3)/Boulder!$B$8</f>
        <v>0</v>
      </c>
      <c r="O175" s="12">
        <f>(Minneapolis!$F$13*10^3)/Minneapolis!$B$8</f>
        <v>0</v>
      </c>
      <c r="P175" s="12">
        <f>(Helena!$F$13*10^3)/Helena!$B$8</f>
        <v>0</v>
      </c>
      <c r="Q175" s="12">
        <f>(Duluth!$F$13*10^3)/Duluth!$B$8</f>
        <v>0</v>
      </c>
      <c r="R175" s="12">
        <f>(Fairbanks!$F$13*10^3)/Fairbanks!$B$8</f>
        <v>0</v>
      </c>
    </row>
    <row r="176" spans="1:18">
      <c r="A176" s="5"/>
      <c r="B176" s="10" t="s">
        <v>79</v>
      </c>
      <c r="C176" s="12">
        <f>(Miami!$F$14*10^3)/Miami!$B$8</f>
        <v>0</v>
      </c>
      <c r="D176" s="12">
        <f>(Houston!$F$14*10^3)/Houston!$B$8</f>
        <v>0</v>
      </c>
      <c r="E176" s="12">
        <f>(Phoenix!$F$14*10^3)/Phoenix!$B$8</f>
        <v>0</v>
      </c>
      <c r="F176" s="12">
        <f>(Atlanta!$F$14*10^3)/Atlanta!$B$8</f>
        <v>0</v>
      </c>
      <c r="G176" s="12">
        <f>(LosAngeles!$F$14*10^3)/LosAngeles!$B$8</f>
        <v>0</v>
      </c>
      <c r="H176" s="12">
        <f>(LasVegas!$F$14*10^3)/LasVegas!$B$8</f>
        <v>0</v>
      </c>
      <c r="I176" s="12">
        <f>(SanFrancisco!$F$14*10^3)/SanFrancisco!$B$8</f>
        <v>0</v>
      </c>
      <c r="J176" s="12">
        <f>(Baltimore!$F$14*10^3)/Baltimore!$B$8</f>
        <v>0</v>
      </c>
      <c r="K176" s="12">
        <f>(Albuquerque!$F$14*10^3)/Albuquerque!$B$8</f>
        <v>0</v>
      </c>
      <c r="L176" s="12">
        <f>(Seattle!$F$14*10^3)/Seattle!$B$8</f>
        <v>0</v>
      </c>
      <c r="M176" s="12">
        <f>(Chicago!$F$14*10^3)/Chicago!$B$8</f>
        <v>0</v>
      </c>
      <c r="N176" s="12">
        <f>(Boulder!$F$14*10^3)/Boulder!$B$8</f>
        <v>0</v>
      </c>
      <c r="O176" s="12">
        <f>(Minneapolis!$F$14*10^3)/Minneapolis!$B$8</f>
        <v>0</v>
      </c>
      <c r="P176" s="12">
        <f>(Helena!$F$14*10^3)/Helena!$B$8</f>
        <v>0</v>
      </c>
      <c r="Q176" s="12">
        <f>(Duluth!$F$14*10^3)/Duluth!$B$8</f>
        <v>0</v>
      </c>
      <c r="R176" s="12">
        <f>(Fairbanks!$F$14*10^3)/Fairbanks!$B$8</f>
        <v>0</v>
      </c>
    </row>
    <row r="177" spans="1:18">
      <c r="A177" s="5"/>
      <c r="B177" s="10" t="s">
        <v>87</v>
      </c>
      <c r="C177" s="12">
        <f>(Miami!$F$15*10^3)/Miami!$B$8</f>
        <v>0</v>
      </c>
      <c r="D177" s="12">
        <f>(Houston!$F$15*10^3)/Houston!$B$8</f>
        <v>0</v>
      </c>
      <c r="E177" s="12">
        <f>(Phoenix!$F$15*10^3)/Phoenix!$B$8</f>
        <v>0</v>
      </c>
      <c r="F177" s="12">
        <f>(Atlanta!$F$15*10^3)/Atlanta!$B$8</f>
        <v>0</v>
      </c>
      <c r="G177" s="12">
        <f>(LosAngeles!$F$15*10^3)/LosAngeles!$B$8</f>
        <v>0</v>
      </c>
      <c r="H177" s="12">
        <f>(LasVegas!$F$15*10^3)/LasVegas!$B$8</f>
        <v>0</v>
      </c>
      <c r="I177" s="12">
        <f>(SanFrancisco!$F$15*10^3)/SanFrancisco!$B$8</f>
        <v>0</v>
      </c>
      <c r="J177" s="12">
        <f>(Baltimore!$F$15*10^3)/Baltimore!$B$8</f>
        <v>0</v>
      </c>
      <c r="K177" s="12">
        <f>(Albuquerque!$F$15*10^3)/Albuquerque!$B$8</f>
        <v>0</v>
      </c>
      <c r="L177" s="12">
        <f>(Seattle!$F$15*10^3)/Seattle!$B$8</f>
        <v>0</v>
      </c>
      <c r="M177" s="12">
        <f>(Chicago!$F$15*10^3)/Chicago!$B$8</f>
        <v>0</v>
      </c>
      <c r="N177" s="12">
        <f>(Boulder!$F$15*10^3)/Boulder!$B$8</f>
        <v>0</v>
      </c>
      <c r="O177" s="12">
        <f>(Minneapolis!$F$15*10^3)/Minneapolis!$B$8</f>
        <v>0</v>
      </c>
      <c r="P177" s="12">
        <f>(Helena!$F$15*10^3)/Helena!$B$8</f>
        <v>0</v>
      </c>
      <c r="Q177" s="12">
        <f>(Duluth!$F$15*10^3)/Duluth!$B$8</f>
        <v>0</v>
      </c>
      <c r="R177" s="12">
        <f>(Fairbanks!$F$15*10^3)/Fairbanks!$B$8</f>
        <v>0</v>
      </c>
    </row>
    <row r="178" spans="1:18">
      <c r="A178" s="5"/>
      <c r="B178" s="10" t="s">
        <v>88</v>
      </c>
      <c r="C178" s="12">
        <f>(Miami!$F$16*10^3)/Miami!$B$8</f>
        <v>0</v>
      </c>
      <c r="D178" s="12">
        <f>(Houston!$F$16*10^3)/Houston!$B$8</f>
        <v>0</v>
      </c>
      <c r="E178" s="12">
        <f>(Phoenix!$F$16*10^3)/Phoenix!$B$8</f>
        <v>0</v>
      </c>
      <c r="F178" s="12">
        <f>(Atlanta!$F$16*10^3)/Atlanta!$B$8</f>
        <v>0</v>
      </c>
      <c r="G178" s="12">
        <f>(LosAngeles!$F$16*10^3)/LosAngeles!$B$8</f>
        <v>0</v>
      </c>
      <c r="H178" s="12">
        <f>(LasVegas!$F$16*10^3)/LasVegas!$B$8</f>
        <v>0</v>
      </c>
      <c r="I178" s="12">
        <f>(SanFrancisco!$F$16*10^3)/SanFrancisco!$B$8</f>
        <v>0</v>
      </c>
      <c r="J178" s="12">
        <f>(Baltimore!$F$16*10^3)/Baltimore!$B$8</f>
        <v>0</v>
      </c>
      <c r="K178" s="12">
        <f>(Albuquerque!$F$16*10^3)/Albuquerque!$B$8</f>
        <v>0</v>
      </c>
      <c r="L178" s="12">
        <f>(Seattle!$F$16*10^3)/Seattle!$B$8</f>
        <v>0</v>
      </c>
      <c r="M178" s="12">
        <f>(Chicago!$F$16*10^3)/Chicago!$B$8</f>
        <v>0</v>
      </c>
      <c r="N178" s="12">
        <f>(Boulder!$F$16*10^3)/Boulder!$B$8</f>
        <v>0</v>
      </c>
      <c r="O178" s="12">
        <f>(Minneapolis!$F$16*10^3)/Minneapolis!$B$8</f>
        <v>0</v>
      </c>
      <c r="P178" s="12">
        <f>(Helena!$F$16*10^3)/Helena!$B$8</f>
        <v>0</v>
      </c>
      <c r="Q178" s="12">
        <f>(Duluth!$F$16*10^3)/Duluth!$B$8</f>
        <v>0</v>
      </c>
      <c r="R178" s="12">
        <f>(Fairbanks!$F$16*10^3)/Fairbanks!$B$8</f>
        <v>0</v>
      </c>
    </row>
    <row r="179" spans="1:18">
      <c r="A179" s="5"/>
      <c r="B179" s="10" t="s">
        <v>89</v>
      </c>
      <c r="C179" s="12">
        <f>(Miami!$F$17*10^3)/Miami!$B$8</f>
        <v>0</v>
      </c>
      <c r="D179" s="12">
        <f>(Houston!$F$17*10^3)/Houston!$B$8</f>
        <v>0</v>
      </c>
      <c r="E179" s="12">
        <f>(Phoenix!$F$17*10^3)/Phoenix!$B$8</f>
        <v>0</v>
      </c>
      <c r="F179" s="12">
        <f>(Atlanta!$F$17*10^3)/Atlanta!$B$8</f>
        <v>0</v>
      </c>
      <c r="G179" s="12">
        <f>(LosAngeles!$F$17*10^3)/LosAngeles!$B$8</f>
        <v>0</v>
      </c>
      <c r="H179" s="12">
        <f>(LasVegas!$F$17*10^3)/LasVegas!$B$8</f>
        <v>0</v>
      </c>
      <c r="I179" s="12">
        <f>(SanFrancisco!$F$17*10^3)/SanFrancisco!$B$8</f>
        <v>0</v>
      </c>
      <c r="J179" s="12">
        <f>(Baltimore!$F$17*10^3)/Baltimore!$B$8</f>
        <v>0</v>
      </c>
      <c r="K179" s="12">
        <f>(Albuquerque!$F$17*10^3)/Albuquerque!$B$8</f>
        <v>0</v>
      </c>
      <c r="L179" s="12">
        <f>(Seattle!$F$17*10^3)/Seattle!$B$8</f>
        <v>0</v>
      </c>
      <c r="M179" s="12">
        <f>(Chicago!$F$17*10^3)/Chicago!$B$8</f>
        <v>0</v>
      </c>
      <c r="N179" s="12">
        <f>(Boulder!$F$17*10^3)/Boulder!$B$8</f>
        <v>0</v>
      </c>
      <c r="O179" s="12">
        <f>(Minneapolis!$F$17*10^3)/Minneapolis!$B$8</f>
        <v>0</v>
      </c>
      <c r="P179" s="12">
        <f>(Helena!$F$17*10^3)/Helena!$B$8</f>
        <v>0</v>
      </c>
      <c r="Q179" s="12">
        <f>(Duluth!$F$17*10^3)/Duluth!$B$8</f>
        <v>0</v>
      </c>
      <c r="R179" s="12">
        <f>(Fairbanks!$F$17*10^3)/Fairbanks!$B$8</f>
        <v>0</v>
      </c>
    </row>
    <row r="180" spans="1:18">
      <c r="A180" s="5"/>
      <c r="B180" s="10" t="s">
        <v>90</v>
      </c>
      <c r="C180" s="12">
        <f>(Miami!$F$18*10^3)/Miami!$B$8</f>
        <v>0</v>
      </c>
      <c r="D180" s="12">
        <f>(Houston!$F$18*10^3)/Houston!$B$8</f>
        <v>0</v>
      </c>
      <c r="E180" s="12">
        <f>(Phoenix!$F$18*10^3)/Phoenix!$B$8</f>
        <v>0</v>
      </c>
      <c r="F180" s="12">
        <f>(Atlanta!$F$18*10^3)/Atlanta!$B$8</f>
        <v>0</v>
      </c>
      <c r="G180" s="12">
        <f>(LosAngeles!$F$18*10^3)/LosAngeles!$B$8</f>
        <v>0</v>
      </c>
      <c r="H180" s="12">
        <f>(LasVegas!$F$18*10^3)/LasVegas!$B$8</f>
        <v>0</v>
      </c>
      <c r="I180" s="12">
        <f>(SanFrancisco!$F$18*10^3)/SanFrancisco!$B$8</f>
        <v>0</v>
      </c>
      <c r="J180" s="12">
        <f>(Baltimore!$F$18*10^3)/Baltimore!$B$8</f>
        <v>0</v>
      </c>
      <c r="K180" s="12">
        <f>(Albuquerque!$F$18*10^3)/Albuquerque!$B$8</f>
        <v>0</v>
      </c>
      <c r="L180" s="12">
        <f>(Seattle!$F$18*10^3)/Seattle!$B$8</f>
        <v>0</v>
      </c>
      <c r="M180" s="12">
        <f>(Chicago!$F$18*10^3)/Chicago!$B$8</f>
        <v>0</v>
      </c>
      <c r="N180" s="12">
        <f>(Boulder!$F$18*10^3)/Boulder!$B$8</f>
        <v>0</v>
      </c>
      <c r="O180" s="12">
        <f>(Minneapolis!$F$18*10^3)/Minneapolis!$B$8</f>
        <v>0</v>
      </c>
      <c r="P180" s="12">
        <f>(Helena!$F$18*10^3)/Helena!$B$8</f>
        <v>0</v>
      </c>
      <c r="Q180" s="12">
        <f>(Duluth!$F$18*10^3)/Duluth!$B$8</f>
        <v>0</v>
      </c>
      <c r="R180" s="12">
        <f>(Fairbanks!$F$18*10^3)/Fairbanks!$B$8</f>
        <v>0</v>
      </c>
    </row>
    <row r="181" spans="1:18">
      <c r="A181" s="5"/>
      <c r="B181" s="10" t="s">
        <v>91</v>
      </c>
      <c r="C181" s="12">
        <f>(Miami!$F$19*10^3)/Miami!$B$8</f>
        <v>0</v>
      </c>
      <c r="D181" s="12">
        <f>(Houston!$F$19*10^3)/Houston!$B$8</f>
        <v>0</v>
      </c>
      <c r="E181" s="12">
        <f>(Phoenix!$F$19*10^3)/Phoenix!$B$8</f>
        <v>0</v>
      </c>
      <c r="F181" s="12">
        <f>(Atlanta!$F$19*10^3)/Atlanta!$B$8</f>
        <v>0</v>
      </c>
      <c r="G181" s="12">
        <f>(LosAngeles!$F$19*10^3)/LosAngeles!$B$8</f>
        <v>0</v>
      </c>
      <c r="H181" s="12">
        <f>(LasVegas!$F$19*10^3)/LasVegas!$B$8</f>
        <v>0</v>
      </c>
      <c r="I181" s="12">
        <f>(SanFrancisco!$F$19*10^3)/SanFrancisco!$B$8</f>
        <v>0</v>
      </c>
      <c r="J181" s="12">
        <f>(Baltimore!$F$19*10^3)/Baltimore!$B$8</f>
        <v>0</v>
      </c>
      <c r="K181" s="12">
        <f>(Albuquerque!$F$19*10^3)/Albuquerque!$B$8</f>
        <v>0</v>
      </c>
      <c r="L181" s="12">
        <f>(Seattle!$F$19*10^3)/Seattle!$B$8</f>
        <v>0</v>
      </c>
      <c r="M181" s="12">
        <f>(Chicago!$F$19*10^3)/Chicago!$B$8</f>
        <v>0</v>
      </c>
      <c r="N181" s="12">
        <f>(Boulder!$F$19*10^3)/Boulder!$B$8</f>
        <v>0</v>
      </c>
      <c r="O181" s="12">
        <f>(Minneapolis!$F$19*10^3)/Minneapolis!$B$8</f>
        <v>0</v>
      </c>
      <c r="P181" s="12">
        <f>(Helena!$F$19*10^3)/Helena!$B$8</f>
        <v>0</v>
      </c>
      <c r="Q181" s="12">
        <f>(Duluth!$F$19*10^3)/Duluth!$B$8</f>
        <v>0</v>
      </c>
      <c r="R181" s="12">
        <f>(Fairbanks!$F$19*10^3)/Fairbanks!$B$8</f>
        <v>0</v>
      </c>
    </row>
    <row r="182" spans="1:18">
      <c r="A182" s="5"/>
      <c r="B182" s="10" t="s">
        <v>92</v>
      </c>
      <c r="C182" s="12">
        <f>(Miami!$F$20*10^3)/Miami!$B$8</f>
        <v>0</v>
      </c>
      <c r="D182" s="12">
        <f>(Houston!$F$20*10^3)/Houston!$B$8</f>
        <v>0</v>
      </c>
      <c r="E182" s="12">
        <f>(Phoenix!$F$20*10^3)/Phoenix!$B$8</f>
        <v>0</v>
      </c>
      <c r="F182" s="12">
        <f>(Atlanta!$F$20*10^3)/Atlanta!$B$8</f>
        <v>0</v>
      </c>
      <c r="G182" s="12">
        <f>(LosAngeles!$F$20*10^3)/LosAngeles!$B$8</f>
        <v>0</v>
      </c>
      <c r="H182" s="12">
        <f>(LasVegas!$F$20*10^3)/LasVegas!$B$8</f>
        <v>0</v>
      </c>
      <c r="I182" s="12">
        <f>(SanFrancisco!$F$20*10^3)/SanFrancisco!$B$8</f>
        <v>0</v>
      </c>
      <c r="J182" s="12">
        <f>(Baltimore!$F$20*10^3)/Baltimore!$B$8</f>
        <v>0</v>
      </c>
      <c r="K182" s="12">
        <f>(Albuquerque!$F$20*10^3)/Albuquerque!$B$8</f>
        <v>0</v>
      </c>
      <c r="L182" s="12">
        <f>(Seattle!$F$20*10^3)/Seattle!$B$8</f>
        <v>0</v>
      </c>
      <c r="M182" s="12">
        <f>(Chicago!$F$20*10^3)/Chicago!$B$8</f>
        <v>0</v>
      </c>
      <c r="N182" s="12">
        <f>(Boulder!$F$20*10^3)/Boulder!$B$8</f>
        <v>0</v>
      </c>
      <c r="O182" s="12">
        <f>(Minneapolis!$F$20*10^3)/Minneapolis!$B$8</f>
        <v>0</v>
      </c>
      <c r="P182" s="12">
        <f>(Helena!$F$20*10^3)/Helena!$B$8</f>
        <v>0</v>
      </c>
      <c r="Q182" s="12">
        <f>(Duluth!$F$20*10^3)/Duluth!$B$8</f>
        <v>0</v>
      </c>
      <c r="R182" s="12">
        <f>(Fairbanks!$F$20*10^3)/Fairbanks!$B$8</f>
        <v>0</v>
      </c>
    </row>
    <row r="183" spans="1:18">
      <c r="A183" s="5"/>
      <c r="B183" s="10" t="s">
        <v>93</v>
      </c>
      <c r="C183" s="12">
        <f>(Miami!$F$21*10^3)/Miami!$B$8</f>
        <v>0</v>
      </c>
      <c r="D183" s="12">
        <f>(Houston!$F$21*10^3)/Houston!$B$8</f>
        <v>0</v>
      </c>
      <c r="E183" s="12">
        <f>(Phoenix!$F$21*10^3)/Phoenix!$B$8</f>
        <v>0</v>
      </c>
      <c r="F183" s="12">
        <f>(Atlanta!$F$21*10^3)/Atlanta!$B$8</f>
        <v>0</v>
      </c>
      <c r="G183" s="12">
        <f>(LosAngeles!$F$21*10^3)/LosAngeles!$B$8</f>
        <v>0</v>
      </c>
      <c r="H183" s="12">
        <f>(LasVegas!$F$21*10^3)/LasVegas!$B$8</f>
        <v>0</v>
      </c>
      <c r="I183" s="12">
        <f>(SanFrancisco!$F$21*10^3)/SanFrancisco!$B$8</f>
        <v>0</v>
      </c>
      <c r="J183" s="12">
        <f>(Baltimore!$F$21*10^3)/Baltimore!$B$8</f>
        <v>0</v>
      </c>
      <c r="K183" s="12">
        <f>(Albuquerque!$F$21*10^3)/Albuquerque!$B$8</f>
        <v>0</v>
      </c>
      <c r="L183" s="12">
        <f>(Seattle!$F$21*10^3)/Seattle!$B$8</f>
        <v>0</v>
      </c>
      <c r="M183" s="12">
        <f>(Chicago!$F$21*10^3)/Chicago!$B$8</f>
        <v>0</v>
      </c>
      <c r="N183" s="12">
        <f>(Boulder!$F$21*10^3)/Boulder!$B$8</f>
        <v>0</v>
      </c>
      <c r="O183" s="12">
        <f>(Minneapolis!$F$21*10^3)/Minneapolis!$B$8</f>
        <v>0</v>
      </c>
      <c r="P183" s="12">
        <f>(Helena!$F$21*10^3)/Helena!$B$8</f>
        <v>0</v>
      </c>
      <c r="Q183" s="12">
        <f>(Duluth!$F$21*10^3)/Duluth!$B$8</f>
        <v>0</v>
      </c>
      <c r="R183" s="12">
        <f>(Fairbanks!$F$21*10^3)/Fairbanks!$B$8</f>
        <v>0</v>
      </c>
    </row>
    <row r="184" spans="1:18">
      <c r="A184" s="5"/>
      <c r="B184" s="10" t="s">
        <v>94</v>
      </c>
      <c r="C184" s="12">
        <f>(Miami!$F$22*10^3)/Miami!$B$8</f>
        <v>0</v>
      </c>
      <c r="D184" s="12">
        <f>(Houston!$F$22*10^3)/Houston!$B$8</f>
        <v>0</v>
      </c>
      <c r="E184" s="12">
        <f>(Phoenix!$F$22*10^3)/Phoenix!$B$8</f>
        <v>0</v>
      </c>
      <c r="F184" s="12">
        <f>(Atlanta!$F$22*10^3)/Atlanta!$B$8</f>
        <v>0</v>
      </c>
      <c r="G184" s="12">
        <f>(LosAngeles!$F$22*10^3)/LosAngeles!$B$8</f>
        <v>0</v>
      </c>
      <c r="H184" s="12">
        <f>(LasVegas!$F$22*10^3)/LasVegas!$B$8</f>
        <v>0</v>
      </c>
      <c r="I184" s="12">
        <f>(SanFrancisco!$F$22*10^3)/SanFrancisco!$B$8</f>
        <v>0</v>
      </c>
      <c r="J184" s="12">
        <f>(Baltimore!$F$22*10^3)/Baltimore!$B$8</f>
        <v>0</v>
      </c>
      <c r="K184" s="12">
        <f>(Albuquerque!$F$22*10^3)/Albuquerque!$B$8</f>
        <v>0</v>
      </c>
      <c r="L184" s="12">
        <f>(Seattle!$F$22*10^3)/Seattle!$B$8</f>
        <v>0</v>
      </c>
      <c r="M184" s="12">
        <f>(Chicago!$F$22*10^3)/Chicago!$B$8</f>
        <v>0</v>
      </c>
      <c r="N184" s="12">
        <f>(Boulder!$F$22*10^3)/Boulder!$B$8</f>
        <v>0</v>
      </c>
      <c r="O184" s="12">
        <f>(Minneapolis!$F$22*10^3)/Minneapolis!$B$8</f>
        <v>0</v>
      </c>
      <c r="P184" s="12">
        <f>(Helena!$F$22*10^3)/Helena!$B$8</f>
        <v>0</v>
      </c>
      <c r="Q184" s="12">
        <f>(Duluth!$F$22*10^3)/Duluth!$B$8</f>
        <v>0</v>
      </c>
      <c r="R184" s="12">
        <f>(Fairbanks!$F$22*10^3)/Fairbanks!$B$8</f>
        <v>0</v>
      </c>
    </row>
    <row r="185" spans="1:18">
      <c r="A185" s="5"/>
      <c r="B185" s="10" t="s">
        <v>73</v>
      </c>
      <c r="C185" s="12">
        <f>(Miami!$F$23*10^3)/Miami!$B$8</f>
        <v>0</v>
      </c>
      <c r="D185" s="12">
        <f>(Houston!$F$23*10^3)/Houston!$B$8</f>
        <v>0</v>
      </c>
      <c r="E185" s="12">
        <f>(Phoenix!$F$23*10^3)/Phoenix!$B$8</f>
        <v>0</v>
      </c>
      <c r="F185" s="12">
        <f>(Atlanta!$F$23*10^3)/Atlanta!$B$8</f>
        <v>0</v>
      </c>
      <c r="G185" s="12">
        <f>(LosAngeles!$F$23*10^3)/LosAngeles!$B$8</f>
        <v>0</v>
      </c>
      <c r="H185" s="12">
        <f>(LasVegas!$F$23*10^3)/LasVegas!$B$8</f>
        <v>0</v>
      </c>
      <c r="I185" s="12">
        <f>(SanFrancisco!$F$23*10^3)/SanFrancisco!$B$8</f>
        <v>0</v>
      </c>
      <c r="J185" s="12">
        <f>(Baltimore!$F$23*10^3)/Baltimore!$B$8</f>
        <v>0</v>
      </c>
      <c r="K185" s="12">
        <f>(Albuquerque!$F$23*10^3)/Albuquerque!$B$8</f>
        <v>0</v>
      </c>
      <c r="L185" s="12">
        <f>(Seattle!$F$23*10^3)/Seattle!$B$8</f>
        <v>0</v>
      </c>
      <c r="M185" s="12">
        <f>(Chicago!$F$23*10^3)/Chicago!$B$8</f>
        <v>0</v>
      </c>
      <c r="N185" s="12">
        <f>(Boulder!$F$23*10^3)/Boulder!$B$8</f>
        <v>0</v>
      </c>
      <c r="O185" s="12">
        <f>(Minneapolis!$F$23*10^3)/Minneapolis!$B$8</f>
        <v>0</v>
      </c>
      <c r="P185" s="12">
        <f>(Helena!$F$23*10^3)/Helena!$B$8</f>
        <v>0</v>
      </c>
      <c r="Q185" s="12">
        <f>(Duluth!$F$23*10^3)/Duluth!$B$8</f>
        <v>0</v>
      </c>
      <c r="R185" s="12">
        <f>(Fairbanks!$F$23*10^3)/Fairbanks!$B$8</f>
        <v>0</v>
      </c>
    </row>
    <row r="186" spans="1:18">
      <c r="A186" s="5"/>
      <c r="B186" s="10" t="s">
        <v>95</v>
      </c>
      <c r="C186" s="12">
        <f>(Miami!$F$24*10^3)/Miami!$B$8</f>
        <v>0</v>
      </c>
      <c r="D186" s="12">
        <f>(Houston!$F$24*10^3)/Houston!$B$8</f>
        <v>0</v>
      </c>
      <c r="E186" s="12">
        <f>(Phoenix!$F$24*10^3)/Phoenix!$B$8</f>
        <v>0</v>
      </c>
      <c r="F186" s="12">
        <f>(Atlanta!$F$24*10^3)/Atlanta!$B$8</f>
        <v>0</v>
      </c>
      <c r="G186" s="12">
        <f>(LosAngeles!$F$24*10^3)/LosAngeles!$B$8</f>
        <v>0</v>
      </c>
      <c r="H186" s="12">
        <f>(LasVegas!$F$24*10^3)/LasVegas!$B$8</f>
        <v>0</v>
      </c>
      <c r="I186" s="12">
        <f>(SanFrancisco!$F$24*10^3)/SanFrancisco!$B$8</f>
        <v>0</v>
      </c>
      <c r="J186" s="12">
        <f>(Baltimore!$F$24*10^3)/Baltimore!$B$8</f>
        <v>0</v>
      </c>
      <c r="K186" s="12">
        <f>(Albuquerque!$F$24*10^3)/Albuquerque!$B$8</f>
        <v>0</v>
      </c>
      <c r="L186" s="12">
        <f>(Seattle!$F$24*10^3)/Seattle!$B$8</f>
        <v>0</v>
      </c>
      <c r="M186" s="12">
        <f>(Chicago!$F$24*10^3)/Chicago!$B$8</f>
        <v>0</v>
      </c>
      <c r="N186" s="12">
        <f>(Boulder!$F$24*10^3)/Boulder!$B$8</f>
        <v>0</v>
      </c>
      <c r="O186" s="12">
        <f>(Minneapolis!$F$24*10^3)/Minneapolis!$B$8</f>
        <v>0</v>
      </c>
      <c r="P186" s="12">
        <f>(Helena!$F$24*10^3)/Helena!$B$8</f>
        <v>0</v>
      </c>
      <c r="Q186" s="12">
        <f>(Duluth!$F$24*10^3)/Duluth!$B$8</f>
        <v>0</v>
      </c>
      <c r="R186" s="12">
        <f>(Fairbanks!$F$24*10^3)/Fairbanks!$B$8</f>
        <v>0</v>
      </c>
    </row>
    <row r="187" spans="1:18">
      <c r="A187" s="5"/>
      <c r="B187" s="10" t="s">
        <v>96</v>
      </c>
      <c r="C187" s="12">
        <f>(Miami!$F$25*10^3)/Miami!$B$8</f>
        <v>0</v>
      </c>
      <c r="D187" s="12">
        <f>(Houston!$F$25*10^3)/Houston!$B$8</f>
        <v>0</v>
      </c>
      <c r="E187" s="12">
        <f>(Phoenix!$F$25*10^3)/Phoenix!$B$8</f>
        <v>0</v>
      </c>
      <c r="F187" s="12">
        <f>(Atlanta!$F$25*10^3)/Atlanta!$B$8</f>
        <v>0</v>
      </c>
      <c r="G187" s="12">
        <f>(LosAngeles!$F$25*10^3)/LosAngeles!$B$8</f>
        <v>0</v>
      </c>
      <c r="H187" s="12">
        <f>(LasVegas!$F$25*10^3)/LasVegas!$B$8</f>
        <v>0</v>
      </c>
      <c r="I187" s="12">
        <f>(SanFrancisco!$F$25*10^3)/SanFrancisco!$B$8</f>
        <v>0</v>
      </c>
      <c r="J187" s="12">
        <f>(Baltimore!$F$25*10^3)/Baltimore!$B$8</f>
        <v>0</v>
      </c>
      <c r="K187" s="12">
        <f>(Albuquerque!$F$25*10^3)/Albuquerque!$B$8</f>
        <v>0</v>
      </c>
      <c r="L187" s="12">
        <f>(Seattle!$F$25*10^3)/Seattle!$B$8</f>
        <v>0</v>
      </c>
      <c r="M187" s="12">
        <f>(Chicago!$F$25*10^3)/Chicago!$B$8</f>
        <v>0</v>
      </c>
      <c r="N187" s="12">
        <f>(Boulder!$F$25*10^3)/Boulder!$B$8</f>
        <v>0</v>
      </c>
      <c r="O187" s="12">
        <f>(Minneapolis!$F$25*10^3)/Minneapolis!$B$8</f>
        <v>0</v>
      </c>
      <c r="P187" s="12">
        <f>(Helena!$F$25*10^3)/Helena!$B$8</f>
        <v>0</v>
      </c>
      <c r="Q187" s="12">
        <f>(Duluth!$F$25*10^3)/Duluth!$B$8</f>
        <v>0</v>
      </c>
      <c r="R187" s="12">
        <f>(Fairbanks!$F$25*10^3)/Fairbanks!$B$8</f>
        <v>0</v>
      </c>
    </row>
    <row r="188" spans="1:18">
      <c r="A188" s="5"/>
      <c r="B188" s="10" t="s">
        <v>97</v>
      </c>
      <c r="C188" s="12">
        <f>(Miami!$F$26*10^3)/Miami!$B$8</f>
        <v>0</v>
      </c>
      <c r="D188" s="12">
        <f>(Houston!$F$26*10^3)/Houston!$B$8</f>
        <v>0</v>
      </c>
      <c r="E188" s="12">
        <f>(Phoenix!$F$26*10^3)/Phoenix!$B$8</f>
        <v>0</v>
      </c>
      <c r="F188" s="12">
        <f>(Atlanta!$F$26*10^3)/Atlanta!$B$8</f>
        <v>0</v>
      </c>
      <c r="G188" s="12">
        <f>(LosAngeles!$F$26*10^3)/LosAngeles!$B$8</f>
        <v>0</v>
      </c>
      <c r="H188" s="12">
        <f>(LasVegas!$F$26*10^3)/LasVegas!$B$8</f>
        <v>0</v>
      </c>
      <c r="I188" s="12">
        <f>(SanFrancisco!$F$26*10^3)/SanFrancisco!$B$8</f>
        <v>0</v>
      </c>
      <c r="J188" s="12">
        <f>(Baltimore!$F$26*10^3)/Baltimore!$B$8</f>
        <v>0</v>
      </c>
      <c r="K188" s="12">
        <f>(Albuquerque!$F$26*10^3)/Albuquerque!$B$8</f>
        <v>0</v>
      </c>
      <c r="L188" s="12">
        <f>(Seattle!$F$26*10^3)/Seattle!$B$8</f>
        <v>0</v>
      </c>
      <c r="M188" s="12">
        <f>(Chicago!$F$26*10^3)/Chicago!$B$8</f>
        <v>0</v>
      </c>
      <c r="N188" s="12">
        <f>(Boulder!$F$26*10^3)/Boulder!$B$8</f>
        <v>0</v>
      </c>
      <c r="O188" s="12">
        <f>(Minneapolis!$F$26*10^3)/Minneapolis!$B$8</f>
        <v>0</v>
      </c>
      <c r="P188" s="12">
        <f>(Helena!$F$26*10^3)/Helena!$B$8</f>
        <v>0</v>
      </c>
      <c r="Q188" s="12">
        <f>(Duluth!$F$26*10^3)/Duluth!$B$8</f>
        <v>0</v>
      </c>
      <c r="R188" s="12">
        <f>(Fairbanks!$F$26*10^3)/Fairbanks!$B$8</f>
        <v>0</v>
      </c>
    </row>
    <row r="189" spans="1:18">
      <c r="A189" s="5"/>
      <c r="B189" s="10" t="s">
        <v>98</v>
      </c>
      <c r="C189" s="12">
        <f>(Miami!$F$28*10^3)/Miami!$B$8</f>
        <v>0</v>
      </c>
      <c r="D189" s="12">
        <f>(Houston!$F$28*10^3)/Houston!$B$8</f>
        <v>0</v>
      </c>
      <c r="E189" s="12">
        <f>(Phoenix!$F$28*10^3)/Phoenix!$B$8</f>
        <v>0</v>
      </c>
      <c r="F189" s="12">
        <f>(Atlanta!$F$28*10^3)/Atlanta!$B$8</f>
        <v>0</v>
      </c>
      <c r="G189" s="12">
        <f>(LosAngeles!$F$28*10^3)/LosAngeles!$B$8</f>
        <v>0</v>
      </c>
      <c r="H189" s="12">
        <f>(LasVegas!$F$28*10^3)/LasVegas!$B$8</f>
        <v>0</v>
      </c>
      <c r="I189" s="12">
        <f>(SanFrancisco!$F$28*10^3)/SanFrancisco!$B$8</f>
        <v>0</v>
      </c>
      <c r="J189" s="12">
        <f>(Baltimore!$F$28*10^3)/Baltimore!$B$8</f>
        <v>0</v>
      </c>
      <c r="K189" s="12">
        <f>(Albuquerque!$F$28*10^3)/Albuquerque!$B$8</f>
        <v>0</v>
      </c>
      <c r="L189" s="12">
        <f>(Seattle!$F$28*10^3)/Seattle!$B$8</f>
        <v>0</v>
      </c>
      <c r="M189" s="12">
        <f>(Chicago!$F$28*10^3)/Chicago!$B$8</f>
        <v>0</v>
      </c>
      <c r="N189" s="12">
        <f>(Boulder!$F$28*10^3)/Boulder!$B$8</f>
        <v>0</v>
      </c>
      <c r="O189" s="12">
        <f>(Minneapolis!$F$28*10^3)/Minneapolis!$B$8</f>
        <v>0</v>
      </c>
      <c r="P189" s="12">
        <f>(Helena!$F$28*10^3)/Helena!$B$8</f>
        <v>0</v>
      </c>
      <c r="Q189" s="12">
        <f>(Duluth!$F$28*10^3)/Duluth!$B$8</f>
        <v>0</v>
      </c>
      <c r="R189" s="12">
        <f>(Fairbanks!$F$28*10^3)/Fairbanks!$B$8</f>
        <v>0</v>
      </c>
    </row>
    <row r="190" spans="1:18">
      <c r="A190" s="5"/>
      <c r="B190" s="8" t="s">
        <v>211</v>
      </c>
      <c r="C190" s="12">
        <f>(Miami!$B$2*10^3)/Miami!$B$8</f>
        <v>166.86624765001147</v>
      </c>
      <c r="D190" s="12">
        <f>(Houston!$B$2*10^3)/Houston!$B$8</f>
        <v>171.82371518449349</v>
      </c>
      <c r="E190" s="12">
        <f>(Phoenix!$B$2*10^3)/Phoenix!$B$8</f>
        <v>173.79884305075561</v>
      </c>
      <c r="F190" s="12">
        <f>(Atlanta!$B$2*10^3)/Atlanta!$B$8</f>
        <v>180.6280286155698</v>
      </c>
      <c r="G190" s="12">
        <f>(LosAngeles!$B$2*10^3)/LosAngeles!$B$8</f>
        <v>156.77551585996653</v>
      </c>
      <c r="H190" s="12">
        <f>(LasVegas!$B$2*10^3)/LasVegas!$B$8</f>
        <v>177.80494009468205</v>
      </c>
      <c r="I190" s="12">
        <f>(SanFrancisco!$B$2*10^3)/SanFrancisco!$B$8</f>
        <v>161.75573355835314</v>
      </c>
      <c r="J190" s="12">
        <f>(Baltimore!$B$2*10^3)/Baltimore!$B$8</f>
        <v>207.81861087499198</v>
      </c>
      <c r="K190" s="12">
        <f>(Albuquerque!$B$2*10^3)/Albuquerque!$B$8</f>
        <v>195.03922335076822</v>
      </c>
      <c r="L190" s="12">
        <f>(Seattle!$B$2*10^3)/Seattle!$B$8</f>
        <v>183.76755123440321</v>
      </c>
      <c r="M190" s="12">
        <f>(Chicago!$B$2*10^3)/Chicago!$B$8</f>
        <v>238.36587640870047</v>
      </c>
      <c r="N190" s="12">
        <f>(Boulder!$B$2*10^3)/Boulder!$B$8</f>
        <v>221.79962069272182</v>
      </c>
      <c r="O190" s="12">
        <f>(Minneapolis!$B$2*10^3)/Minneapolis!$B$8</f>
        <v>291.17727961812813</v>
      </c>
      <c r="P190" s="12">
        <f>(Helena!$B$2*10^3)/Helena!$B$8</f>
        <v>264.48099637445114</v>
      </c>
      <c r="Q190" s="12">
        <f>(Duluth!$B$2*10^3)/Duluth!$B$8</f>
        <v>307.35057795757302</v>
      </c>
      <c r="R190" s="12">
        <f>(Fairbanks!$B$2*10^3)/Fairbanks!$B$8</f>
        <v>483.11420789099776</v>
      </c>
    </row>
    <row r="191" spans="1:18">
      <c r="A191" s="83" t="s">
        <v>290</v>
      </c>
      <c r="B191" s="84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</row>
    <row r="192" spans="1:18">
      <c r="A192" s="73"/>
      <c r="B192" s="83" t="s">
        <v>289</v>
      </c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</row>
    <row r="193" spans="1:18">
      <c r="A193" s="73"/>
      <c r="B193" s="75" t="s">
        <v>287</v>
      </c>
      <c r="C193" s="81">
        <f>10^(-3)*Miami!$C109</f>
        <v>62.9146</v>
      </c>
      <c r="D193" s="81">
        <f>10^(-3)*Houston!$C109</f>
        <v>62.079213000000003</v>
      </c>
      <c r="E193" s="81">
        <f>10^(-3)*Phoenix!$C109</f>
        <v>60.503980000000006</v>
      </c>
      <c r="F193" s="81">
        <f>10^(-3)*Atlanta!$C109</f>
        <v>60.585470999999998</v>
      </c>
      <c r="G193" s="81">
        <f>10^(-3)*LosAngeles!$C109</f>
        <v>64.640186</v>
      </c>
      <c r="H193" s="81">
        <f>10^(-3)*LasVegas!$C109</f>
        <v>64.883569000000008</v>
      </c>
      <c r="I193" s="81">
        <f>10^(-3)*SanFrancisco!$C109</f>
        <v>64.739910000000009</v>
      </c>
      <c r="J193" s="81">
        <f>10^(-3)*Baltimore!$C109</f>
        <v>65.193860000000001</v>
      </c>
      <c r="K193" s="81">
        <f>10^(-3)*Albuquerque!$C109</f>
        <v>60.434317999999998</v>
      </c>
      <c r="L193" s="81">
        <f>10^(-3)*Seattle!$C109</f>
        <v>64.957187000000005</v>
      </c>
      <c r="M193" s="81">
        <f>10^(-3)*Chicago!$C109</f>
        <v>66.788918999999993</v>
      </c>
      <c r="N193" s="81">
        <f>10^(-3)*Boulder!$C109</f>
        <v>66.334935999999999</v>
      </c>
      <c r="O193" s="81">
        <f>10^(-3)*Minneapolis!$C109</f>
        <v>69.773432</v>
      </c>
      <c r="P193" s="81">
        <f>10^(-3)*Helena!$C109</f>
        <v>68.79591099999999</v>
      </c>
      <c r="Q193" s="81">
        <f>10^(-3)*Duluth!$C109</f>
        <v>69.281807000000001</v>
      </c>
      <c r="R193" s="81">
        <f>10^(-3)*Fairbanks!$C109</f>
        <v>73.626827999999989</v>
      </c>
    </row>
    <row r="194" spans="1:18">
      <c r="A194" s="73"/>
      <c r="B194" s="75" t="s">
        <v>286</v>
      </c>
      <c r="C194" s="81">
        <f>10^(-3)*Miami!$C110</f>
        <v>66.528778000000003</v>
      </c>
      <c r="D194" s="81">
        <f>10^(-3)*Houston!$C110</f>
        <v>60.033667999999999</v>
      </c>
      <c r="E194" s="81">
        <f>10^(-3)*Phoenix!$C110</f>
        <v>60.205336000000003</v>
      </c>
      <c r="F194" s="81">
        <f>10^(-3)*Atlanta!$C110</f>
        <v>61.194533000000007</v>
      </c>
      <c r="G194" s="81">
        <f>10^(-3)*LosAngeles!$C110</f>
        <v>59.110002000000001</v>
      </c>
      <c r="H194" s="81">
        <f>10^(-3)*LasVegas!$C110</f>
        <v>59.107266000000003</v>
      </c>
      <c r="I194" s="81">
        <f>10^(-3)*SanFrancisco!$C110</f>
        <v>58.925622000000004</v>
      </c>
      <c r="J194" s="81">
        <f>10^(-3)*Baltimore!$C110</f>
        <v>60.477322999999998</v>
      </c>
      <c r="K194" s="81">
        <f>10^(-3)*Albuquerque!$C110</f>
        <v>59.929868999999997</v>
      </c>
      <c r="L194" s="81">
        <f>10^(-3)*Seattle!$C110</f>
        <v>59.299309000000001</v>
      </c>
      <c r="M194" s="81">
        <f>10^(-3)*Chicago!$C110</f>
        <v>65.333972000000003</v>
      </c>
      <c r="N194" s="81">
        <f>10^(-3)*Boulder!$C110</f>
        <v>61.280230000000003</v>
      </c>
      <c r="O194" s="81">
        <f>10^(-3)*Minneapolis!$C110</f>
        <v>63.975531000000004</v>
      </c>
      <c r="P194" s="81">
        <f>10^(-3)*Helena!$C110</f>
        <v>64.441878000000003</v>
      </c>
      <c r="Q194" s="81">
        <f>10^(-3)*Duluth!$C110</f>
        <v>64.913891000000007</v>
      </c>
      <c r="R194" s="81">
        <f>10^(-3)*Fairbanks!$C110</f>
        <v>73.338512000000009</v>
      </c>
    </row>
    <row r="195" spans="1:18">
      <c r="A195" s="73"/>
      <c r="B195" s="72" t="s">
        <v>285</v>
      </c>
      <c r="C195" s="81">
        <f>10^(-3)*Miami!$C111</f>
        <v>68.701335000000014</v>
      </c>
      <c r="D195" s="81">
        <f>10^(-3)*Houston!$C111</f>
        <v>59.789070000000002</v>
      </c>
      <c r="E195" s="81">
        <f>10^(-3)*Phoenix!$C111</f>
        <v>64.086240000000004</v>
      </c>
      <c r="F195" s="81">
        <f>10^(-3)*Atlanta!$C111</f>
        <v>59.343451000000002</v>
      </c>
      <c r="G195" s="81">
        <f>10^(-3)*LosAngeles!$C111</f>
        <v>59.306139999999999</v>
      </c>
      <c r="H195" s="81">
        <f>10^(-3)*LasVegas!$C111</f>
        <v>59.220927000000003</v>
      </c>
      <c r="I195" s="81">
        <f>10^(-3)*SanFrancisco!$C111</f>
        <v>58.807232000000006</v>
      </c>
      <c r="J195" s="81">
        <f>10^(-3)*Baltimore!$C111</f>
        <v>59.700675000000004</v>
      </c>
      <c r="K195" s="81">
        <f>10^(-3)*Albuquerque!$C111</f>
        <v>59.807089999999995</v>
      </c>
      <c r="L195" s="81">
        <f>10^(-3)*Seattle!$C111</f>
        <v>59.268433999999999</v>
      </c>
      <c r="M195" s="81">
        <f>10^(-3)*Chicago!$C111</f>
        <v>59.822277999999997</v>
      </c>
      <c r="N195" s="81">
        <f>10^(-3)*Boulder!$C111</f>
        <v>60.339057000000004</v>
      </c>
      <c r="O195" s="81">
        <f>10^(-3)*Minneapolis!$C111</f>
        <v>61.584072999999997</v>
      </c>
      <c r="P195" s="81">
        <f>10^(-3)*Helena!$C111</f>
        <v>61.935102000000001</v>
      </c>
      <c r="Q195" s="81">
        <f>10^(-3)*Duluth!$C111</f>
        <v>63.106358999999998</v>
      </c>
      <c r="R195" s="81">
        <f>10^(-3)*Fairbanks!$C111</f>
        <v>65.419443000000001</v>
      </c>
    </row>
    <row r="196" spans="1:18">
      <c r="A196" s="73"/>
      <c r="B196" s="72" t="s">
        <v>284</v>
      </c>
      <c r="C196" s="81">
        <f>10^(-3)*Miami!$C112</f>
        <v>72.882748000000007</v>
      </c>
      <c r="D196" s="81">
        <f>10^(-3)*Houston!$C112</f>
        <v>67.05719400000001</v>
      </c>
      <c r="E196" s="81">
        <f>10^(-3)*Phoenix!$C112</f>
        <v>69.152685000000005</v>
      </c>
      <c r="F196" s="81">
        <f>10^(-3)*Atlanta!$C112</f>
        <v>60.050376</v>
      </c>
      <c r="G196" s="81">
        <f>10^(-3)*LosAngeles!$C112</f>
        <v>59.435354000000004</v>
      </c>
      <c r="H196" s="81">
        <f>10^(-3)*LasVegas!$C112</f>
        <v>67.143862999999996</v>
      </c>
      <c r="I196" s="81">
        <f>10^(-3)*SanFrancisco!$C112</f>
        <v>59.127034000000002</v>
      </c>
      <c r="J196" s="81">
        <f>10^(-3)*Baltimore!$C112</f>
        <v>59.165949999999995</v>
      </c>
      <c r="K196" s="81">
        <f>10^(-3)*Albuquerque!$C112</f>
        <v>59.307415999999996</v>
      </c>
      <c r="L196" s="81">
        <f>10^(-3)*Seattle!$C112</f>
        <v>58.983513000000002</v>
      </c>
      <c r="M196" s="81">
        <f>10^(-3)*Chicago!$C112</f>
        <v>58.968644000000005</v>
      </c>
      <c r="N196" s="81">
        <f>10^(-3)*Boulder!$C112</f>
        <v>59.554122000000007</v>
      </c>
      <c r="O196" s="81">
        <f>10^(-3)*Minneapolis!$C112</f>
        <v>59.677660000000003</v>
      </c>
      <c r="P196" s="81">
        <f>10^(-3)*Helena!$C112</f>
        <v>60.359504000000001</v>
      </c>
      <c r="Q196" s="81">
        <f>10^(-3)*Duluth!$C112</f>
        <v>61.414065999999998</v>
      </c>
      <c r="R196" s="81">
        <f>10^(-3)*Fairbanks!$C112</f>
        <v>62.183453999999998</v>
      </c>
    </row>
    <row r="197" spans="1:18">
      <c r="A197" s="73"/>
      <c r="B197" s="72" t="s">
        <v>267</v>
      </c>
      <c r="C197" s="81">
        <f>10^(-3)*Miami!$C113</f>
        <v>78.391304000000005</v>
      </c>
      <c r="D197" s="81">
        <f>10^(-3)*Houston!$C113</f>
        <v>79.161527000000007</v>
      </c>
      <c r="E197" s="81">
        <f>10^(-3)*Phoenix!$C113</f>
        <v>79.204532000000015</v>
      </c>
      <c r="F197" s="81">
        <f>10^(-3)*Atlanta!$C113</f>
        <v>69.877476000000001</v>
      </c>
      <c r="G197" s="81">
        <f>10^(-3)*LosAngeles!$C113</f>
        <v>59.523374000000004</v>
      </c>
      <c r="H197" s="81">
        <f>10^(-3)*LasVegas!$C113</f>
        <v>75.293213000000009</v>
      </c>
      <c r="I197" s="81">
        <f>10^(-3)*SanFrancisco!$C113</f>
        <v>59.118097999999996</v>
      </c>
      <c r="J197" s="81">
        <f>10^(-3)*Baltimore!$C113</f>
        <v>60.003360000000001</v>
      </c>
      <c r="K197" s="81">
        <f>10^(-3)*Albuquerque!$C113</f>
        <v>64.576313999999996</v>
      </c>
      <c r="L197" s="81">
        <f>10^(-3)*Seattle!$C113</f>
        <v>59.201219999999999</v>
      </c>
      <c r="M197" s="81">
        <f>10^(-3)*Chicago!$C113</f>
        <v>59.924306999999999</v>
      </c>
      <c r="N197" s="81">
        <f>10^(-3)*Boulder!$C113</f>
        <v>59.659572999999995</v>
      </c>
      <c r="O197" s="81">
        <f>10^(-3)*Minneapolis!$C113</f>
        <v>59.912123000000001</v>
      </c>
      <c r="P197" s="81">
        <f>10^(-3)*Helena!$C113</f>
        <v>59.046811000000005</v>
      </c>
      <c r="Q197" s="81">
        <f>10^(-3)*Duluth!$C113</f>
        <v>59.494718999999996</v>
      </c>
      <c r="R197" s="81">
        <f>10^(-3)*Fairbanks!$C113</f>
        <v>58.874353000000006</v>
      </c>
    </row>
    <row r="198" spans="1:18">
      <c r="A198" s="73"/>
      <c r="B198" s="72" t="s">
        <v>283</v>
      </c>
      <c r="C198" s="81">
        <f>10^(-3)*Miami!$C114</f>
        <v>81.768418999999994</v>
      </c>
      <c r="D198" s="81">
        <f>10^(-3)*Houston!$C114</f>
        <v>80.149861000000001</v>
      </c>
      <c r="E198" s="81">
        <f>10^(-3)*Phoenix!$C114</f>
        <v>90.266942</v>
      </c>
      <c r="F198" s="81">
        <f>10^(-3)*Atlanta!$C114</f>
        <v>76.023816000000011</v>
      </c>
      <c r="G198" s="81">
        <f>10^(-3)*LosAngeles!$C114</f>
        <v>59.639515000000003</v>
      </c>
      <c r="H198" s="81">
        <f>10^(-3)*LasVegas!$C114</f>
        <v>84.992801999999998</v>
      </c>
      <c r="I198" s="81">
        <f>10^(-3)*SanFrancisco!$C114</f>
        <v>59.379582000000006</v>
      </c>
      <c r="J198" s="81">
        <f>10^(-3)*Baltimore!$C114</f>
        <v>77.358969999999999</v>
      </c>
      <c r="K198" s="81">
        <f>10^(-3)*Albuquerque!$C114</f>
        <v>73.884751999999992</v>
      </c>
      <c r="L198" s="81">
        <f>10^(-3)*Seattle!$C114</f>
        <v>59.624310000000001</v>
      </c>
      <c r="M198" s="81">
        <f>10^(-3)*Chicago!$C114</f>
        <v>74.651517999999996</v>
      </c>
      <c r="N198" s="81">
        <f>10^(-3)*Boulder!$C114</f>
        <v>67.718109999999996</v>
      </c>
      <c r="O198" s="81">
        <f>10^(-3)*Minneapolis!$C114</f>
        <v>75.018194000000008</v>
      </c>
      <c r="P198" s="81">
        <f>10^(-3)*Helena!$C114</f>
        <v>69.167271999999997</v>
      </c>
      <c r="Q198" s="81">
        <f>10^(-3)*Duluth!$C114</f>
        <v>59.711022</v>
      </c>
      <c r="R198" s="81">
        <f>10^(-3)*Fairbanks!$C114</f>
        <v>59.235652999999999</v>
      </c>
    </row>
    <row r="199" spans="1:18">
      <c r="A199" s="73"/>
      <c r="B199" s="72" t="s">
        <v>282</v>
      </c>
      <c r="C199" s="81">
        <f>10^(-3)*Miami!$C115</f>
        <v>79.399770000000004</v>
      </c>
      <c r="D199" s="81">
        <f>10^(-3)*Houston!$C115</f>
        <v>82.179157000000004</v>
      </c>
      <c r="E199" s="81">
        <f>10^(-3)*Phoenix!$C115</f>
        <v>88.611153999999999</v>
      </c>
      <c r="F199" s="81">
        <f>10^(-3)*Atlanta!$C115</f>
        <v>82.758410000000012</v>
      </c>
      <c r="G199" s="81">
        <f>10^(-3)*LosAngeles!$C115</f>
        <v>63.339674000000002</v>
      </c>
      <c r="H199" s="81">
        <f>10^(-3)*LasVegas!$C115</f>
        <v>84.449524999999994</v>
      </c>
      <c r="I199" s="81">
        <f>10^(-3)*SanFrancisco!$C115</f>
        <v>61.026275000000005</v>
      </c>
      <c r="J199" s="81">
        <f>10^(-3)*Baltimore!$C115</f>
        <v>81.245422000000005</v>
      </c>
      <c r="K199" s="81">
        <f>10^(-3)*Albuquerque!$C115</f>
        <v>74.440066999999999</v>
      </c>
      <c r="L199" s="81">
        <f>10^(-3)*Seattle!$C115</f>
        <v>62.896319000000005</v>
      </c>
      <c r="M199" s="81">
        <f>10^(-3)*Chicago!$C115</f>
        <v>78.668638999999999</v>
      </c>
      <c r="N199" s="81">
        <f>10^(-3)*Boulder!$C115</f>
        <v>73.461680000000001</v>
      </c>
      <c r="O199" s="81">
        <f>10^(-3)*Minneapolis!$C115</f>
        <v>72.074085999999994</v>
      </c>
      <c r="P199" s="81">
        <f>10^(-3)*Helena!$C115</f>
        <v>70.567539000000011</v>
      </c>
      <c r="Q199" s="81">
        <f>10^(-3)*Duluth!$C115</f>
        <v>67.925323000000006</v>
      </c>
      <c r="R199" s="81">
        <f>10^(-3)*Fairbanks!$C115</f>
        <v>59.336736000000002</v>
      </c>
    </row>
    <row r="200" spans="1:18">
      <c r="A200" s="73"/>
      <c r="B200" s="72" t="s">
        <v>281</v>
      </c>
      <c r="C200" s="81">
        <f>10^(-3)*Miami!$C116</f>
        <v>80.217145000000002</v>
      </c>
      <c r="D200" s="81">
        <f>10^(-3)*Houston!$C116</f>
        <v>81.691978000000006</v>
      </c>
      <c r="E200" s="81">
        <f>10^(-3)*Phoenix!$C116</f>
        <v>90.088091000000006</v>
      </c>
      <c r="F200" s="81">
        <f>10^(-3)*Atlanta!$C116</f>
        <v>75.876421000000008</v>
      </c>
      <c r="G200" s="81">
        <f>10^(-3)*LosAngeles!$C116</f>
        <v>65.715801000000013</v>
      </c>
      <c r="H200" s="81">
        <f>10^(-3)*LasVegas!$C116</f>
        <v>83.243777000000009</v>
      </c>
      <c r="I200" s="81">
        <f>10^(-3)*SanFrancisco!$C116</f>
        <v>59.407849999999996</v>
      </c>
      <c r="J200" s="81">
        <f>10^(-3)*Baltimore!$C116</f>
        <v>80.016527000000011</v>
      </c>
      <c r="K200" s="81">
        <f>10^(-3)*Albuquerque!$C116</f>
        <v>74.403759999999991</v>
      </c>
      <c r="L200" s="81">
        <f>10^(-3)*Seattle!$C116</f>
        <v>60.935635000000005</v>
      </c>
      <c r="M200" s="81">
        <f>10^(-3)*Chicago!$C116</f>
        <v>76.277471000000006</v>
      </c>
      <c r="N200" s="81">
        <f>10^(-3)*Boulder!$C116</f>
        <v>72.422801000000007</v>
      </c>
      <c r="O200" s="81">
        <f>10^(-3)*Minneapolis!$C116</f>
        <v>72.584869999999995</v>
      </c>
      <c r="P200" s="81">
        <f>10^(-3)*Helena!$C116</f>
        <v>65.531345999999999</v>
      </c>
      <c r="Q200" s="81">
        <f>10^(-3)*Duluth!$C116</f>
        <v>61.412313000000005</v>
      </c>
      <c r="R200" s="81">
        <f>10^(-3)*Fairbanks!$C116</f>
        <v>59.141092</v>
      </c>
    </row>
    <row r="201" spans="1:18">
      <c r="A201" s="73"/>
      <c r="B201" s="72" t="s">
        <v>280</v>
      </c>
      <c r="C201" s="81">
        <f>10^(-3)*Miami!$C117</f>
        <v>77.268630999999999</v>
      </c>
      <c r="D201" s="81">
        <f>10^(-3)*Houston!$C117</f>
        <v>78.237830000000002</v>
      </c>
      <c r="E201" s="81">
        <f>10^(-3)*Phoenix!$C117</f>
        <v>81.580672000000007</v>
      </c>
      <c r="F201" s="81">
        <f>10^(-3)*Atlanta!$C117</f>
        <v>71.467663000000002</v>
      </c>
      <c r="G201" s="81">
        <f>10^(-3)*LosAngeles!$C117</f>
        <v>64.902875999999992</v>
      </c>
      <c r="H201" s="81">
        <f>10^(-3)*LasVegas!$C117</f>
        <v>82.054636000000002</v>
      </c>
      <c r="I201" s="81">
        <f>10^(-3)*SanFrancisco!$C117</f>
        <v>63.699445000000004</v>
      </c>
      <c r="J201" s="81">
        <f>10^(-3)*Baltimore!$C117</f>
        <v>68.825339000000014</v>
      </c>
      <c r="K201" s="81">
        <f>10^(-3)*Albuquerque!$C117</f>
        <v>64.600347999999997</v>
      </c>
      <c r="L201" s="81">
        <f>10^(-3)*Seattle!$C117</f>
        <v>59.861266000000008</v>
      </c>
      <c r="M201" s="81">
        <f>10^(-3)*Chicago!$C117</f>
        <v>64.881156000000004</v>
      </c>
      <c r="N201" s="81">
        <f>10^(-3)*Boulder!$C117</f>
        <v>63.212021999999997</v>
      </c>
      <c r="O201" s="81">
        <f>10^(-3)*Minneapolis!$C117</f>
        <v>60.338915999999998</v>
      </c>
      <c r="P201" s="81">
        <f>10^(-3)*Helena!$C117</f>
        <v>59.656351000000001</v>
      </c>
      <c r="Q201" s="81">
        <f>10^(-3)*Duluth!$C117</f>
        <v>59.268078000000003</v>
      </c>
      <c r="R201" s="81">
        <f>10^(-3)*Fairbanks!$C117</f>
        <v>60.063285999999998</v>
      </c>
    </row>
    <row r="202" spans="1:18">
      <c r="A202" s="73"/>
      <c r="B202" s="72" t="s">
        <v>279</v>
      </c>
      <c r="C202" s="81">
        <f>10^(-3)*Miami!$C118</f>
        <v>75.065325999999999</v>
      </c>
      <c r="D202" s="81">
        <f>10^(-3)*Houston!$C118</f>
        <v>70.373573999999991</v>
      </c>
      <c r="E202" s="81">
        <f>10^(-3)*Phoenix!$C118</f>
        <v>69.086594000000005</v>
      </c>
      <c r="F202" s="81">
        <f>10^(-3)*Atlanta!$C118</f>
        <v>60.134665999999996</v>
      </c>
      <c r="G202" s="81">
        <f>10^(-3)*LosAngeles!$C118</f>
        <v>65.317696999999995</v>
      </c>
      <c r="H202" s="81">
        <f>10^(-3)*LasVegas!$C118</f>
        <v>65.903998000000001</v>
      </c>
      <c r="I202" s="81">
        <f>10^(-3)*SanFrancisco!$C118</f>
        <v>59.360709999999997</v>
      </c>
      <c r="J202" s="81">
        <f>10^(-3)*Baltimore!$C118</f>
        <v>60.128605000000007</v>
      </c>
      <c r="K202" s="81">
        <f>10^(-3)*Albuquerque!$C118</f>
        <v>59.466048000000001</v>
      </c>
      <c r="L202" s="81">
        <f>10^(-3)*Seattle!$C118</f>
        <v>64.749121000000002</v>
      </c>
      <c r="M202" s="81">
        <f>10^(-3)*Chicago!$C118</f>
        <v>65.103200999999999</v>
      </c>
      <c r="N202" s="81">
        <f>10^(-3)*Boulder!$C118</f>
        <v>64.740052000000006</v>
      </c>
      <c r="O202" s="81">
        <f>10^(-3)*Minneapolis!$C118</f>
        <v>64.793812000000003</v>
      </c>
      <c r="P202" s="81">
        <f>10^(-3)*Helena!$C118</f>
        <v>59.972029999999997</v>
      </c>
      <c r="Q202" s="81">
        <f>10^(-3)*Duluth!$C118</f>
        <v>65.326792999999995</v>
      </c>
      <c r="R202" s="81">
        <f>10^(-3)*Fairbanks!$C118</f>
        <v>68.637331000000003</v>
      </c>
    </row>
    <row r="203" spans="1:18">
      <c r="A203" s="73"/>
      <c r="B203" s="72" t="s">
        <v>278</v>
      </c>
      <c r="C203" s="81">
        <f>10^(-3)*Miami!$C119</f>
        <v>69.163003000000003</v>
      </c>
      <c r="D203" s="81">
        <f>10^(-3)*Houston!$C119</f>
        <v>60.237833000000002</v>
      </c>
      <c r="E203" s="81">
        <f>10^(-3)*Phoenix!$C119</f>
        <v>59.926319000000007</v>
      </c>
      <c r="F203" s="81">
        <f>10^(-3)*Atlanta!$C119</f>
        <v>59.388961999999999</v>
      </c>
      <c r="G203" s="81">
        <f>10^(-3)*LosAngeles!$C119</f>
        <v>65.095397000000006</v>
      </c>
      <c r="H203" s="81">
        <f>10^(-3)*LasVegas!$C119</f>
        <v>64.692779000000002</v>
      </c>
      <c r="I203" s="81">
        <f>10^(-3)*SanFrancisco!$C119</f>
        <v>64.678482000000002</v>
      </c>
      <c r="J203" s="81">
        <f>10^(-3)*Baltimore!$C119</f>
        <v>64.79007</v>
      </c>
      <c r="K203" s="81">
        <f>10^(-3)*Albuquerque!$C119</f>
        <v>64.722190999999995</v>
      </c>
      <c r="L203" s="81">
        <f>10^(-3)*Seattle!$C119</f>
        <v>65.120265000000003</v>
      </c>
      <c r="M203" s="81">
        <f>10^(-3)*Chicago!$C119</f>
        <v>65.072701000000009</v>
      </c>
      <c r="N203" s="81">
        <f>10^(-3)*Boulder!$C119</f>
        <v>65.380330000000001</v>
      </c>
      <c r="O203" s="81">
        <f>10^(-3)*Minneapolis!$C119</f>
        <v>67.023535999999993</v>
      </c>
      <c r="P203" s="81">
        <f>10^(-3)*Helena!$C119</f>
        <v>65.976759999999999</v>
      </c>
      <c r="Q203" s="81">
        <f>10^(-3)*Duluth!$C119</f>
        <v>67.758859000000001</v>
      </c>
      <c r="R203" s="81">
        <f>10^(-3)*Fairbanks!$C119</f>
        <v>69.891197000000005</v>
      </c>
    </row>
    <row r="204" spans="1:18">
      <c r="A204" s="73"/>
      <c r="B204" s="72" t="s">
        <v>277</v>
      </c>
      <c r="C204" s="81">
        <f>10^(-3)*Miami!$C120</f>
        <v>64.566246000000007</v>
      </c>
      <c r="D204" s="81">
        <f>10^(-3)*Houston!$C120</f>
        <v>59.803777000000004</v>
      </c>
      <c r="E204" s="81">
        <f>10^(-3)*Phoenix!$C120</f>
        <v>60.869886000000001</v>
      </c>
      <c r="F204" s="81">
        <f>10^(-3)*Atlanta!$C120</f>
        <v>60.686371000000001</v>
      </c>
      <c r="G204" s="81">
        <f>10^(-3)*LosAngeles!$C120</f>
        <v>64.949202999999997</v>
      </c>
      <c r="H204" s="81">
        <f>10^(-3)*LasVegas!$C120</f>
        <v>64.785603000000009</v>
      </c>
      <c r="I204" s="81">
        <f>10^(-3)*SanFrancisco!$C120</f>
        <v>64.716419999999999</v>
      </c>
      <c r="J204" s="81">
        <f>10^(-3)*Baltimore!$C120</f>
        <v>65.489214000000004</v>
      </c>
      <c r="K204" s="81">
        <f>10^(-3)*Albuquerque!$C120</f>
        <v>65.419382999999996</v>
      </c>
      <c r="L204" s="81">
        <f>10^(-3)*Seattle!$C120</f>
        <v>65.223214999999996</v>
      </c>
      <c r="M204" s="81">
        <f>10^(-3)*Chicago!$C120</f>
        <v>65.818808000000004</v>
      </c>
      <c r="N204" s="81">
        <f>10^(-3)*Boulder!$C120</f>
        <v>66.918077000000011</v>
      </c>
      <c r="O204" s="81">
        <f>10^(-3)*Minneapolis!$C120</f>
        <v>67.855316000000002</v>
      </c>
      <c r="P204" s="81">
        <f>10^(-3)*Helena!$C120</f>
        <v>69.292162000000005</v>
      </c>
      <c r="Q204" s="81">
        <f>10^(-3)*Duluth!$C120</f>
        <v>68.050646999999998</v>
      </c>
      <c r="R204" s="81">
        <f>10^(-3)*Fairbanks!$C120</f>
        <v>72.726642000000012</v>
      </c>
    </row>
    <row r="205" spans="1:18">
      <c r="A205" s="73"/>
      <c r="B205" s="72" t="s">
        <v>288</v>
      </c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73"/>
      <c r="B206" s="75" t="s">
        <v>287</v>
      </c>
      <c r="C206" s="81" t="str">
        <f>Miami!$D109</f>
        <v>25-JAN-15:39</v>
      </c>
      <c r="D206" s="81" t="str">
        <f>Houston!$D109</f>
        <v>11-JAN-09:09</v>
      </c>
      <c r="E206" s="81" t="str">
        <f>Phoenix!$D109</f>
        <v>20-JAN-09:09</v>
      </c>
      <c r="F206" s="81" t="str">
        <f>Atlanta!$D109</f>
        <v>02-JAN-09:09</v>
      </c>
      <c r="G206" s="81" t="str">
        <f>LosAngeles!$D109</f>
        <v>02-JAN-16:00</v>
      </c>
      <c r="H206" s="81" t="str">
        <f>LasVegas!$D109</f>
        <v>10-JAN-16:00</v>
      </c>
      <c r="I206" s="81" t="str">
        <f>SanFrancisco!$D109</f>
        <v>02-JAN-16:00</v>
      </c>
      <c r="J206" s="81" t="str">
        <f>Baltimore!$D109</f>
        <v>10-JAN-16:00</v>
      </c>
      <c r="K206" s="81" t="str">
        <f>Albuquerque!$D109</f>
        <v>04-JAN-09:09</v>
      </c>
      <c r="L206" s="81" t="str">
        <f>Seattle!$D109</f>
        <v>02-JAN-16:00</v>
      </c>
      <c r="M206" s="81" t="str">
        <f>Chicago!$D109</f>
        <v>27-JAN-16:00</v>
      </c>
      <c r="N206" s="81" t="str">
        <f>Boulder!$D109</f>
        <v>05-JAN-16:00</v>
      </c>
      <c r="O206" s="81" t="str">
        <f>Minneapolis!$D109</f>
        <v>04-JAN-16:00</v>
      </c>
      <c r="P206" s="81" t="str">
        <f>Helena!$D109</f>
        <v>06-JAN-16:00</v>
      </c>
      <c r="Q206" s="81" t="str">
        <f>Duluth!$D109</f>
        <v>09-JAN-16:00</v>
      </c>
      <c r="R206" s="81" t="str">
        <f>Fairbanks!$D109</f>
        <v>13-JAN-09:09</v>
      </c>
    </row>
    <row r="207" spans="1:18">
      <c r="A207" s="73"/>
      <c r="B207" s="75" t="s">
        <v>286</v>
      </c>
      <c r="C207" s="81" t="str">
        <f>Miami!$D110</f>
        <v>23-FEB-13:00</v>
      </c>
      <c r="D207" s="81" t="str">
        <f>Houston!$D110</f>
        <v>17-FEB-09:09</v>
      </c>
      <c r="E207" s="81" t="str">
        <f>Phoenix!$D110</f>
        <v>23-FEB-09:09</v>
      </c>
      <c r="F207" s="81" t="str">
        <f>Atlanta!$D110</f>
        <v>10-FEB-09:09</v>
      </c>
      <c r="G207" s="81" t="str">
        <f>LosAngeles!$D110</f>
        <v>13-FEB-15:09</v>
      </c>
      <c r="H207" s="81" t="str">
        <f>LasVegas!$D110</f>
        <v>03-FEB-09:09</v>
      </c>
      <c r="I207" s="81" t="str">
        <f>SanFrancisco!$D110</f>
        <v>15-FEB-15:00</v>
      </c>
      <c r="J207" s="81" t="str">
        <f>Baltimore!$D110</f>
        <v>08-FEB-09:09</v>
      </c>
      <c r="K207" s="81" t="str">
        <f>Albuquerque!$D110</f>
        <v>06-FEB-09:09</v>
      </c>
      <c r="L207" s="81" t="str">
        <f>Seattle!$D110</f>
        <v>15-FEB-09:09</v>
      </c>
      <c r="M207" s="81" t="str">
        <f>Chicago!$D110</f>
        <v>01-FEB-16:00</v>
      </c>
      <c r="N207" s="81" t="str">
        <f>Boulder!$D110</f>
        <v>15-FEB-09:09</v>
      </c>
      <c r="O207" s="81" t="str">
        <f>Minneapolis!$D110</f>
        <v>03-FEB-09:09</v>
      </c>
      <c r="P207" s="81" t="str">
        <f>Helena!$D110</f>
        <v>27-FEB-09:09</v>
      </c>
      <c r="Q207" s="81" t="str">
        <f>Duluth!$D110</f>
        <v>01-FEB-09:09</v>
      </c>
      <c r="R207" s="81" t="str">
        <f>Fairbanks!$D110</f>
        <v>03-FEB-09:09</v>
      </c>
    </row>
    <row r="208" spans="1:18">
      <c r="A208" s="73"/>
      <c r="B208" s="72" t="s">
        <v>285</v>
      </c>
      <c r="C208" s="81" t="str">
        <f>Miami!$D111</f>
        <v>13-MAR-15:00</v>
      </c>
      <c r="D208" s="81" t="str">
        <f>Houston!$D111</f>
        <v>28-MAR-14:00</v>
      </c>
      <c r="E208" s="81" t="str">
        <f>Phoenix!$D111</f>
        <v>17-MAR-15:00</v>
      </c>
      <c r="F208" s="81" t="str">
        <f>Atlanta!$D111</f>
        <v>13-MAR-08:09</v>
      </c>
      <c r="G208" s="81" t="str">
        <f>LosAngeles!$D111</f>
        <v>31-MAR-14:00</v>
      </c>
      <c r="H208" s="81" t="str">
        <f>LasVegas!$D111</f>
        <v>03-MAR-09:09</v>
      </c>
      <c r="I208" s="81" t="str">
        <f>SanFrancisco!$D111</f>
        <v>16-MAR-08:09</v>
      </c>
      <c r="J208" s="81" t="str">
        <f>Baltimore!$D111</f>
        <v>31-MAR-08:09</v>
      </c>
      <c r="K208" s="81" t="str">
        <f>Albuquerque!$D111</f>
        <v>29-MAR-08:09</v>
      </c>
      <c r="L208" s="81" t="str">
        <f>Seattle!$D111</f>
        <v>20-MAR-08:09</v>
      </c>
      <c r="M208" s="81" t="str">
        <f>Chicago!$D111</f>
        <v>03-MAR-09:09</v>
      </c>
      <c r="N208" s="81" t="str">
        <f>Boulder!$D111</f>
        <v>02-MAR-09:09</v>
      </c>
      <c r="O208" s="81" t="str">
        <f>Minneapolis!$D111</f>
        <v>13-MAR-08:09</v>
      </c>
      <c r="P208" s="81" t="str">
        <f>Helena!$D111</f>
        <v>03-MAR-09:09</v>
      </c>
      <c r="Q208" s="81" t="str">
        <f>Duluth!$D111</f>
        <v>07-MAR-09:09</v>
      </c>
      <c r="R208" s="81" t="str">
        <f>Fairbanks!$D111</f>
        <v>14-MAR-08:09</v>
      </c>
    </row>
    <row r="209" spans="1:18">
      <c r="A209" s="73"/>
      <c r="B209" s="72" t="s">
        <v>284</v>
      </c>
      <c r="C209" s="81" t="str">
        <f>Miami!$D112</f>
        <v>03-APR-15:39</v>
      </c>
      <c r="D209" s="81" t="str">
        <f>Houston!$D112</f>
        <v>21-APR-14:00</v>
      </c>
      <c r="E209" s="81" t="str">
        <f>Phoenix!$D112</f>
        <v>28-APR-15:00</v>
      </c>
      <c r="F209" s="81" t="str">
        <f>Atlanta!$D112</f>
        <v>14-APR-15:00</v>
      </c>
      <c r="G209" s="81" t="str">
        <f>LosAngeles!$D112</f>
        <v>11-APR-15:00</v>
      </c>
      <c r="H209" s="81" t="str">
        <f>LasVegas!$D112</f>
        <v>21-APR-15:00</v>
      </c>
      <c r="I209" s="81" t="str">
        <f>SanFrancisco!$D112</f>
        <v>13-APR-14:00</v>
      </c>
      <c r="J209" s="81" t="str">
        <f>Baltimore!$D112</f>
        <v>05-APR-15:00</v>
      </c>
      <c r="K209" s="81" t="str">
        <f>Albuquerque!$D112</f>
        <v>21-APR-15:00</v>
      </c>
      <c r="L209" s="81" t="str">
        <f>Seattle!$D112</f>
        <v>11-APR-08:09</v>
      </c>
      <c r="M209" s="81" t="str">
        <f>Chicago!$D112</f>
        <v>21-APR-08:09</v>
      </c>
      <c r="N209" s="81" t="str">
        <f>Boulder!$D112</f>
        <v>04-APR-08:09</v>
      </c>
      <c r="O209" s="81" t="str">
        <f>Minneapolis!$D112</f>
        <v>04-APR-08:09</v>
      </c>
      <c r="P209" s="81" t="str">
        <f>Helena!$D112</f>
        <v>04-APR-08:09</v>
      </c>
      <c r="Q209" s="81" t="str">
        <f>Duluth!$D112</f>
        <v>03-APR-08:09</v>
      </c>
      <c r="R209" s="81" t="str">
        <f>Fairbanks!$D112</f>
        <v>10-APR-08:09</v>
      </c>
    </row>
    <row r="210" spans="1:18">
      <c r="A210" s="73"/>
      <c r="B210" s="72" t="s">
        <v>267</v>
      </c>
      <c r="C210" s="81" t="str">
        <f>Miami!$D113</f>
        <v>24-MAY-14:00</v>
      </c>
      <c r="D210" s="81" t="str">
        <f>Houston!$D113</f>
        <v>18-MAY-15:50</v>
      </c>
      <c r="E210" s="81" t="str">
        <f>Phoenix!$D113</f>
        <v>30-MAY-15:00</v>
      </c>
      <c r="F210" s="81" t="str">
        <f>Atlanta!$D113</f>
        <v>15-MAY-15:39</v>
      </c>
      <c r="G210" s="81" t="str">
        <f>LosAngeles!$D113</f>
        <v>30-MAY-14:00</v>
      </c>
      <c r="H210" s="81" t="str">
        <f>LasVegas!$D113</f>
        <v>31-MAY-15:00</v>
      </c>
      <c r="I210" s="81" t="str">
        <f>SanFrancisco!$D113</f>
        <v>17-MAY-14:39</v>
      </c>
      <c r="J210" s="81" t="str">
        <f>Baltimore!$D113</f>
        <v>15-MAY-14:00</v>
      </c>
      <c r="K210" s="81" t="str">
        <f>Albuquerque!$D113</f>
        <v>31-MAY-15:00</v>
      </c>
      <c r="L210" s="81" t="str">
        <f>Seattle!$D113</f>
        <v>04-MAY-14:00</v>
      </c>
      <c r="M210" s="81" t="str">
        <f>Chicago!$D113</f>
        <v>05-MAY-13:00</v>
      </c>
      <c r="N210" s="81" t="str">
        <f>Boulder!$D113</f>
        <v>23-MAY-15:00</v>
      </c>
      <c r="O210" s="81" t="str">
        <f>Minneapolis!$D113</f>
        <v>15-MAY-14:00</v>
      </c>
      <c r="P210" s="81" t="str">
        <f>Helena!$D113</f>
        <v>12-MAY-08:09</v>
      </c>
      <c r="Q210" s="81" t="str">
        <f>Duluth!$D113</f>
        <v>01-MAY-08:09</v>
      </c>
      <c r="R210" s="81" t="str">
        <f>Fairbanks!$D113</f>
        <v>01-MAY-08:09</v>
      </c>
    </row>
    <row r="211" spans="1:18">
      <c r="A211" s="73"/>
      <c r="B211" s="72" t="s">
        <v>283</v>
      </c>
      <c r="C211" s="81" t="str">
        <f>Miami!$D114</f>
        <v>28-JUN-14:00</v>
      </c>
      <c r="D211" s="81" t="str">
        <f>Houston!$D114</f>
        <v>13-JUN-15:00</v>
      </c>
      <c r="E211" s="81" t="str">
        <f>Phoenix!$D114</f>
        <v>28-JUN-15:00</v>
      </c>
      <c r="F211" s="81" t="str">
        <f>Atlanta!$D114</f>
        <v>19-JUN-15:30</v>
      </c>
      <c r="G211" s="81" t="str">
        <f>LosAngeles!$D114</f>
        <v>30-JUN-14:00</v>
      </c>
      <c r="H211" s="81" t="str">
        <f>LasVegas!$D114</f>
        <v>27-JUN-15:00</v>
      </c>
      <c r="I211" s="81" t="str">
        <f>SanFrancisco!$D114</f>
        <v>16-JUN-14:00</v>
      </c>
      <c r="J211" s="81" t="str">
        <f>Baltimore!$D114</f>
        <v>30-JUN-15:00</v>
      </c>
      <c r="K211" s="81" t="str">
        <f>Albuquerque!$D114</f>
        <v>29-JUN-15:00</v>
      </c>
      <c r="L211" s="81" t="str">
        <f>Seattle!$D114</f>
        <v>28-JUN-14:00</v>
      </c>
      <c r="M211" s="81" t="str">
        <f>Chicago!$D114</f>
        <v>08-JUN-12:00</v>
      </c>
      <c r="N211" s="81" t="str">
        <f>Boulder!$D114</f>
        <v>28-JUN-13:00</v>
      </c>
      <c r="O211" s="81" t="str">
        <f>Minneapolis!$D114</f>
        <v>30-JUN-15:30</v>
      </c>
      <c r="P211" s="81" t="str">
        <f>Helena!$D114</f>
        <v>30-JUN-14:00</v>
      </c>
      <c r="Q211" s="81" t="str">
        <f>Duluth!$D114</f>
        <v>14-JUN-14:00</v>
      </c>
      <c r="R211" s="81" t="str">
        <f>Fairbanks!$D114</f>
        <v>21-JUN-15:00</v>
      </c>
    </row>
    <row r="212" spans="1:18">
      <c r="A212" s="73"/>
      <c r="B212" s="72" t="s">
        <v>282</v>
      </c>
      <c r="C212" s="81" t="str">
        <f>Miami!$D115</f>
        <v>13-JUL-15:00</v>
      </c>
      <c r="D212" s="81" t="str">
        <f>Houston!$D115</f>
        <v>05-JUL-15:00</v>
      </c>
      <c r="E212" s="81" t="str">
        <f>Phoenix!$D115</f>
        <v>19-JUL-15:00</v>
      </c>
      <c r="F212" s="81" t="str">
        <f>Atlanta!$D115</f>
        <v>03-JUL-15:00</v>
      </c>
      <c r="G212" s="81" t="str">
        <f>LosAngeles!$D115</f>
        <v>10-JUL-15:00</v>
      </c>
      <c r="H212" s="81" t="str">
        <f>LasVegas!$D115</f>
        <v>24-JUL-15:00</v>
      </c>
      <c r="I212" s="81" t="str">
        <f>SanFrancisco!$D115</f>
        <v>03-JUL-14:00</v>
      </c>
      <c r="J212" s="81" t="str">
        <f>Baltimore!$D115</f>
        <v>25-JUL-13:39</v>
      </c>
      <c r="K212" s="81" t="str">
        <f>Albuquerque!$D115</f>
        <v>03-JUL-15:00</v>
      </c>
      <c r="L212" s="81" t="str">
        <f>Seattle!$D115</f>
        <v>24-JUL-15:39</v>
      </c>
      <c r="M212" s="81" t="str">
        <f>Chicago!$D115</f>
        <v>03-JUL-14:00</v>
      </c>
      <c r="N212" s="81" t="str">
        <f>Boulder!$D115</f>
        <v>17-JUL-15:00</v>
      </c>
      <c r="O212" s="81" t="str">
        <f>Minneapolis!$D115</f>
        <v>13-JUL-15:00</v>
      </c>
      <c r="P212" s="81" t="str">
        <f>Helena!$D115</f>
        <v>21-JUL-15:00</v>
      </c>
      <c r="Q212" s="81" t="str">
        <f>Duluth!$D115</f>
        <v>06-JUL-15:00</v>
      </c>
      <c r="R212" s="81" t="str">
        <f>Fairbanks!$D115</f>
        <v>12-JUL-15:00</v>
      </c>
    </row>
    <row r="213" spans="1:18">
      <c r="A213" s="73"/>
      <c r="B213" s="72" t="s">
        <v>281</v>
      </c>
      <c r="C213" s="81" t="str">
        <f>Miami!$D116</f>
        <v>21-AUG-15:30</v>
      </c>
      <c r="D213" s="81" t="str">
        <f>Houston!$D116</f>
        <v>31-AUG-13:00</v>
      </c>
      <c r="E213" s="81" t="str">
        <f>Phoenix!$D116</f>
        <v>01-AUG-15:00</v>
      </c>
      <c r="F213" s="81" t="str">
        <f>Atlanta!$D116</f>
        <v>17-AUG-13:00</v>
      </c>
      <c r="G213" s="81" t="str">
        <f>LosAngeles!$D116</f>
        <v>08-AUG-15:09</v>
      </c>
      <c r="H213" s="81" t="str">
        <f>LasVegas!$D116</f>
        <v>04-AUG-15:00</v>
      </c>
      <c r="I213" s="81" t="str">
        <f>SanFrancisco!$D116</f>
        <v>15-AUG-13:30</v>
      </c>
      <c r="J213" s="81" t="str">
        <f>Baltimore!$D116</f>
        <v>04-AUG-15:30</v>
      </c>
      <c r="K213" s="81" t="str">
        <f>Albuquerque!$D116</f>
        <v>01-AUG-15:50</v>
      </c>
      <c r="L213" s="81" t="str">
        <f>Seattle!$D116</f>
        <v>07-AUG-15:00</v>
      </c>
      <c r="M213" s="81" t="str">
        <f>Chicago!$D116</f>
        <v>04-AUG-15:00</v>
      </c>
      <c r="N213" s="81" t="str">
        <f>Boulder!$D116</f>
        <v>30-AUG-13:00</v>
      </c>
      <c r="O213" s="81" t="str">
        <f>Minneapolis!$D116</f>
        <v>25-AUG-15:00</v>
      </c>
      <c r="P213" s="81" t="str">
        <f>Helena!$D116</f>
        <v>09-AUG-15:00</v>
      </c>
      <c r="Q213" s="81" t="str">
        <f>Duluth!$D116</f>
        <v>14-AUG-15:30</v>
      </c>
      <c r="R213" s="81" t="str">
        <f>Fairbanks!$D116</f>
        <v>15-AUG-14:50</v>
      </c>
    </row>
    <row r="214" spans="1:18">
      <c r="A214" s="73"/>
      <c r="B214" s="72" t="s">
        <v>280</v>
      </c>
      <c r="C214" s="81" t="str">
        <f>Miami!$D117</f>
        <v>11-SEP-14:00</v>
      </c>
      <c r="D214" s="81" t="str">
        <f>Houston!$D117</f>
        <v>15-SEP-14:00</v>
      </c>
      <c r="E214" s="81" t="str">
        <f>Phoenix!$D117</f>
        <v>08-SEP-15:00</v>
      </c>
      <c r="F214" s="81" t="str">
        <f>Atlanta!$D117</f>
        <v>11-SEP-13:00</v>
      </c>
      <c r="G214" s="81" t="str">
        <f>LosAngeles!$D117</f>
        <v>25-SEP-13:39</v>
      </c>
      <c r="H214" s="81" t="str">
        <f>LasVegas!$D117</f>
        <v>01-SEP-14:00</v>
      </c>
      <c r="I214" s="81" t="str">
        <f>SanFrancisco!$D117</f>
        <v>28-SEP-15:00</v>
      </c>
      <c r="J214" s="81" t="str">
        <f>Baltimore!$D117</f>
        <v>08-SEP-15:00</v>
      </c>
      <c r="K214" s="81" t="str">
        <f>Albuquerque!$D117</f>
        <v>14-SEP-15:00</v>
      </c>
      <c r="L214" s="81" t="str">
        <f>Seattle!$D117</f>
        <v>01-SEP-15:00</v>
      </c>
      <c r="M214" s="81" t="str">
        <f>Chicago!$D117</f>
        <v>05-SEP-14:00</v>
      </c>
      <c r="N214" s="81" t="str">
        <f>Boulder!$D117</f>
        <v>01-SEP-15:00</v>
      </c>
      <c r="O214" s="81" t="str">
        <f>Minneapolis!$D117</f>
        <v>14-SEP-14:00</v>
      </c>
      <c r="P214" s="81" t="str">
        <f>Helena!$D117</f>
        <v>01-SEP-15:00</v>
      </c>
      <c r="Q214" s="81" t="str">
        <f>Duluth!$D117</f>
        <v>07-SEP-14:00</v>
      </c>
      <c r="R214" s="81" t="str">
        <f>Fairbanks!$D117</f>
        <v>29-SEP-08:09</v>
      </c>
    </row>
    <row r="215" spans="1:18">
      <c r="A215" s="73"/>
      <c r="B215" s="72" t="s">
        <v>279</v>
      </c>
      <c r="C215" s="81" t="str">
        <f>Miami!$D118</f>
        <v>06-OCT-14:00</v>
      </c>
      <c r="D215" s="81" t="str">
        <f>Houston!$D118</f>
        <v>06-OCT-15:00</v>
      </c>
      <c r="E215" s="81" t="str">
        <f>Phoenix!$D118</f>
        <v>02-OCT-15:00</v>
      </c>
      <c r="F215" s="81" t="str">
        <f>Atlanta!$D118</f>
        <v>02-OCT-14:00</v>
      </c>
      <c r="G215" s="81" t="str">
        <f>LosAngeles!$D118</f>
        <v>31-OCT-16:00</v>
      </c>
      <c r="H215" s="81" t="str">
        <f>LasVegas!$D118</f>
        <v>04-OCT-14:00</v>
      </c>
      <c r="I215" s="81" t="str">
        <f>SanFrancisco!$D118</f>
        <v>13-OCT-14:00</v>
      </c>
      <c r="J215" s="81" t="str">
        <f>Baltimore!$D118</f>
        <v>03-OCT-14:00</v>
      </c>
      <c r="K215" s="81" t="str">
        <f>Albuquerque!$D118</f>
        <v>13-OCT-14:00</v>
      </c>
      <c r="L215" s="81" t="str">
        <f>Seattle!$D118</f>
        <v>30-OCT-16:00</v>
      </c>
      <c r="M215" s="81" t="str">
        <f>Chicago!$D118</f>
        <v>31-OCT-16:49</v>
      </c>
      <c r="N215" s="81" t="str">
        <f>Boulder!$D118</f>
        <v>30-OCT-16:00</v>
      </c>
      <c r="O215" s="81" t="str">
        <f>Minneapolis!$D118</f>
        <v>31-OCT-16:00</v>
      </c>
      <c r="P215" s="81" t="str">
        <f>Helena!$D118</f>
        <v>16-OCT-08:09</v>
      </c>
      <c r="Q215" s="81" t="str">
        <f>Duluth!$D118</f>
        <v>31-OCT-16:00</v>
      </c>
      <c r="R215" s="81" t="str">
        <f>Fairbanks!$D118</f>
        <v>27-OCT-08:09</v>
      </c>
    </row>
    <row r="216" spans="1:18">
      <c r="A216" s="73"/>
      <c r="B216" s="72" t="s">
        <v>278</v>
      </c>
      <c r="C216" s="81" t="str">
        <f>Miami!$D119</f>
        <v>01-NOV-14:20</v>
      </c>
      <c r="D216" s="81" t="str">
        <f>Houston!$D119</f>
        <v>03-NOV-14:39</v>
      </c>
      <c r="E216" s="81" t="str">
        <f>Phoenix!$D119</f>
        <v>13-NOV-15:00</v>
      </c>
      <c r="F216" s="81" t="str">
        <f>Atlanta!$D119</f>
        <v>15-NOV-09:09</v>
      </c>
      <c r="G216" s="81" t="str">
        <f>LosAngeles!$D119</f>
        <v>20-NOV-16:49</v>
      </c>
      <c r="H216" s="81" t="str">
        <f>LasVegas!$D119</f>
        <v>09-NOV-16:40</v>
      </c>
      <c r="I216" s="81" t="str">
        <f>SanFrancisco!$D119</f>
        <v>22-NOV-16:00</v>
      </c>
      <c r="J216" s="81" t="str">
        <f>Baltimore!$D119</f>
        <v>20-NOV-16:00</v>
      </c>
      <c r="K216" s="81" t="str">
        <f>Albuquerque!$D119</f>
        <v>20-NOV-16:00</v>
      </c>
      <c r="L216" s="81" t="str">
        <f>Seattle!$D119</f>
        <v>29-NOV-16:00</v>
      </c>
      <c r="M216" s="81" t="str">
        <f>Chicago!$D119</f>
        <v>27-NOV-16:00</v>
      </c>
      <c r="N216" s="81" t="str">
        <f>Boulder!$D119</f>
        <v>17-NOV-16:00</v>
      </c>
      <c r="O216" s="81" t="str">
        <f>Minneapolis!$D119</f>
        <v>27-NOV-16:00</v>
      </c>
      <c r="P216" s="81" t="str">
        <f>Helena!$D119</f>
        <v>29-NOV-16:00</v>
      </c>
      <c r="Q216" s="81" t="str">
        <f>Duluth!$D119</f>
        <v>24-NOV-16:00</v>
      </c>
      <c r="R216" s="81" t="str">
        <f>Fairbanks!$D119</f>
        <v>09-NOV-09:09</v>
      </c>
    </row>
    <row r="217" spans="1:18">
      <c r="A217" s="73"/>
      <c r="B217" s="72" t="s">
        <v>277</v>
      </c>
      <c r="C217" s="81" t="str">
        <f>Miami!$D120</f>
        <v>13-DEC-15:50</v>
      </c>
      <c r="D217" s="81" t="str">
        <f>Houston!$D120</f>
        <v>19-DEC-15:30</v>
      </c>
      <c r="E217" s="81" t="str">
        <f>Phoenix!$D120</f>
        <v>26-DEC-09:09</v>
      </c>
      <c r="F217" s="81" t="str">
        <f>Atlanta!$D120</f>
        <v>22-DEC-09:09</v>
      </c>
      <c r="G217" s="81" t="str">
        <f>LosAngeles!$D120</f>
        <v>19-DEC-16:49</v>
      </c>
      <c r="H217" s="81" t="str">
        <f>LasVegas!$D120</f>
        <v>26-DEC-16:00</v>
      </c>
      <c r="I217" s="81" t="str">
        <f>SanFrancisco!$D120</f>
        <v>27-DEC-16:00</v>
      </c>
      <c r="J217" s="81" t="str">
        <f>Baltimore!$D120</f>
        <v>20-DEC-16:00</v>
      </c>
      <c r="K217" s="81" t="str">
        <f>Albuquerque!$D120</f>
        <v>28-DEC-16:00</v>
      </c>
      <c r="L217" s="81" t="str">
        <f>Seattle!$D120</f>
        <v>13-DEC-16:19</v>
      </c>
      <c r="M217" s="81" t="str">
        <f>Chicago!$D120</f>
        <v>14-DEC-16:00</v>
      </c>
      <c r="N217" s="81" t="str">
        <f>Boulder!$D120</f>
        <v>01-DEC-16:00</v>
      </c>
      <c r="O217" s="81" t="str">
        <f>Minneapolis!$D120</f>
        <v>29-DEC-16:00</v>
      </c>
      <c r="P217" s="81" t="str">
        <f>Helena!$D120</f>
        <v>11-DEC-16:00</v>
      </c>
      <c r="Q217" s="81" t="str">
        <f>Duluth!$D120</f>
        <v>20-DEC-16:00</v>
      </c>
      <c r="R217" s="81" t="str">
        <f>Fairbanks!$D120</f>
        <v>29-DEC-09:09</v>
      </c>
    </row>
    <row r="218" spans="1:18">
      <c r="A218" s="78" t="s">
        <v>276</v>
      </c>
      <c r="B218" s="79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</row>
    <row r="219" spans="1:18">
      <c r="A219" s="78"/>
      <c r="B219" s="77" t="s">
        <v>79</v>
      </c>
      <c r="C219" s="71">
        <f>Miami!$G$14</f>
        <v>0</v>
      </c>
      <c r="D219" s="71">
        <f>Houston!$G$14</f>
        <v>0</v>
      </c>
      <c r="E219" s="71">
        <f>Phoenix!$G$14</f>
        <v>0</v>
      </c>
      <c r="F219" s="71">
        <f>Atlanta!$G$14</f>
        <v>0</v>
      </c>
      <c r="G219" s="71">
        <f>LosAngeles!$G$14</f>
        <v>0</v>
      </c>
      <c r="H219" s="71">
        <f>LasVegas!$G$14</f>
        <v>0</v>
      </c>
      <c r="I219" s="71">
        <f>SanFrancisco!$G$14</f>
        <v>0</v>
      </c>
      <c r="J219" s="71">
        <f>Baltimore!$G$14</f>
        <v>0</v>
      </c>
      <c r="K219" s="71">
        <f>Albuquerque!$G$14</f>
        <v>0</v>
      </c>
      <c r="L219" s="71">
        <f>Seattle!$G$14</f>
        <v>0</v>
      </c>
      <c r="M219" s="71">
        <f>Chicago!$G$14</f>
        <v>0</v>
      </c>
      <c r="N219" s="71">
        <f>Boulder!$G$14</f>
        <v>0</v>
      </c>
      <c r="O219" s="71">
        <f>Minneapolis!$G$14</f>
        <v>0</v>
      </c>
      <c r="P219" s="71">
        <f>Helena!$G$14</f>
        <v>0</v>
      </c>
      <c r="Q219" s="71">
        <f>Duluth!$G$14</f>
        <v>0</v>
      </c>
      <c r="R219" s="71">
        <f>Fairbanks!$G$14</f>
        <v>0</v>
      </c>
    </row>
    <row r="220" spans="1:18">
      <c r="A220" s="78"/>
      <c r="B220" s="77" t="s">
        <v>93</v>
      </c>
      <c r="C220" s="71">
        <f>Miami!$G$21</f>
        <v>0</v>
      </c>
      <c r="D220" s="71">
        <f>Houston!$G$21</f>
        <v>0</v>
      </c>
      <c r="E220" s="71">
        <f>Phoenix!$G$21</f>
        <v>0</v>
      </c>
      <c r="F220" s="71">
        <f>Atlanta!$G$21</f>
        <v>0</v>
      </c>
      <c r="G220" s="71">
        <f>LosAngeles!$G$21</f>
        <v>0</v>
      </c>
      <c r="H220" s="71">
        <f>LasVegas!$G$21</f>
        <v>0</v>
      </c>
      <c r="I220" s="71">
        <f>SanFrancisco!$G$21</f>
        <v>0</v>
      </c>
      <c r="J220" s="71">
        <f>Baltimore!$G$21</f>
        <v>0</v>
      </c>
      <c r="K220" s="71">
        <f>Albuquerque!$G$21</f>
        <v>0</v>
      </c>
      <c r="L220" s="71">
        <f>Seattle!$G$21</f>
        <v>0</v>
      </c>
      <c r="M220" s="71">
        <f>Chicago!$G$21</f>
        <v>0</v>
      </c>
      <c r="N220" s="71">
        <f>Boulder!$G$21</f>
        <v>0</v>
      </c>
      <c r="O220" s="71">
        <f>Minneapolis!$G$21</f>
        <v>0</v>
      </c>
      <c r="P220" s="71">
        <f>Helena!$G$21</f>
        <v>0</v>
      </c>
      <c r="Q220" s="71">
        <f>Duluth!$G$21</f>
        <v>0</v>
      </c>
      <c r="R220" s="71">
        <f>Fairbanks!$G$21</f>
        <v>0</v>
      </c>
    </row>
    <row r="221" spans="1:18">
      <c r="A221" s="78"/>
      <c r="B221" s="77" t="s">
        <v>95</v>
      </c>
      <c r="C221" s="71">
        <f>Miami!$G$24</f>
        <v>0</v>
      </c>
      <c r="D221" s="71">
        <f>Houston!$G$24</f>
        <v>0</v>
      </c>
      <c r="E221" s="71">
        <f>Phoenix!$G$24</f>
        <v>0</v>
      </c>
      <c r="F221" s="71">
        <f>Atlanta!$G$24</f>
        <v>0</v>
      </c>
      <c r="G221" s="71">
        <f>LosAngeles!$G$24</f>
        <v>0</v>
      </c>
      <c r="H221" s="71">
        <f>LasVegas!$G$24</f>
        <v>0</v>
      </c>
      <c r="I221" s="71">
        <f>SanFrancisco!$G$24</f>
        <v>0</v>
      </c>
      <c r="J221" s="71">
        <f>Baltimore!$G$24</f>
        <v>0</v>
      </c>
      <c r="K221" s="71">
        <f>Albuquerque!$G$24</f>
        <v>0</v>
      </c>
      <c r="L221" s="71">
        <f>Seattle!$G$24</f>
        <v>0</v>
      </c>
      <c r="M221" s="71">
        <f>Chicago!$G$24</f>
        <v>0</v>
      </c>
      <c r="N221" s="71">
        <f>Boulder!$G$24</f>
        <v>0</v>
      </c>
      <c r="O221" s="71">
        <f>Minneapolis!$G$24</f>
        <v>0</v>
      </c>
      <c r="P221" s="71">
        <f>Helena!$G$24</f>
        <v>0</v>
      </c>
      <c r="Q221" s="71">
        <f>Duluth!$G$24</f>
        <v>0</v>
      </c>
      <c r="R221" s="71">
        <f>Fairbanks!$G$24</f>
        <v>0</v>
      </c>
    </row>
    <row r="222" spans="1:18">
      <c r="A222" s="78"/>
      <c r="B222" s="79" t="s">
        <v>275</v>
      </c>
      <c r="C222" s="71">
        <f>Miami!$G$28</f>
        <v>0</v>
      </c>
      <c r="D222" s="71">
        <f>Houston!$G$28</f>
        <v>0</v>
      </c>
      <c r="E222" s="71">
        <f>Phoenix!$G$28</f>
        <v>0</v>
      </c>
      <c r="F222" s="71">
        <f>Atlanta!$G$28</f>
        <v>0</v>
      </c>
      <c r="G222" s="71">
        <f>LosAngeles!$G$28</f>
        <v>0</v>
      </c>
      <c r="H222" s="71">
        <f>LasVegas!$G$28</f>
        <v>0</v>
      </c>
      <c r="I222" s="71">
        <f>SanFrancisco!$G$28</f>
        <v>0</v>
      </c>
      <c r="J222" s="71">
        <f>Baltimore!$G$28</f>
        <v>0</v>
      </c>
      <c r="K222" s="71">
        <f>Albuquerque!$G$28</f>
        <v>0</v>
      </c>
      <c r="L222" s="71">
        <f>Seattle!$G$28</f>
        <v>0</v>
      </c>
      <c r="M222" s="71">
        <f>Chicago!$G$28</f>
        <v>0</v>
      </c>
      <c r="N222" s="71">
        <f>Boulder!$G$28</f>
        <v>0</v>
      </c>
      <c r="O222" s="71">
        <f>Minneapolis!$G$28</f>
        <v>0</v>
      </c>
      <c r="P222" s="71">
        <f>Helena!$G$28</f>
        <v>0</v>
      </c>
      <c r="Q222" s="71">
        <f>Duluth!$G$28</f>
        <v>0</v>
      </c>
      <c r="R222" s="71">
        <f>Fairbanks!$G$28</f>
        <v>0</v>
      </c>
    </row>
    <row r="223" spans="1:18">
      <c r="A223" s="78" t="s">
        <v>274</v>
      </c>
      <c r="B223" s="77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</row>
    <row r="224" spans="1:18">
      <c r="A224" s="73"/>
      <c r="B224" s="72" t="s">
        <v>273</v>
      </c>
      <c r="C224" s="71">
        <f>Miami!$H$104</f>
        <v>61452.175499999998</v>
      </c>
      <c r="D224" s="71">
        <f>Houston!$H$104</f>
        <v>74372.6204</v>
      </c>
      <c r="E224" s="71">
        <f>Phoenix!$H$104</f>
        <v>69040.349499999997</v>
      </c>
      <c r="F224" s="71">
        <f>Atlanta!$H$104</f>
        <v>67823.385999999999</v>
      </c>
      <c r="G224" s="71">
        <f>LosAngeles!$H$104</f>
        <v>24522.124599999999</v>
      </c>
      <c r="H224" s="71">
        <f>LasVegas!$H$104</f>
        <v>76024.464200000002</v>
      </c>
      <c r="I224" s="71">
        <f>SanFrancisco!$H$104</f>
        <v>24929.310600000001</v>
      </c>
      <c r="J224" s="71">
        <f>Baltimore!$H$104</f>
        <v>61951.673499999997</v>
      </c>
      <c r="K224" s="71">
        <f>Albuquerque!$H$104</f>
        <v>90063.504499999995</v>
      </c>
      <c r="L224" s="71">
        <f>Seattle!$H$104</f>
        <v>17678.484799999998</v>
      </c>
      <c r="M224" s="71">
        <f>Chicago!$H$104</f>
        <v>120638.7173</v>
      </c>
      <c r="N224" s="71">
        <f>Boulder!$H$104</f>
        <v>92191.998200000002</v>
      </c>
      <c r="O224" s="71">
        <f>Minneapolis!$H$104</f>
        <v>85624.209000000003</v>
      </c>
      <c r="P224" s="71">
        <f>Helena!$H$104</f>
        <v>87835.015499999994</v>
      </c>
      <c r="Q224" s="71">
        <f>Duluth!$H$104</f>
        <v>86995.762700000007</v>
      </c>
      <c r="R224" s="71">
        <f>Fairbanks!$H$104</f>
        <v>90633.804900000003</v>
      </c>
    </row>
    <row r="225" spans="1:18">
      <c r="A225" s="73"/>
      <c r="B225" s="75" t="s">
        <v>272</v>
      </c>
      <c r="C225" s="71">
        <f>Miami!$B$104</f>
        <v>142297.89439999999</v>
      </c>
      <c r="D225" s="71">
        <f>Houston!$B$104</f>
        <v>186861.3358</v>
      </c>
      <c r="E225" s="71">
        <f>Phoenix!$B$104</f>
        <v>162572.01930000001</v>
      </c>
      <c r="F225" s="71">
        <f>Atlanta!$B$104</f>
        <v>155074.49729999999</v>
      </c>
      <c r="G225" s="71">
        <f>LosAngeles!$B$104</f>
        <v>65493.378599999996</v>
      </c>
      <c r="H225" s="71">
        <f>LasVegas!$B$104</f>
        <v>180625.73749999999</v>
      </c>
      <c r="I225" s="71">
        <f>SanFrancisco!$B$104</f>
        <v>66683.209700000007</v>
      </c>
      <c r="J225" s="71">
        <f>Baltimore!$B$104</f>
        <v>141667.50219999999</v>
      </c>
      <c r="K225" s="71">
        <f>Albuquerque!$B$104</f>
        <v>211646.78400000001</v>
      </c>
      <c r="L225" s="71">
        <f>Seattle!$B$104</f>
        <v>43251.201800000003</v>
      </c>
      <c r="M225" s="71">
        <f>Chicago!$B$104</f>
        <v>282384.16129999998</v>
      </c>
      <c r="N225" s="71">
        <f>Boulder!$B$104</f>
        <v>217932.46739999999</v>
      </c>
      <c r="O225" s="71">
        <f>Minneapolis!$B$104</f>
        <v>203988.6151</v>
      </c>
      <c r="P225" s="71">
        <f>Helena!$B$104</f>
        <v>209400.92050000001</v>
      </c>
      <c r="Q225" s="71">
        <f>Duluth!$B$104</f>
        <v>207979.1286</v>
      </c>
      <c r="R225" s="71">
        <f>Fairbanks!$B$104</f>
        <v>237632.83009999999</v>
      </c>
    </row>
    <row r="226" spans="1:18">
      <c r="A226" s="73"/>
      <c r="B226" s="72" t="s">
        <v>271</v>
      </c>
      <c r="C226" s="71">
        <f>Miami!$C$104</f>
        <v>250.94839999999999</v>
      </c>
      <c r="D226" s="71">
        <f>Houston!$C$104</f>
        <v>244.87289999999999</v>
      </c>
      <c r="E226" s="71">
        <f>Phoenix!$C$104</f>
        <v>273.89030000000002</v>
      </c>
      <c r="F226" s="71">
        <f>Atlanta!$C$104</f>
        <v>293.99770000000001</v>
      </c>
      <c r="G226" s="71">
        <f>LosAngeles!$C$104</f>
        <v>56.063699999999997</v>
      </c>
      <c r="H226" s="71">
        <f>LasVegas!$C$104</f>
        <v>293.93490000000003</v>
      </c>
      <c r="I226" s="71">
        <f>SanFrancisco!$C$104</f>
        <v>57.1524</v>
      </c>
      <c r="J226" s="71">
        <f>Baltimore!$C$104</f>
        <v>269.89420000000001</v>
      </c>
      <c r="K226" s="71">
        <f>Albuquerque!$C$104</f>
        <v>363.5104</v>
      </c>
      <c r="L226" s="71">
        <f>Seattle!$C$104</f>
        <v>64.555499999999995</v>
      </c>
      <c r="M226" s="71">
        <f>Chicago!$C$104</f>
        <v>495.88780000000003</v>
      </c>
      <c r="N226" s="71">
        <f>Boulder!$C$104</f>
        <v>368.73689999999999</v>
      </c>
      <c r="O226" s="71">
        <f>Minneapolis!$C$104</f>
        <v>342.33199999999999</v>
      </c>
      <c r="P226" s="71">
        <f>Helena!$C$104</f>
        <v>348.98649999999998</v>
      </c>
      <c r="Q226" s="71">
        <f>Duluth!$C$104</f>
        <v>345.85410000000002</v>
      </c>
      <c r="R226" s="71">
        <f>Fairbanks!$C$104</f>
        <v>270.22750000000002</v>
      </c>
    </row>
    <row r="227" spans="1:18">
      <c r="A227" s="73"/>
      <c r="B227" s="72" t="s">
        <v>270</v>
      </c>
      <c r="C227" s="71">
        <f>Miami!$D$104</f>
        <v>959.06899999999996</v>
      </c>
      <c r="D227" s="71">
        <f>Houston!$D$104</f>
        <v>1054.5546999999999</v>
      </c>
      <c r="E227" s="71">
        <f>Phoenix!$D$104</f>
        <v>914.47029999999995</v>
      </c>
      <c r="F227" s="71">
        <f>Atlanta!$D$104</f>
        <v>751.84559999999999</v>
      </c>
      <c r="G227" s="71">
        <f>LosAngeles!$D$104</f>
        <v>607.92529999999999</v>
      </c>
      <c r="H227" s="71">
        <f>LasVegas!$D$104</f>
        <v>1222.3716999999999</v>
      </c>
      <c r="I227" s="71">
        <f>SanFrancisco!$D$104</f>
        <v>606.41219999999998</v>
      </c>
      <c r="J227" s="71">
        <f>Baltimore!$D$104</f>
        <v>780.80679999999995</v>
      </c>
      <c r="K227" s="71">
        <f>Albuquerque!$D$104</f>
        <v>928.59069999999997</v>
      </c>
      <c r="L227" s="71">
        <f>Seattle!$D$104</f>
        <v>161.68940000000001</v>
      </c>
      <c r="M227" s="71">
        <f>Chicago!$D$104</f>
        <v>1437.3099</v>
      </c>
      <c r="N227" s="71">
        <f>Boulder!$D$104</f>
        <v>926.02459999999996</v>
      </c>
      <c r="O227" s="71">
        <f>Minneapolis!$D$104</f>
        <v>512.71280000000002</v>
      </c>
      <c r="P227" s="71">
        <f>Helena!$D$104</f>
        <v>575.6585</v>
      </c>
      <c r="Q227" s="71">
        <f>Duluth!$D$104</f>
        <v>512.40520000000004</v>
      </c>
      <c r="R227" s="71">
        <f>Fairbanks!$D$104</f>
        <v>1141.1695999999999</v>
      </c>
    </row>
    <row r="228" spans="1:18">
      <c r="A228" s="73"/>
      <c r="B228" s="72" t="s">
        <v>269</v>
      </c>
      <c r="C228" s="71">
        <f>Miami!$E$104</f>
        <v>0</v>
      </c>
      <c r="D228" s="71">
        <f>Houston!$E$104</f>
        <v>0</v>
      </c>
      <c r="E228" s="71">
        <f>Phoenix!$E$104</f>
        <v>0</v>
      </c>
      <c r="F228" s="71">
        <f>Atlanta!$E$104</f>
        <v>0</v>
      </c>
      <c r="G228" s="71">
        <f>LosAngeles!$E$104</f>
        <v>0</v>
      </c>
      <c r="H228" s="71">
        <f>LasVegas!$E$104</f>
        <v>0</v>
      </c>
      <c r="I228" s="71">
        <f>SanFrancisco!$E$104</f>
        <v>0</v>
      </c>
      <c r="J228" s="71">
        <f>Baltimore!$E$104</f>
        <v>0</v>
      </c>
      <c r="K228" s="71">
        <f>Albuquerque!$E$104</f>
        <v>0</v>
      </c>
      <c r="L228" s="71">
        <f>Seattle!$E$104</f>
        <v>0</v>
      </c>
      <c r="M228" s="71">
        <f>Chicago!$E$104</f>
        <v>0</v>
      </c>
      <c r="N228" s="71">
        <f>Boulder!$E$104</f>
        <v>0</v>
      </c>
      <c r="O228" s="71">
        <f>Minneapolis!$E$104</f>
        <v>0</v>
      </c>
      <c r="P228" s="71">
        <f>Helena!$E$104</f>
        <v>0</v>
      </c>
      <c r="Q228" s="71">
        <f>Duluth!$E$104</f>
        <v>0</v>
      </c>
      <c r="R228" s="71">
        <f>Fairbanks!$E$104</f>
        <v>0</v>
      </c>
    </row>
    <row r="229" spans="1:18">
      <c r="A229" s="73"/>
      <c r="B229" s="72" t="s">
        <v>268</v>
      </c>
      <c r="C229" s="74">
        <f>Miami!$F$104</f>
        <v>4.4000000000000003E-3</v>
      </c>
      <c r="D229" s="74">
        <f>Houston!$F$104</f>
        <v>3.0000000000000001E-3</v>
      </c>
      <c r="E229" s="74">
        <f>Phoenix!$F$104</f>
        <v>2.5000000000000001E-3</v>
      </c>
      <c r="F229" s="74">
        <f>Atlanta!$F$104</f>
        <v>2.8E-3</v>
      </c>
      <c r="G229" s="74">
        <f>LosAngeles!$F$104</f>
        <v>2.9999999999999997E-4</v>
      </c>
      <c r="H229" s="74">
        <f>LasVegas!$F$104</f>
        <v>2.3E-3</v>
      </c>
      <c r="I229" s="74">
        <f>SanFrancisco!$F$104</f>
        <v>2.9999999999999997E-4</v>
      </c>
      <c r="J229" s="74">
        <f>Baltimore!$F$104</f>
        <v>3.2000000000000002E-3</v>
      </c>
      <c r="K229" s="74">
        <f>Albuquerque!$F$104</f>
        <v>3.5999999999999999E-3</v>
      </c>
      <c r="L229" s="74">
        <f>Seattle!$F$104</f>
        <v>5.9999999999999995E-4</v>
      </c>
      <c r="M229" s="74">
        <f>Chicago!$F$104</f>
        <v>4.4000000000000003E-3</v>
      </c>
      <c r="N229" s="74">
        <f>Boulder!$F$104</f>
        <v>3.5999999999999999E-3</v>
      </c>
      <c r="O229" s="74">
        <f>Minneapolis!$F$104</f>
        <v>3.8E-3</v>
      </c>
      <c r="P229" s="74">
        <f>Helena!$F$104</f>
        <v>4.0000000000000001E-3</v>
      </c>
      <c r="Q229" s="74">
        <f>Duluth!$F$104</f>
        <v>3.8E-3</v>
      </c>
      <c r="R229" s="74">
        <f>Fairbanks!$F$104</f>
        <v>4.0000000000000001E-3</v>
      </c>
    </row>
    <row r="230" spans="1:18">
      <c r="A230" s="73"/>
      <c r="B230" s="72" t="s">
        <v>624</v>
      </c>
      <c r="C230" s="71">
        <f>10^(-3)*Miami!$G$104</f>
        <v>118.69788510000001</v>
      </c>
      <c r="D230" s="71">
        <f>10^(-3)*Houston!$G$104</f>
        <v>359.72092670000001</v>
      </c>
      <c r="E230" s="71">
        <f>10^(-3)*Phoenix!$G$104</f>
        <v>6755.1</v>
      </c>
      <c r="F230" s="71">
        <f>10^(-3)*Atlanta!$G$104</f>
        <v>1337.34</v>
      </c>
      <c r="G230" s="71">
        <f>10^(-3)*LosAngeles!$G$104</f>
        <v>3668.12</v>
      </c>
      <c r="H230" s="71">
        <f>10^(-3)*LasVegas!$G$104</f>
        <v>6096.22</v>
      </c>
      <c r="I230" s="71">
        <f>10^(-3)*SanFrancisco!$G$104</f>
        <v>3658.94</v>
      </c>
      <c r="J230" s="71">
        <f>10^(-3)*Baltimore!$G$104</f>
        <v>48.5585746</v>
      </c>
      <c r="K230" s="71">
        <f>10^(-3)*Albuquerque!$G$104</f>
        <v>965.54172660000006</v>
      </c>
      <c r="L230" s="71">
        <f>10^(-3)*Seattle!$G$104</f>
        <v>2136.8000000000002</v>
      </c>
      <c r="M230" s="71">
        <f>10^(-3)*Chicago!$G$104</f>
        <v>330.86127519999997</v>
      </c>
      <c r="N230" s="71">
        <f>10^(-3)*Boulder!$G$104</f>
        <v>962.83673080000005</v>
      </c>
      <c r="O230" s="71">
        <f>10^(-3)*Minneapolis!$G$104</f>
        <v>336.91908180000001</v>
      </c>
      <c r="P230" s="71">
        <f>10^(-3)*Helena!$G$104</f>
        <v>13653.300000000001</v>
      </c>
      <c r="Q230" s="71">
        <f>10^(-3)*Duluth!$G$104</f>
        <v>336.70301699999999</v>
      </c>
      <c r="R230" s="71">
        <f>10^(-3)*Fairbanks!$G$104</f>
        <v>228.95872020000002</v>
      </c>
    </row>
    <row r="231" spans="1:18">
      <c r="B231" s="17"/>
      <c r="C231" s="1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>
      <c r="B232" s="17"/>
      <c r="C232" s="1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20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9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</row>
    <row r="254" spans="2:18">
      <c r="B254" s="17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  <c r="C256" s="19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20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9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</row>
    <row r="285" spans="2:18">
      <c r="B285" s="17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  <c r="C287" s="19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20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9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</row>
    <row r="316" spans="2:18">
      <c r="B316" s="17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  <c r="C318" s="19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20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9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</row>
    <row r="347" spans="2:18">
      <c r="B347" s="17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  <c r="C349" s="19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20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9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</row>
    <row r="378" spans="2:18">
      <c r="B378" s="17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  <c r="C380" s="19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20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9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</row>
    <row r="409" spans="2:18">
      <c r="B409" s="17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  <c r="C411" s="19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20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9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</row>
    <row r="440" spans="2:18">
      <c r="B440" s="17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  <c r="C442" s="19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20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9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</row>
    <row r="471" spans="2:18">
      <c r="B471" s="17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  <c r="C473" s="19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20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9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</row>
    <row r="502" spans="2:18">
      <c r="B502" s="17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  <c r="C504" s="19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20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9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</row>
    <row r="533" spans="2:18">
      <c r="B533" s="17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  <c r="C535" s="19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20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9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</row>
    <row r="564" spans="2:18">
      <c r="B564" s="17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  <c r="C566" s="19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20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9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</row>
    <row r="595" spans="2:18">
      <c r="B595" s="17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  <c r="C597" s="19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20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9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</row>
    <row r="626" spans="2:18">
      <c r="B626" s="17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  <c r="C628" s="19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9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9"/>
  <sheetViews>
    <sheetView topLeftCell="A89"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806.82</v>
      </c>
      <c r="C2" s="90">
        <v>166.87</v>
      </c>
      <c r="D2" s="90">
        <v>166.87</v>
      </c>
    </row>
    <row r="3" spans="1:7">
      <c r="A3" s="90" t="s">
        <v>293</v>
      </c>
      <c r="B3" s="90">
        <v>806.82</v>
      </c>
      <c r="C3" s="90">
        <v>166.87</v>
      </c>
      <c r="D3" s="90">
        <v>166.87</v>
      </c>
    </row>
    <row r="4" spans="1:7">
      <c r="A4" s="90" t="s">
        <v>294</v>
      </c>
      <c r="B4" s="90">
        <v>2675.77</v>
      </c>
      <c r="C4" s="90">
        <v>553.4</v>
      </c>
      <c r="D4" s="90">
        <v>553.4</v>
      </c>
    </row>
    <row r="5" spans="1:7">
      <c r="A5" s="90" t="s">
        <v>295</v>
      </c>
      <c r="B5" s="90">
        <v>2675.77</v>
      </c>
      <c r="C5" s="90">
        <v>553.4</v>
      </c>
      <c r="D5" s="90">
        <v>553.4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0.2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49.77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96.37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806.62</v>
      </c>
      <c r="C28" s="90">
        <v>0.2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6.49</v>
      </c>
      <c r="F59" s="90">
        <v>0.25</v>
      </c>
      <c r="G59" s="90">
        <v>0.25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6.49</v>
      </c>
      <c r="F60" s="90">
        <v>0.25</v>
      </c>
      <c r="G60" s="90">
        <v>0.25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6.49</v>
      </c>
      <c r="F61" s="90">
        <v>0.25</v>
      </c>
      <c r="G61" s="90">
        <v>0.25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6.49</v>
      </c>
      <c r="F62" s="90">
        <v>0.25</v>
      </c>
      <c r="G62" s="90">
        <v>0.25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6.49</v>
      </c>
      <c r="F63" s="90">
        <v>0.25</v>
      </c>
      <c r="G63" s="90">
        <v>0.25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6.49</v>
      </c>
      <c r="F65" s="90">
        <v>0.25</v>
      </c>
      <c r="G65" s="90">
        <v>0.25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18996.68</v>
      </c>
      <c r="D71" s="90">
        <v>13564.26</v>
      </c>
      <c r="E71" s="90">
        <v>5432.42</v>
      </c>
      <c r="F71" s="90">
        <v>0.71</v>
      </c>
      <c r="G71" s="90">
        <v>3.76</v>
      </c>
    </row>
    <row r="72" spans="1:11">
      <c r="A72" s="90" t="s">
        <v>328</v>
      </c>
      <c r="B72" s="90" t="s">
        <v>327</v>
      </c>
      <c r="C72" s="90">
        <v>68094.289999999994</v>
      </c>
      <c r="D72" s="90">
        <v>46133.33</v>
      </c>
      <c r="E72" s="90">
        <v>21960.95</v>
      </c>
      <c r="F72" s="90">
        <v>0.68</v>
      </c>
      <c r="G72" s="90">
        <v>3.2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39347.64</v>
      </c>
      <c r="D75" s="90">
        <v>0.8</v>
      </c>
    </row>
    <row r="76" spans="1:11">
      <c r="A76" s="90" t="s">
        <v>383</v>
      </c>
      <c r="B76" s="90" t="s">
        <v>382</v>
      </c>
      <c r="C76" s="90">
        <v>5815.87</v>
      </c>
      <c r="D76" s="90">
        <v>0.8</v>
      </c>
    </row>
    <row r="77" spans="1:11">
      <c r="A77" s="90" t="s">
        <v>384</v>
      </c>
      <c r="B77" s="90" t="s">
        <v>382</v>
      </c>
      <c r="C77" s="90">
        <v>13486.79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0.88</v>
      </c>
      <c r="F81" s="90">
        <v>1006.42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2.76</v>
      </c>
      <c r="F82" s="90">
        <v>3016.13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11398.0069</v>
      </c>
      <c r="C91" s="90">
        <v>20.095099999999999</v>
      </c>
      <c r="D91" s="90">
        <v>76.775499999999994</v>
      </c>
      <c r="E91" s="90">
        <v>0</v>
      </c>
      <c r="F91" s="90">
        <v>2.9999999999999997E-4</v>
      </c>
      <c r="G91" s="90">
        <v>9502.0110999999997</v>
      </c>
      <c r="H91" s="90">
        <v>4921.7156000000004</v>
      </c>
    </row>
    <row r="92" spans="1:8">
      <c r="A92" s="90" t="s">
        <v>415</v>
      </c>
      <c r="B92" s="90">
        <v>10316.5447</v>
      </c>
      <c r="C92" s="90">
        <v>18.193200000000001</v>
      </c>
      <c r="D92" s="90">
        <v>69.528899999999993</v>
      </c>
      <c r="E92" s="90">
        <v>0</v>
      </c>
      <c r="F92" s="90">
        <v>2.9999999999999997E-4</v>
      </c>
      <c r="G92" s="90">
        <v>8605.1461999999992</v>
      </c>
      <c r="H92" s="90">
        <v>4455.2182000000003</v>
      </c>
    </row>
    <row r="93" spans="1:8">
      <c r="A93" s="90" t="s">
        <v>416</v>
      </c>
      <c r="B93" s="90">
        <v>11977.799000000001</v>
      </c>
      <c r="C93" s="90">
        <v>21.123100000000001</v>
      </c>
      <c r="D93" s="90">
        <v>80.726500000000001</v>
      </c>
      <c r="E93" s="90">
        <v>0</v>
      </c>
      <c r="F93" s="90">
        <v>4.0000000000000002E-4</v>
      </c>
      <c r="G93" s="90">
        <v>9991.0062999999991</v>
      </c>
      <c r="H93" s="90">
        <v>5172.6532999999999</v>
      </c>
    </row>
    <row r="94" spans="1:8">
      <c r="A94" s="90" t="s">
        <v>417</v>
      </c>
      <c r="B94" s="90">
        <v>11131.3637</v>
      </c>
      <c r="C94" s="90">
        <v>19.6313</v>
      </c>
      <c r="D94" s="90">
        <v>75.029399999999995</v>
      </c>
      <c r="E94" s="90">
        <v>0</v>
      </c>
      <c r="F94" s="90">
        <v>2.9999999999999997E-4</v>
      </c>
      <c r="G94" s="90">
        <v>9285.9172999999992</v>
      </c>
      <c r="H94" s="90">
        <v>4807.2145</v>
      </c>
    </row>
    <row r="95" spans="1:8">
      <c r="A95" s="90" t="s">
        <v>267</v>
      </c>
      <c r="B95" s="90">
        <v>12386.5407</v>
      </c>
      <c r="C95" s="90">
        <v>21.844999999999999</v>
      </c>
      <c r="D95" s="90">
        <v>83.489800000000002</v>
      </c>
      <c r="E95" s="90">
        <v>0</v>
      </c>
      <c r="F95" s="90">
        <v>4.0000000000000002E-4</v>
      </c>
      <c r="G95" s="90">
        <v>10333.001099999999</v>
      </c>
      <c r="H95" s="90">
        <v>5349.2779</v>
      </c>
    </row>
    <row r="96" spans="1:8">
      <c r="A96" s="90" t="s">
        <v>418</v>
      </c>
      <c r="B96" s="90">
        <v>12779.4555</v>
      </c>
      <c r="C96" s="90">
        <v>22.5379</v>
      </c>
      <c r="D96" s="90">
        <v>86.138199999999998</v>
      </c>
      <c r="E96" s="90">
        <v>0</v>
      </c>
      <c r="F96" s="90">
        <v>4.0000000000000002E-4</v>
      </c>
      <c r="G96" s="90">
        <v>10660.7754</v>
      </c>
      <c r="H96" s="90">
        <v>5518.9629000000004</v>
      </c>
    </row>
    <row r="97" spans="1:19">
      <c r="A97" s="90" t="s">
        <v>419</v>
      </c>
      <c r="B97" s="90">
        <v>12574.782999999999</v>
      </c>
      <c r="C97" s="90">
        <v>22.177</v>
      </c>
      <c r="D97" s="90">
        <v>84.758600000000001</v>
      </c>
      <c r="E97" s="90">
        <v>0</v>
      </c>
      <c r="F97" s="90">
        <v>4.0000000000000002E-4</v>
      </c>
      <c r="G97" s="90">
        <v>10490.035099999999</v>
      </c>
      <c r="H97" s="90">
        <v>5430.5726000000004</v>
      </c>
    </row>
    <row r="98" spans="1:19">
      <c r="A98" s="90" t="s">
        <v>420</v>
      </c>
      <c r="B98" s="90">
        <v>13478.865900000001</v>
      </c>
      <c r="C98" s="90">
        <v>23.7714</v>
      </c>
      <c r="D98" s="90">
        <v>90.852400000000003</v>
      </c>
      <c r="E98" s="90">
        <v>0</v>
      </c>
      <c r="F98" s="90">
        <v>4.0000000000000002E-4</v>
      </c>
      <c r="G98" s="90">
        <v>11244.231900000001</v>
      </c>
      <c r="H98" s="90">
        <v>5821.0118000000002</v>
      </c>
    </row>
    <row r="99" spans="1:19">
      <c r="A99" s="90" t="s">
        <v>421</v>
      </c>
      <c r="B99" s="90">
        <v>11796.8914</v>
      </c>
      <c r="C99" s="90">
        <v>20.805099999999999</v>
      </c>
      <c r="D99" s="90">
        <v>79.515299999999996</v>
      </c>
      <c r="E99" s="90">
        <v>0</v>
      </c>
      <c r="F99" s="90">
        <v>4.0000000000000002E-4</v>
      </c>
      <c r="G99" s="90">
        <v>9841.1085999999996</v>
      </c>
      <c r="H99" s="90">
        <v>5094.6306999999997</v>
      </c>
    </row>
    <row r="100" spans="1:19">
      <c r="A100" s="90" t="s">
        <v>422</v>
      </c>
      <c r="B100" s="90">
        <v>11892.2498</v>
      </c>
      <c r="C100" s="90">
        <v>20.973199999999999</v>
      </c>
      <c r="D100" s="90">
        <v>80.158100000000005</v>
      </c>
      <c r="E100" s="90">
        <v>0</v>
      </c>
      <c r="F100" s="90">
        <v>4.0000000000000002E-4</v>
      </c>
      <c r="G100" s="90">
        <v>9920.6576999999997</v>
      </c>
      <c r="H100" s="90">
        <v>5135.8123999999998</v>
      </c>
    </row>
    <row r="101" spans="1:19">
      <c r="A101" s="90" t="s">
        <v>423</v>
      </c>
      <c r="B101" s="90">
        <v>11430.9625</v>
      </c>
      <c r="C101" s="90">
        <v>20.159700000000001</v>
      </c>
      <c r="D101" s="90">
        <v>77.0488</v>
      </c>
      <c r="E101" s="90">
        <v>0</v>
      </c>
      <c r="F101" s="90">
        <v>4.0000000000000002E-4</v>
      </c>
      <c r="G101" s="90">
        <v>9535.8462999999992</v>
      </c>
      <c r="H101" s="90">
        <v>4936.5999000000002</v>
      </c>
    </row>
    <row r="102" spans="1:19">
      <c r="A102" s="90" t="s">
        <v>424</v>
      </c>
      <c r="B102" s="90">
        <v>11134.431500000001</v>
      </c>
      <c r="C102" s="90">
        <v>19.636399999999998</v>
      </c>
      <c r="D102" s="90">
        <v>75.047499999999999</v>
      </c>
      <c r="E102" s="90">
        <v>0</v>
      </c>
      <c r="F102" s="90">
        <v>2.9999999999999997E-4</v>
      </c>
      <c r="G102" s="90">
        <v>9288.1481000000003</v>
      </c>
      <c r="H102" s="90">
        <v>4808.5056000000004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142297.89439999999</v>
      </c>
      <c r="C104" s="90">
        <v>250.94839999999999</v>
      </c>
      <c r="D104" s="90">
        <v>959.06899999999996</v>
      </c>
      <c r="E104" s="90">
        <v>0</v>
      </c>
      <c r="F104" s="90">
        <v>4.4000000000000003E-3</v>
      </c>
      <c r="G104" s="90">
        <v>118697.8851</v>
      </c>
      <c r="H104" s="90">
        <v>61452.175499999998</v>
      </c>
    </row>
    <row r="105" spans="1:19">
      <c r="A105" s="90" t="s">
        <v>426</v>
      </c>
      <c r="B105" s="90">
        <v>10316.5447</v>
      </c>
      <c r="C105" s="90">
        <v>18.193200000000001</v>
      </c>
      <c r="D105" s="90">
        <v>69.528899999999993</v>
      </c>
      <c r="E105" s="90">
        <v>0</v>
      </c>
      <c r="F105" s="90">
        <v>2.9999999999999997E-4</v>
      </c>
      <c r="G105" s="90">
        <v>8605.1461999999992</v>
      </c>
      <c r="H105" s="90">
        <v>4455.2182000000003</v>
      </c>
    </row>
    <row r="106" spans="1:19">
      <c r="A106" s="90" t="s">
        <v>427</v>
      </c>
      <c r="B106" s="90">
        <v>13478.865900000001</v>
      </c>
      <c r="C106" s="90">
        <v>23.7714</v>
      </c>
      <c r="D106" s="90">
        <v>90.852400000000003</v>
      </c>
      <c r="E106" s="90">
        <v>0</v>
      </c>
      <c r="F106" s="90">
        <v>4.0000000000000002E-4</v>
      </c>
      <c r="G106" s="90">
        <v>11244.231900000001</v>
      </c>
      <c r="H106" s="90">
        <v>5821.0118000000002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64571400000</v>
      </c>
      <c r="C109" s="90">
        <v>62914.6</v>
      </c>
      <c r="D109" s="90" t="s">
        <v>446</v>
      </c>
      <c r="E109" s="90">
        <v>49331.035000000003</v>
      </c>
      <c r="F109" s="90">
        <v>9104.4060000000009</v>
      </c>
      <c r="G109" s="90">
        <v>788.15599999999995</v>
      </c>
      <c r="H109" s="90">
        <v>0</v>
      </c>
      <c r="I109" s="90">
        <v>3691.002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58476800000</v>
      </c>
      <c r="C110" s="90">
        <v>66528.778000000006</v>
      </c>
      <c r="D110" s="90" t="s">
        <v>447</v>
      </c>
      <c r="E110" s="90">
        <v>49331.035000000003</v>
      </c>
      <c r="F110" s="90">
        <v>9104.4060000000009</v>
      </c>
      <c r="G110" s="90">
        <v>1261.527</v>
      </c>
      <c r="H110" s="90">
        <v>0</v>
      </c>
      <c r="I110" s="90">
        <v>6831.8090000000002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67894400000</v>
      </c>
      <c r="C111" s="90">
        <v>68701.335000000006</v>
      </c>
      <c r="D111" s="90" t="s">
        <v>448</v>
      </c>
      <c r="E111" s="90">
        <v>49331.035000000003</v>
      </c>
      <c r="F111" s="90">
        <v>9104.4060000000009</v>
      </c>
      <c r="G111" s="90">
        <v>1528.922</v>
      </c>
      <c r="H111" s="90">
        <v>0</v>
      </c>
      <c r="I111" s="90">
        <v>8736.9709999999995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63103000000</v>
      </c>
      <c r="C112" s="90">
        <v>72882.748000000007</v>
      </c>
      <c r="D112" s="90" t="s">
        <v>449</v>
      </c>
      <c r="E112" s="90">
        <v>49331.035000000003</v>
      </c>
      <c r="F112" s="90">
        <v>9104.4060000000009</v>
      </c>
      <c r="G112" s="90">
        <v>2099.692</v>
      </c>
      <c r="H112" s="90">
        <v>0</v>
      </c>
      <c r="I112" s="90">
        <v>12347.614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70218500000</v>
      </c>
      <c r="C113" s="90">
        <v>78391.304000000004</v>
      </c>
      <c r="D113" s="90" t="s">
        <v>450</v>
      </c>
      <c r="E113" s="90">
        <v>49331.035000000003</v>
      </c>
      <c r="F113" s="90">
        <v>9104.4060000000009</v>
      </c>
      <c r="G113" s="90">
        <v>2716.2570000000001</v>
      </c>
      <c r="H113" s="90">
        <v>0</v>
      </c>
      <c r="I113" s="90">
        <v>17239.605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72445900000</v>
      </c>
      <c r="C114" s="90">
        <v>81768.418999999994</v>
      </c>
      <c r="D114" s="90" t="s">
        <v>451</v>
      </c>
      <c r="E114" s="90">
        <v>49331.035000000003</v>
      </c>
      <c r="F114" s="90">
        <v>9104.4060000000009</v>
      </c>
      <c r="G114" s="90">
        <v>3134.0439999999999</v>
      </c>
      <c r="H114" s="90">
        <v>0</v>
      </c>
      <c r="I114" s="90">
        <v>20198.933000000001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71285600000</v>
      </c>
      <c r="C115" s="90">
        <v>79399.77</v>
      </c>
      <c r="D115" s="90" t="s">
        <v>452</v>
      </c>
      <c r="E115" s="90">
        <v>49331.035000000003</v>
      </c>
      <c r="F115" s="90">
        <v>9104.4060000000009</v>
      </c>
      <c r="G115" s="90">
        <v>2910.7539999999999</v>
      </c>
      <c r="H115" s="90">
        <v>0</v>
      </c>
      <c r="I115" s="90">
        <v>18053.575000000001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76410800000</v>
      </c>
      <c r="C116" s="90">
        <v>80217.145000000004</v>
      </c>
      <c r="D116" s="90" t="s">
        <v>453</v>
      </c>
      <c r="E116" s="90">
        <v>49331.035000000003</v>
      </c>
      <c r="F116" s="90">
        <v>9104.4060000000009</v>
      </c>
      <c r="G116" s="90">
        <v>2960.1469999999999</v>
      </c>
      <c r="H116" s="90">
        <v>0</v>
      </c>
      <c r="I116" s="90">
        <v>18821.557000000001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66875800000</v>
      </c>
      <c r="C117" s="90">
        <v>77268.630999999994</v>
      </c>
      <c r="D117" s="90" t="s">
        <v>454</v>
      </c>
      <c r="E117" s="90">
        <v>49331.035000000003</v>
      </c>
      <c r="F117" s="90">
        <v>9104.4060000000009</v>
      </c>
      <c r="G117" s="90">
        <v>2628.46</v>
      </c>
      <c r="H117" s="90">
        <v>0</v>
      </c>
      <c r="I117" s="90">
        <v>16204.728999999999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67416400000</v>
      </c>
      <c r="C118" s="90">
        <v>75065.326000000001</v>
      </c>
      <c r="D118" s="90" t="s">
        <v>455</v>
      </c>
      <c r="E118" s="90">
        <v>49331.035000000003</v>
      </c>
      <c r="F118" s="90">
        <v>9104.4060000000009</v>
      </c>
      <c r="G118" s="90">
        <v>2379.3910000000001</v>
      </c>
      <c r="H118" s="90">
        <v>0</v>
      </c>
      <c r="I118" s="90">
        <v>14250.493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64801400000</v>
      </c>
      <c r="C119" s="90">
        <v>69163.002999999997</v>
      </c>
      <c r="D119" s="90" t="s">
        <v>456</v>
      </c>
      <c r="E119" s="90">
        <v>49331.035000000003</v>
      </c>
      <c r="F119" s="90">
        <v>9104.4060000000009</v>
      </c>
      <c r="G119" s="90">
        <v>1618.846</v>
      </c>
      <c r="H119" s="90">
        <v>0</v>
      </c>
      <c r="I119" s="90">
        <v>9108.7150000000001</v>
      </c>
      <c r="J119" s="90">
        <v>0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63118100000</v>
      </c>
      <c r="C120" s="90">
        <v>64566.245999999999</v>
      </c>
      <c r="D120" s="90" t="s">
        <v>457</v>
      </c>
      <c r="E120" s="90">
        <v>49331.035000000003</v>
      </c>
      <c r="F120" s="90">
        <v>9104.4060000000009</v>
      </c>
      <c r="G120" s="90">
        <v>996.64499999999998</v>
      </c>
      <c r="H120" s="90">
        <v>0</v>
      </c>
      <c r="I120" s="90">
        <v>5134.1589999999997</v>
      </c>
      <c r="J120" s="90">
        <v>0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806618000000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58476800000</v>
      </c>
      <c r="C123" s="90">
        <v>62914.6</v>
      </c>
      <c r="D123" s="90"/>
      <c r="E123" s="90">
        <v>49331.035000000003</v>
      </c>
      <c r="F123" s="90">
        <v>9104.4060000000009</v>
      </c>
      <c r="G123" s="90">
        <v>788.15599999999995</v>
      </c>
      <c r="H123" s="90">
        <v>0</v>
      </c>
      <c r="I123" s="90">
        <v>3691.002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76410800000</v>
      </c>
      <c r="C124" s="90">
        <v>81768.418999999994</v>
      </c>
      <c r="D124" s="90"/>
      <c r="E124" s="90">
        <v>49331.035000000003</v>
      </c>
      <c r="F124" s="90">
        <v>9104.4060000000009</v>
      </c>
      <c r="G124" s="90">
        <v>3134.0439999999999</v>
      </c>
      <c r="H124" s="90">
        <v>0</v>
      </c>
      <c r="I124" s="90">
        <v>20198.933000000001</v>
      </c>
      <c r="J124" s="90">
        <v>0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20596.93</v>
      </c>
      <c r="C127" s="90">
        <v>2.2999999999999998</v>
      </c>
      <c r="D127" s="90">
        <v>0</v>
      </c>
      <c r="E127" s="90">
        <v>20599.22</v>
      </c>
    </row>
    <row r="128" spans="1:19">
      <c r="A128" s="90" t="s">
        <v>462</v>
      </c>
      <c r="B128" s="90">
        <v>4.26</v>
      </c>
      <c r="C128" s="90">
        <v>0</v>
      </c>
      <c r="D128" s="90">
        <v>0</v>
      </c>
      <c r="E128" s="90">
        <v>4.26</v>
      </c>
    </row>
    <row r="129" spans="1:5">
      <c r="A129" s="90" t="s">
        <v>463</v>
      </c>
      <c r="B129" s="90">
        <v>4.26</v>
      </c>
      <c r="C129" s="90">
        <v>0</v>
      </c>
      <c r="D129" s="90">
        <v>0</v>
      </c>
      <c r="E129" s="90">
        <v>4.26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830.79</v>
      </c>
      <c r="C2" s="90">
        <v>171.82</v>
      </c>
      <c r="D2" s="90">
        <v>171.82</v>
      </c>
    </row>
    <row r="3" spans="1:7">
      <c r="A3" s="90" t="s">
        <v>293</v>
      </c>
      <c r="B3" s="90">
        <v>830.79</v>
      </c>
      <c r="C3" s="90">
        <v>171.82</v>
      </c>
      <c r="D3" s="90">
        <v>171.82</v>
      </c>
    </row>
    <row r="4" spans="1:7">
      <c r="A4" s="90" t="s">
        <v>294</v>
      </c>
      <c r="B4" s="90">
        <v>38.11</v>
      </c>
      <c r="C4" s="90">
        <v>7.88</v>
      </c>
      <c r="D4" s="90">
        <v>7.88</v>
      </c>
    </row>
    <row r="5" spans="1:7">
      <c r="A5" s="90" t="s">
        <v>295</v>
      </c>
      <c r="B5" s="90">
        <v>38.11</v>
      </c>
      <c r="C5" s="90">
        <v>7.88</v>
      </c>
      <c r="D5" s="90">
        <v>7.88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34.9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38.69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96.34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11.38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795.88</v>
      </c>
      <c r="C28" s="90">
        <v>34.9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6.49</v>
      </c>
      <c r="F59" s="90">
        <v>0.25</v>
      </c>
      <c r="G59" s="90">
        <v>0.25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6.49</v>
      </c>
      <c r="F60" s="90">
        <v>0.25</v>
      </c>
      <c r="G60" s="90">
        <v>0.25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6.49</v>
      </c>
      <c r="F61" s="90">
        <v>0.25</v>
      </c>
      <c r="G61" s="90">
        <v>0.25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6.49</v>
      </c>
      <c r="F62" s="90">
        <v>0.25</v>
      </c>
      <c r="G62" s="90">
        <v>0.25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6.49</v>
      </c>
      <c r="F63" s="90">
        <v>0.25</v>
      </c>
      <c r="G63" s="90">
        <v>0.25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6.49</v>
      </c>
      <c r="F65" s="90">
        <v>0.25</v>
      </c>
      <c r="G65" s="90">
        <v>0.25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17409.46</v>
      </c>
      <c r="D71" s="90">
        <v>12690.97</v>
      </c>
      <c r="E71" s="90">
        <v>4718.49</v>
      </c>
      <c r="F71" s="90">
        <v>0.73</v>
      </c>
      <c r="G71" s="90">
        <v>3.81</v>
      </c>
    </row>
    <row r="72" spans="1:11">
      <c r="A72" s="90" t="s">
        <v>328</v>
      </c>
      <c r="B72" s="90" t="s">
        <v>327</v>
      </c>
      <c r="C72" s="90">
        <v>71348.36</v>
      </c>
      <c r="D72" s="90">
        <v>49547.040000000001</v>
      </c>
      <c r="E72" s="90">
        <v>21801.32</v>
      </c>
      <c r="F72" s="90">
        <v>0.69</v>
      </c>
      <c r="G72" s="90">
        <v>3.15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39203.230000000003</v>
      </c>
      <c r="D75" s="90">
        <v>0.8</v>
      </c>
    </row>
    <row r="76" spans="1:11">
      <c r="A76" s="90" t="s">
        <v>383</v>
      </c>
      <c r="B76" s="90" t="s">
        <v>382</v>
      </c>
      <c r="C76" s="90">
        <v>11155.59</v>
      </c>
      <c r="D76" s="90">
        <v>0.8</v>
      </c>
    </row>
    <row r="77" spans="1:11">
      <c r="A77" s="90" t="s">
        <v>384</v>
      </c>
      <c r="B77" s="90" t="s">
        <v>382</v>
      </c>
      <c r="C77" s="90">
        <v>44366.5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0.85</v>
      </c>
      <c r="F81" s="90">
        <v>971.01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3.09</v>
      </c>
      <c r="F82" s="90">
        <v>3377.54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15834.8778</v>
      </c>
      <c r="C91" s="90">
        <v>20.514399999999998</v>
      </c>
      <c r="D91" s="90">
        <v>86.052199999999999</v>
      </c>
      <c r="E91" s="90">
        <v>0</v>
      </c>
      <c r="F91" s="90">
        <v>2.0000000000000001E-4</v>
      </c>
      <c r="G91" s="90">
        <v>29352.395</v>
      </c>
      <c r="H91" s="90">
        <v>6271.9517999999998</v>
      </c>
    </row>
    <row r="92" spans="1:8">
      <c r="A92" s="90" t="s">
        <v>415</v>
      </c>
      <c r="B92" s="90">
        <v>13954.402599999999</v>
      </c>
      <c r="C92" s="90">
        <v>18.160299999999999</v>
      </c>
      <c r="D92" s="90">
        <v>76.983800000000002</v>
      </c>
      <c r="E92" s="90">
        <v>0</v>
      </c>
      <c r="F92" s="90">
        <v>2.0000000000000001E-4</v>
      </c>
      <c r="G92" s="90">
        <v>26259.522300000001</v>
      </c>
      <c r="H92" s="90">
        <v>5537.7148999999999</v>
      </c>
    </row>
    <row r="93" spans="1:8">
      <c r="A93" s="90" t="s">
        <v>416</v>
      </c>
      <c r="B93" s="90">
        <v>15574.7248</v>
      </c>
      <c r="C93" s="90">
        <v>20.440000000000001</v>
      </c>
      <c r="D93" s="90">
        <v>88.316599999999994</v>
      </c>
      <c r="E93" s="90">
        <v>0</v>
      </c>
      <c r="F93" s="90">
        <v>2.0000000000000001E-4</v>
      </c>
      <c r="G93" s="90">
        <v>30125.956200000001</v>
      </c>
      <c r="H93" s="90">
        <v>6202.7605000000003</v>
      </c>
    </row>
    <row r="94" spans="1:8">
      <c r="A94" s="90" t="s">
        <v>417</v>
      </c>
      <c r="B94" s="90">
        <v>14105.3845</v>
      </c>
      <c r="C94" s="90">
        <v>18.5383</v>
      </c>
      <c r="D94" s="90">
        <v>80.358999999999995</v>
      </c>
      <c r="E94" s="90">
        <v>0</v>
      </c>
      <c r="F94" s="90">
        <v>2.0000000000000001E-4</v>
      </c>
      <c r="G94" s="90">
        <v>27411.615300000001</v>
      </c>
      <c r="H94" s="90">
        <v>5621.0282999999999</v>
      </c>
    </row>
    <row r="95" spans="1:8">
      <c r="A95" s="90" t="s">
        <v>267</v>
      </c>
      <c r="B95" s="90">
        <v>15763.7407</v>
      </c>
      <c r="C95" s="90">
        <v>20.719899999999999</v>
      </c>
      <c r="D95" s="90">
        <v>89.835599999999999</v>
      </c>
      <c r="E95" s="90">
        <v>0</v>
      </c>
      <c r="F95" s="90">
        <v>2.9999999999999997E-4</v>
      </c>
      <c r="G95" s="90">
        <v>30644.238000000001</v>
      </c>
      <c r="H95" s="90">
        <v>6282.1530000000002</v>
      </c>
    </row>
    <row r="96" spans="1:8">
      <c r="A96" s="90" t="s">
        <v>418</v>
      </c>
      <c r="B96" s="90">
        <v>16811.660500000002</v>
      </c>
      <c r="C96" s="90">
        <v>22.0974</v>
      </c>
      <c r="D96" s="90">
        <v>95.808400000000006</v>
      </c>
      <c r="E96" s="90">
        <v>0</v>
      </c>
      <c r="F96" s="90">
        <v>2.9999999999999997E-4</v>
      </c>
      <c r="G96" s="90">
        <v>32681.651000000002</v>
      </c>
      <c r="H96" s="90">
        <v>6699.7768999999998</v>
      </c>
    </row>
    <row r="97" spans="1:19">
      <c r="A97" s="90" t="s">
        <v>419</v>
      </c>
      <c r="B97" s="90">
        <v>16957.959500000001</v>
      </c>
      <c r="C97" s="90">
        <v>22.2897</v>
      </c>
      <c r="D97" s="90">
        <v>96.642099999999999</v>
      </c>
      <c r="E97" s="90">
        <v>0</v>
      </c>
      <c r="F97" s="90">
        <v>2.9999999999999997E-4</v>
      </c>
      <c r="G97" s="90">
        <v>32966.054499999998</v>
      </c>
      <c r="H97" s="90">
        <v>6758.08</v>
      </c>
    </row>
    <row r="98" spans="1:19">
      <c r="A98" s="90" t="s">
        <v>420</v>
      </c>
      <c r="B98" s="90">
        <v>17723.185399999998</v>
      </c>
      <c r="C98" s="90">
        <v>23.295500000000001</v>
      </c>
      <c r="D98" s="90">
        <v>101.0031</v>
      </c>
      <c r="E98" s="90">
        <v>0</v>
      </c>
      <c r="F98" s="90">
        <v>2.9999999999999997E-4</v>
      </c>
      <c r="G98" s="90">
        <v>34453.643799999998</v>
      </c>
      <c r="H98" s="90">
        <v>7063.0375000000004</v>
      </c>
    </row>
    <row r="99" spans="1:19">
      <c r="A99" s="90" t="s">
        <v>421</v>
      </c>
      <c r="B99" s="90">
        <v>15144.409299999999</v>
      </c>
      <c r="C99" s="90">
        <v>19.905899999999999</v>
      </c>
      <c r="D99" s="90">
        <v>86.306799999999996</v>
      </c>
      <c r="E99" s="90">
        <v>0</v>
      </c>
      <c r="F99" s="90">
        <v>2.0000000000000001E-4</v>
      </c>
      <c r="G99" s="90">
        <v>29440.536199999999</v>
      </c>
      <c r="H99" s="90">
        <v>6035.3446000000004</v>
      </c>
    </row>
    <row r="100" spans="1:19">
      <c r="A100" s="90" t="s">
        <v>422</v>
      </c>
      <c r="B100" s="90">
        <v>15048.5254</v>
      </c>
      <c r="C100" s="90">
        <v>19.7791</v>
      </c>
      <c r="D100" s="90">
        <v>85.748500000000007</v>
      </c>
      <c r="E100" s="90">
        <v>0</v>
      </c>
      <c r="F100" s="90">
        <v>2.0000000000000001E-4</v>
      </c>
      <c r="G100" s="90">
        <v>29250.074700000001</v>
      </c>
      <c r="H100" s="90">
        <v>5997.0234</v>
      </c>
    </row>
    <row r="101" spans="1:19">
      <c r="A101" s="90" t="s">
        <v>423</v>
      </c>
      <c r="B101" s="90">
        <v>14725.7135</v>
      </c>
      <c r="C101" s="90">
        <v>19.345099999999999</v>
      </c>
      <c r="D101" s="90">
        <v>83.773300000000006</v>
      </c>
      <c r="E101" s="90">
        <v>0</v>
      </c>
      <c r="F101" s="90">
        <v>2.0000000000000001E-4</v>
      </c>
      <c r="G101" s="90">
        <v>28576.247899999998</v>
      </c>
      <c r="H101" s="90">
        <v>5867.1288999999997</v>
      </c>
    </row>
    <row r="102" spans="1:19">
      <c r="A102" s="90" t="s">
        <v>424</v>
      </c>
      <c r="B102" s="90">
        <v>15216.752</v>
      </c>
      <c r="C102" s="90">
        <v>19.787299999999998</v>
      </c>
      <c r="D102" s="90">
        <v>83.725200000000001</v>
      </c>
      <c r="E102" s="90">
        <v>0</v>
      </c>
      <c r="F102" s="90">
        <v>2.0000000000000001E-4</v>
      </c>
      <c r="G102" s="90">
        <v>28558.991900000001</v>
      </c>
      <c r="H102" s="90">
        <v>6036.6207000000004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186861.3358</v>
      </c>
      <c r="C104" s="90">
        <v>244.87289999999999</v>
      </c>
      <c r="D104" s="90">
        <v>1054.5546999999999</v>
      </c>
      <c r="E104" s="90">
        <v>0</v>
      </c>
      <c r="F104" s="90">
        <v>3.0000000000000001E-3</v>
      </c>
      <c r="G104" s="90">
        <v>359720.92670000001</v>
      </c>
      <c r="H104" s="90">
        <v>74372.6204</v>
      </c>
    </row>
    <row r="105" spans="1:19">
      <c r="A105" s="90" t="s">
        <v>426</v>
      </c>
      <c r="B105" s="90">
        <v>13954.402599999999</v>
      </c>
      <c r="C105" s="90">
        <v>18.160299999999999</v>
      </c>
      <c r="D105" s="90">
        <v>76.983800000000002</v>
      </c>
      <c r="E105" s="90">
        <v>0</v>
      </c>
      <c r="F105" s="90">
        <v>2.0000000000000001E-4</v>
      </c>
      <c r="G105" s="90">
        <v>26259.522300000001</v>
      </c>
      <c r="H105" s="90">
        <v>5537.7148999999999</v>
      </c>
    </row>
    <row r="106" spans="1:19">
      <c r="A106" s="90" t="s">
        <v>427</v>
      </c>
      <c r="B106" s="90">
        <v>17723.185399999998</v>
      </c>
      <c r="C106" s="90">
        <v>23.295500000000001</v>
      </c>
      <c r="D106" s="90">
        <v>101.0031</v>
      </c>
      <c r="E106" s="90">
        <v>0</v>
      </c>
      <c r="F106" s="90">
        <v>2.9999999999999997E-4</v>
      </c>
      <c r="G106" s="90">
        <v>34453.643799999998</v>
      </c>
      <c r="H106" s="90">
        <v>7063.0375000000004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64942200000</v>
      </c>
      <c r="C109" s="90">
        <v>62079.213000000003</v>
      </c>
      <c r="D109" s="90" t="s">
        <v>464</v>
      </c>
      <c r="E109" s="90">
        <v>49331.035000000003</v>
      </c>
      <c r="F109" s="90">
        <v>9104.4060000000009</v>
      </c>
      <c r="G109" s="90">
        <v>3643.7710000000002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58099200000</v>
      </c>
      <c r="C110" s="90">
        <v>60033.667999999998</v>
      </c>
      <c r="D110" s="90" t="s">
        <v>465</v>
      </c>
      <c r="E110" s="90">
        <v>49331.035000000003</v>
      </c>
      <c r="F110" s="90">
        <v>9104.4060000000009</v>
      </c>
      <c r="G110" s="90">
        <v>1598.2260000000001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66653700000</v>
      </c>
      <c r="C111" s="90">
        <v>59789.07</v>
      </c>
      <c r="D111" s="90" t="s">
        <v>466</v>
      </c>
      <c r="E111" s="90">
        <v>49331.035000000003</v>
      </c>
      <c r="F111" s="90">
        <v>9104.4060000000009</v>
      </c>
      <c r="G111" s="90">
        <v>326.77</v>
      </c>
      <c r="H111" s="90">
        <v>0</v>
      </c>
      <c r="I111" s="90">
        <v>1026.8579999999999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60648300000</v>
      </c>
      <c r="C112" s="90">
        <v>67057.194000000003</v>
      </c>
      <c r="D112" s="90" t="s">
        <v>467</v>
      </c>
      <c r="E112" s="90">
        <v>49331.035000000003</v>
      </c>
      <c r="F112" s="90">
        <v>9104.4060000000009</v>
      </c>
      <c r="G112" s="90">
        <v>1364.845</v>
      </c>
      <c r="H112" s="90">
        <v>0</v>
      </c>
      <c r="I112" s="90">
        <v>7256.9070000000002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67800400000</v>
      </c>
      <c r="C113" s="90">
        <v>79161.527000000002</v>
      </c>
      <c r="D113" s="90" t="s">
        <v>468</v>
      </c>
      <c r="E113" s="90">
        <v>49331.035000000003</v>
      </c>
      <c r="F113" s="90">
        <v>9104.4060000000009</v>
      </c>
      <c r="G113" s="90">
        <v>2961.8670000000002</v>
      </c>
      <c r="H113" s="90">
        <v>0</v>
      </c>
      <c r="I113" s="90">
        <v>17764.218000000001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72308200000</v>
      </c>
      <c r="C114" s="90">
        <v>80149.861000000004</v>
      </c>
      <c r="D114" s="90" t="s">
        <v>469</v>
      </c>
      <c r="E114" s="90">
        <v>49331.035000000003</v>
      </c>
      <c r="F114" s="90">
        <v>9104.4060000000009</v>
      </c>
      <c r="G114" s="90">
        <v>3044.3049999999998</v>
      </c>
      <c r="H114" s="90">
        <v>0</v>
      </c>
      <c r="I114" s="90">
        <v>18670.115000000002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72937500000</v>
      </c>
      <c r="C115" s="90">
        <v>82179.157000000007</v>
      </c>
      <c r="D115" s="90" t="s">
        <v>470</v>
      </c>
      <c r="E115" s="90">
        <v>49331.035000000003</v>
      </c>
      <c r="F115" s="90">
        <v>9104.4060000000009</v>
      </c>
      <c r="G115" s="90">
        <v>3316.2020000000002</v>
      </c>
      <c r="H115" s="90">
        <v>0</v>
      </c>
      <c r="I115" s="90">
        <v>20427.513999999999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76228800000</v>
      </c>
      <c r="C116" s="90">
        <v>81691.978000000003</v>
      </c>
      <c r="D116" s="90" t="s">
        <v>471</v>
      </c>
      <c r="E116" s="90">
        <v>49331.035000000003</v>
      </c>
      <c r="F116" s="90">
        <v>9104.4060000000009</v>
      </c>
      <c r="G116" s="90">
        <v>3218.0990000000002</v>
      </c>
      <c r="H116" s="90">
        <v>0</v>
      </c>
      <c r="I116" s="90">
        <v>20038.437000000002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65137200000</v>
      </c>
      <c r="C117" s="90">
        <v>78237.83</v>
      </c>
      <c r="D117" s="90" t="s">
        <v>472</v>
      </c>
      <c r="E117" s="90">
        <v>49331.035000000003</v>
      </c>
      <c r="F117" s="90">
        <v>9104.4060000000009</v>
      </c>
      <c r="G117" s="90">
        <v>2848.9430000000002</v>
      </c>
      <c r="H117" s="90">
        <v>0</v>
      </c>
      <c r="I117" s="90">
        <v>16953.446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64715800000</v>
      </c>
      <c r="C118" s="90">
        <v>70373.573999999993</v>
      </c>
      <c r="D118" s="90" t="s">
        <v>473</v>
      </c>
      <c r="E118" s="90">
        <v>49331.035000000003</v>
      </c>
      <c r="F118" s="90">
        <v>9104.4060000000009</v>
      </c>
      <c r="G118" s="90">
        <v>1794.86</v>
      </c>
      <c r="H118" s="90">
        <v>0</v>
      </c>
      <c r="I118" s="90">
        <v>10143.272000000001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63225000000</v>
      </c>
      <c r="C119" s="90">
        <v>60237.832999999999</v>
      </c>
      <c r="D119" s="90" t="s">
        <v>474</v>
      </c>
      <c r="E119" s="90">
        <v>49331.035000000003</v>
      </c>
      <c r="F119" s="90">
        <v>9104.4060000000009</v>
      </c>
      <c r="G119" s="90">
        <v>409.00400000000002</v>
      </c>
      <c r="H119" s="90">
        <v>0</v>
      </c>
      <c r="I119" s="90">
        <v>1393.3869999999999</v>
      </c>
      <c r="J119" s="90">
        <v>0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63186800000</v>
      </c>
      <c r="C120" s="90">
        <v>59803.777000000002</v>
      </c>
      <c r="D120" s="90" t="s">
        <v>598</v>
      </c>
      <c r="E120" s="90">
        <v>49331.035000000003</v>
      </c>
      <c r="F120" s="90">
        <v>9104.4060000000009</v>
      </c>
      <c r="G120" s="90">
        <v>324.99</v>
      </c>
      <c r="H120" s="90">
        <v>0</v>
      </c>
      <c r="I120" s="90">
        <v>1043.345</v>
      </c>
      <c r="J120" s="90">
        <v>0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795883000000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58099200000</v>
      </c>
      <c r="C123" s="90">
        <v>59789.07</v>
      </c>
      <c r="D123" s="90"/>
      <c r="E123" s="90">
        <v>49331.035000000003</v>
      </c>
      <c r="F123" s="90">
        <v>9104.4060000000009</v>
      </c>
      <c r="G123" s="90">
        <v>324.99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76228800000</v>
      </c>
      <c r="C124" s="90">
        <v>82179.157000000007</v>
      </c>
      <c r="D124" s="90"/>
      <c r="E124" s="90">
        <v>49331.035000000003</v>
      </c>
      <c r="F124" s="90">
        <v>9104.4060000000009</v>
      </c>
      <c r="G124" s="90">
        <v>3643.7710000000002</v>
      </c>
      <c r="H124" s="90">
        <v>0</v>
      </c>
      <c r="I124" s="90">
        <v>20427.513999999999</v>
      </c>
      <c r="J124" s="90">
        <v>0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26703.94</v>
      </c>
      <c r="C127" s="90">
        <v>281.32</v>
      </c>
      <c r="D127" s="90">
        <v>0</v>
      </c>
      <c r="E127" s="90">
        <v>26985.26</v>
      </c>
    </row>
    <row r="128" spans="1:19">
      <c r="A128" s="90" t="s">
        <v>462</v>
      </c>
      <c r="B128" s="90">
        <v>5.52</v>
      </c>
      <c r="C128" s="90">
        <v>0.06</v>
      </c>
      <c r="D128" s="90">
        <v>0</v>
      </c>
      <c r="E128" s="90">
        <v>5.58</v>
      </c>
    </row>
    <row r="129" spans="1:5">
      <c r="A129" s="90" t="s">
        <v>463</v>
      </c>
      <c r="B129" s="90">
        <v>5.52</v>
      </c>
      <c r="C129" s="90">
        <v>0.06</v>
      </c>
      <c r="D129" s="90">
        <v>0</v>
      </c>
      <c r="E129" s="90">
        <v>5.58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840.34</v>
      </c>
      <c r="C2" s="90">
        <v>173.8</v>
      </c>
      <c r="D2" s="90">
        <v>173.8</v>
      </c>
    </row>
    <row r="3" spans="1:7">
      <c r="A3" s="90" t="s">
        <v>293</v>
      </c>
      <c r="B3" s="90">
        <v>840.34</v>
      </c>
      <c r="C3" s="90">
        <v>173.8</v>
      </c>
      <c r="D3" s="90">
        <v>173.8</v>
      </c>
    </row>
    <row r="4" spans="1:7">
      <c r="A4" s="90" t="s">
        <v>294</v>
      </c>
      <c r="B4" s="90">
        <v>2613.14</v>
      </c>
      <c r="C4" s="90">
        <v>540.45000000000005</v>
      </c>
      <c r="D4" s="90">
        <v>540.45000000000005</v>
      </c>
    </row>
    <row r="5" spans="1:7">
      <c r="A5" s="90" t="s">
        <v>295</v>
      </c>
      <c r="B5" s="90">
        <v>2613.14</v>
      </c>
      <c r="C5" s="90">
        <v>540.45000000000005</v>
      </c>
      <c r="D5" s="90">
        <v>540.45000000000005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21.66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48.44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96.32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24.45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818.68</v>
      </c>
      <c r="C28" s="90">
        <v>21.66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6.49</v>
      </c>
      <c r="F59" s="90">
        <v>0.25</v>
      </c>
      <c r="G59" s="90">
        <v>0.25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6.49</v>
      </c>
      <c r="F60" s="90">
        <v>0.25</v>
      </c>
      <c r="G60" s="90">
        <v>0.25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6.49</v>
      </c>
      <c r="F61" s="90">
        <v>0.25</v>
      </c>
      <c r="G61" s="90">
        <v>0.25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6.49</v>
      </c>
      <c r="F62" s="90">
        <v>0.25</v>
      </c>
      <c r="G62" s="90">
        <v>0.25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6.49</v>
      </c>
      <c r="F63" s="90">
        <v>0.25</v>
      </c>
      <c r="G63" s="90">
        <v>0.25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6.49</v>
      </c>
      <c r="F65" s="90">
        <v>0.25</v>
      </c>
      <c r="G65" s="90">
        <v>0.25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15257.33</v>
      </c>
      <c r="D71" s="90">
        <v>12185.35</v>
      </c>
      <c r="E71" s="90">
        <v>3071.98</v>
      </c>
      <c r="F71" s="90">
        <v>0.8</v>
      </c>
      <c r="G71" s="90">
        <v>4.04</v>
      </c>
    </row>
    <row r="72" spans="1:11">
      <c r="A72" s="90" t="s">
        <v>328</v>
      </c>
      <c r="B72" s="90" t="s">
        <v>327</v>
      </c>
      <c r="C72" s="90">
        <v>70764.479999999996</v>
      </c>
      <c r="D72" s="90">
        <v>54014.59</v>
      </c>
      <c r="E72" s="90">
        <v>16749.89</v>
      </c>
      <c r="F72" s="90">
        <v>0.76</v>
      </c>
      <c r="G72" s="90">
        <v>3.99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37800.65</v>
      </c>
      <c r="D75" s="90">
        <v>0.8</v>
      </c>
    </row>
    <row r="76" spans="1:11">
      <c r="A76" s="90" t="s">
        <v>383</v>
      </c>
      <c r="B76" s="90" t="s">
        <v>382</v>
      </c>
      <c r="C76" s="90">
        <v>9840.0400000000009</v>
      </c>
      <c r="D76" s="90">
        <v>0.8</v>
      </c>
    </row>
    <row r="77" spans="1:11">
      <c r="A77" s="90" t="s">
        <v>384</v>
      </c>
      <c r="B77" s="90" t="s">
        <v>382</v>
      </c>
      <c r="C77" s="90">
        <v>30679.72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0.92</v>
      </c>
      <c r="F81" s="90">
        <v>1049.99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0.57999999999999996</v>
      </c>
      <c r="D82" s="90">
        <v>1109.6500000000001</v>
      </c>
      <c r="E82" s="90">
        <v>3.86</v>
      </c>
      <c r="F82" s="90">
        <v>7369.94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13105.548500000001</v>
      </c>
      <c r="C91" s="90">
        <v>21.9191</v>
      </c>
      <c r="D91" s="90">
        <v>72.559899999999999</v>
      </c>
      <c r="E91" s="90">
        <v>0</v>
      </c>
      <c r="F91" s="90">
        <v>2.0000000000000001E-4</v>
      </c>
      <c r="G91" s="90">
        <v>535985.36780000001</v>
      </c>
      <c r="H91" s="90">
        <v>5549.4040999999997</v>
      </c>
    </row>
    <row r="92" spans="1:8">
      <c r="A92" s="90" t="s">
        <v>415</v>
      </c>
      <c r="B92" s="90">
        <v>11742.1818</v>
      </c>
      <c r="C92" s="90">
        <v>19.648399999999999</v>
      </c>
      <c r="D92" s="90">
        <v>65.080200000000005</v>
      </c>
      <c r="E92" s="90">
        <v>0</v>
      </c>
      <c r="F92" s="90">
        <v>2.0000000000000001E-4</v>
      </c>
      <c r="G92" s="90">
        <v>480734.6618</v>
      </c>
      <c r="H92" s="90">
        <v>4973.0609000000004</v>
      </c>
    </row>
    <row r="93" spans="1:8">
      <c r="A93" s="90" t="s">
        <v>416</v>
      </c>
      <c r="B93" s="90">
        <v>13196.475899999999</v>
      </c>
      <c r="C93" s="90">
        <v>22.274100000000001</v>
      </c>
      <c r="D93" s="90">
        <v>74.531400000000005</v>
      </c>
      <c r="E93" s="90">
        <v>0</v>
      </c>
      <c r="F93" s="90">
        <v>2.0000000000000001E-4</v>
      </c>
      <c r="G93" s="90">
        <v>550558.15469999996</v>
      </c>
      <c r="H93" s="90">
        <v>5608.4273000000003</v>
      </c>
    </row>
    <row r="94" spans="1:8">
      <c r="A94" s="90" t="s">
        <v>417</v>
      </c>
      <c r="B94" s="90">
        <v>11987.187599999999</v>
      </c>
      <c r="C94" s="90">
        <v>20.256699999999999</v>
      </c>
      <c r="D94" s="90">
        <v>67.872699999999995</v>
      </c>
      <c r="E94" s="90">
        <v>0</v>
      </c>
      <c r="F94" s="90">
        <v>2.0000000000000001E-4</v>
      </c>
      <c r="G94" s="90">
        <v>501371.9559</v>
      </c>
      <c r="H94" s="90">
        <v>5096.8789999999999</v>
      </c>
    </row>
    <row r="95" spans="1:8">
      <c r="A95" s="90" t="s">
        <v>267</v>
      </c>
      <c r="B95" s="90">
        <v>13595.732599999999</v>
      </c>
      <c r="C95" s="90">
        <v>22.978899999999999</v>
      </c>
      <c r="D95" s="90">
        <v>77.009900000000002</v>
      </c>
      <c r="E95" s="90">
        <v>0</v>
      </c>
      <c r="F95" s="90">
        <v>2.0000000000000001E-4</v>
      </c>
      <c r="G95" s="90">
        <v>568868.02899999998</v>
      </c>
      <c r="H95" s="90">
        <v>5781.2340000000004</v>
      </c>
    </row>
    <row r="96" spans="1:8">
      <c r="A96" s="90" t="s">
        <v>418</v>
      </c>
      <c r="B96" s="90">
        <v>15638.9594</v>
      </c>
      <c r="C96" s="90">
        <v>26.432400000000001</v>
      </c>
      <c r="D96" s="90">
        <v>88.583799999999997</v>
      </c>
      <c r="E96" s="90">
        <v>0</v>
      </c>
      <c r="F96" s="90">
        <v>2.0000000000000001E-4</v>
      </c>
      <c r="G96" s="90">
        <v>654363.72199999995</v>
      </c>
      <c r="H96" s="90">
        <v>6650.0703999999996</v>
      </c>
    </row>
    <row r="97" spans="1:19">
      <c r="A97" s="90" t="s">
        <v>419</v>
      </c>
      <c r="B97" s="90">
        <v>15406.100899999999</v>
      </c>
      <c r="C97" s="90">
        <v>26.038799999999998</v>
      </c>
      <c r="D97" s="90">
        <v>87.264799999999994</v>
      </c>
      <c r="E97" s="90">
        <v>0</v>
      </c>
      <c r="F97" s="90">
        <v>2.0000000000000001E-4</v>
      </c>
      <c r="G97" s="90">
        <v>644620.48089999997</v>
      </c>
      <c r="H97" s="90">
        <v>6551.0532000000003</v>
      </c>
    </row>
    <row r="98" spans="1:19">
      <c r="A98" s="90" t="s">
        <v>420</v>
      </c>
      <c r="B98" s="90">
        <v>15990.3215</v>
      </c>
      <c r="C98" s="90">
        <v>27.026199999999999</v>
      </c>
      <c r="D98" s="90">
        <v>90.573999999999998</v>
      </c>
      <c r="E98" s="90">
        <v>0</v>
      </c>
      <c r="F98" s="90">
        <v>2.0000000000000001E-4</v>
      </c>
      <c r="G98" s="90">
        <v>669065.3787</v>
      </c>
      <c r="H98" s="90">
        <v>6799.4781999999996</v>
      </c>
    </row>
    <row r="99" spans="1:19">
      <c r="A99" s="90" t="s">
        <v>421</v>
      </c>
      <c r="B99" s="90">
        <v>13540.7495</v>
      </c>
      <c r="C99" s="90">
        <v>22.886099999999999</v>
      </c>
      <c r="D99" s="90">
        <v>76.698899999999995</v>
      </c>
      <c r="E99" s="90">
        <v>0</v>
      </c>
      <c r="F99" s="90">
        <v>2.0000000000000001E-4</v>
      </c>
      <c r="G99" s="90">
        <v>566570.64099999995</v>
      </c>
      <c r="H99" s="90">
        <v>5757.8599000000004</v>
      </c>
    </row>
    <row r="100" spans="1:19">
      <c r="A100" s="90" t="s">
        <v>422</v>
      </c>
      <c r="B100" s="90">
        <v>12697.6803</v>
      </c>
      <c r="C100" s="90">
        <v>21.459700000000002</v>
      </c>
      <c r="D100" s="90">
        <v>71.913300000000007</v>
      </c>
      <c r="E100" s="90">
        <v>0</v>
      </c>
      <c r="F100" s="90">
        <v>2.0000000000000001E-4</v>
      </c>
      <c r="G100" s="90">
        <v>531220.01179999998</v>
      </c>
      <c r="H100" s="90">
        <v>5399.2242999999999</v>
      </c>
    </row>
    <row r="101" spans="1:19">
      <c r="A101" s="90" t="s">
        <v>423</v>
      </c>
      <c r="B101" s="90">
        <v>12504.097299999999</v>
      </c>
      <c r="C101" s="90">
        <v>21.105899999999998</v>
      </c>
      <c r="D101" s="90">
        <v>70.624200000000002</v>
      </c>
      <c r="E101" s="90">
        <v>0</v>
      </c>
      <c r="F101" s="90">
        <v>2.0000000000000001E-4</v>
      </c>
      <c r="G101" s="90">
        <v>521696.34830000001</v>
      </c>
      <c r="H101" s="90">
        <v>5314.2161999999998</v>
      </c>
    </row>
    <row r="102" spans="1:19">
      <c r="A102" s="90" t="s">
        <v>424</v>
      </c>
      <c r="B102" s="90">
        <v>13166.9841</v>
      </c>
      <c r="C102" s="90">
        <v>21.863900000000001</v>
      </c>
      <c r="D102" s="90">
        <v>71.757199999999997</v>
      </c>
      <c r="E102" s="90">
        <v>0</v>
      </c>
      <c r="F102" s="90">
        <v>2.0000000000000001E-4</v>
      </c>
      <c r="G102" s="90">
        <v>530047.57799999998</v>
      </c>
      <c r="H102" s="90">
        <v>5559.4418999999998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162572.01930000001</v>
      </c>
      <c r="C104" s="90">
        <v>273.89030000000002</v>
      </c>
      <c r="D104" s="90">
        <v>914.47029999999995</v>
      </c>
      <c r="E104" s="90">
        <v>0</v>
      </c>
      <c r="F104" s="90">
        <v>2.5000000000000001E-3</v>
      </c>
      <c r="G104" s="91">
        <v>6755100</v>
      </c>
      <c r="H104" s="90">
        <v>69040.349499999997</v>
      </c>
    </row>
    <row r="105" spans="1:19">
      <c r="A105" s="90" t="s">
        <v>426</v>
      </c>
      <c r="B105" s="90">
        <v>11742.1818</v>
      </c>
      <c r="C105" s="90">
        <v>19.648399999999999</v>
      </c>
      <c r="D105" s="90">
        <v>65.080200000000005</v>
      </c>
      <c r="E105" s="90">
        <v>0</v>
      </c>
      <c r="F105" s="90">
        <v>2.0000000000000001E-4</v>
      </c>
      <c r="G105" s="90">
        <v>480734.6618</v>
      </c>
      <c r="H105" s="90">
        <v>4973.0609000000004</v>
      </c>
    </row>
    <row r="106" spans="1:19">
      <c r="A106" s="90" t="s">
        <v>427</v>
      </c>
      <c r="B106" s="90">
        <v>15990.3215</v>
      </c>
      <c r="C106" s="90">
        <v>27.026199999999999</v>
      </c>
      <c r="D106" s="90">
        <v>90.573999999999998</v>
      </c>
      <c r="E106" s="90">
        <v>0</v>
      </c>
      <c r="F106" s="90">
        <v>2.0000000000000001E-4</v>
      </c>
      <c r="G106" s="90">
        <v>669065.3787</v>
      </c>
      <c r="H106" s="90">
        <v>6799.4781999999996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64958300000</v>
      </c>
      <c r="C109" s="90">
        <v>60503.98</v>
      </c>
      <c r="D109" s="90" t="s">
        <v>475</v>
      </c>
      <c r="E109" s="90">
        <v>49331.035000000003</v>
      </c>
      <c r="F109" s="90">
        <v>9104.4060000000009</v>
      </c>
      <c r="G109" s="90">
        <v>2068.5390000000002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58262200000</v>
      </c>
      <c r="C110" s="90">
        <v>60205.336000000003</v>
      </c>
      <c r="D110" s="90" t="s">
        <v>476</v>
      </c>
      <c r="E110" s="90">
        <v>49331.035000000003</v>
      </c>
      <c r="F110" s="90">
        <v>9104.4060000000009</v>
      </c>
      <c r="G110" s="90">
        <v>1769.894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66724400000</v>
      </c>
      <c r="C111" s="90">
        <v>64086.239999999998</v>
      </c>
      <c r="D111" s="90" t="s">
        <v>477</v>
      </c>
      <c r="E111" s="90">
        <v>49331.035000000003</v>
      </c>
      <c r="F111" s="90">
        <v>9104.4060000000009</v>
      </c>
      <c r="G111" s="90">
        <v>1651.106</v>
      </c>
      <c r="H111" s="90">
        <v>0</v>
      </c>
      <c r="I111" s="90">
        <v>3999.6930000000002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60763400000</v>
      </c>
      <c r="C112" s="90">
        <v>69152.684999999998</v>
      </c>
      <c r="D112" s="90" t="s">
        <v>478</v>
      </c>
      <c r="E112" s="90">
        <v>49331.035000000003</v>
      </c>
      <c r="F112" s="90">
        <v>9104.4060000000009</v>
      </c>
      <c r="G112" s="90">
        <v>3203.43</v>
      </c>
      <c r="H112" s="90">
        <v>0</v>
      </c>
      <c r="I112" s="90">
        <v>7513.8130000000001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68943500000</v>
      </c>
      <c r="C113" s="90">
        <v>79204.532000000007</v>
      </c>
      <c r="D113" s="90" t="s">
        <v>479</v>
      </c>
      <c r="E113" s="90">
        <v>49331.035000000003</v>
      </c>
      <c r="F113" s="90">
        <v>9104.4060000000009</v>
      </c>
      <c r="G113" s="90">
        <v>5877.1139999999996</v>
      </c>
      <c r="H113" s="90">
        <v>0</v>
      </c>
      <c r="I113" s="90">
        <v>14891.977000000001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79305100000</v>
      </c>
      <c r="C114" s="90">
        <v>90266.941999999995</v>
      </c>
      <c r="D114" s="90" t="s">
        <v>480</v>
      </c>
      <c r="E114" s="90">
        <v>49331.035000000003</v>
      </c>
      <c r="F114" s="90">
        <v>9104.4060000000009</v>
      </c>
      <c r="G114" s="90">
        <v>8372.9179999999997</v>
      </c>
      <c r="H114" s="90">
        <v>0</v>
      </c>
      <c r="I114" s="90">
        <v>23458.582999999999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78124200000</v>
      </c>
      <c r="C115" s="90">
        <v>88611.153999999995</v>
      </c>
      <c r="D115" s="90" t="s">
        <v>481</v>
      </c>
      <c r="E115" s="90">
        <v>49331.035000000003</v>
      </c>
      <c r="F115" s="90">
        <v>9104.4060000000009</v>
      </c>
      <c r="G115" s="90">
        <v>7961.3770000000004</v>
      </c>
      <c r="H115" s="90">
        <v>0</v>
      </c>
      <c r="I115" s="90">
        <v>22214.334999999999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81086800000</v>
      </c>
      <c r="C116" s="90">
        <v>90088.091</v>
      </c>
      <c r="D116" s="90" t="s">
        <v>599</v>
      </c>
      <c r="E116" s="90">
        <v>49331.035000000003</v>
      </c>
      <c r="F116" s="90">
        <v>9104.4060000000009</v>
      </c>
      <c r="G116" s="90">
        <v>8342.6769999999997</v>
      </c>
      <c r="H116" s="90">
        <v>0</v>
      </c>
      <c r="I116" s="90">
        <v>23309.972000000002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68665100000</v>
      </c>
      <c r="C117" s="90">
        <v>81580.672000000006</v>
      </c>
      <c r="D117" s="90" t="s">
        <v>482</v>
      </c>
      <c r="E117" s="90">
        <v>49331.035000000003</v>
      </c>
      <c r="F117" s="90">
        <v>9104.4060000000009</v>
      </c>
      <c r="G117" s="90">
        <v>6314.4279999999999</v>
      </c>
      <c r="H117" s="90">
        <v>0</v>
      </c>
      <c r="I117" s="90">
        <v>16830.803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64380800000</v>
      </c>
      <c r="C118" s="90">
        <v>69086.593999999997</v>
      </c>
      <c r="D118" s="90" t="s">
        <v>483</v>
      </c>
      <c r="E118" s="90">
        <v>49331.035000000003</v>
      </c>
      <c r="F118" s="90">
        <v>9104.4060000000009</v>
      </c>
      <c r="G118" s="90">
        <v>3114.915</v>
      </c>
      <c r="H118" s="90">
        <v>0</v>
      </c>
      <c r="I118" s="90">
        <v>7536.2370000000001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63226600000</v>
      </c>
      <c r="C119" s="90">
        <v>59926.319000000003</v>
      </c>
      <c r="D119" s="90" t="s">
        <v>484</v>
      </c>
      <c r="E119" s="90">
        <v>49331.035000000003</v>
      </c>
      <c r="F119" s="90">
        <v>9104.4060000000009</v>
      </c>
      <c r="G119" s="90">
        <v>413.36900000000003</v>
      </c>
      <c r="H119" s="90">
        <v>0</v>
      </c>
      <c r="I119" s="90">
        <v>1077.508</v>
      </c>
      <c r="J119" s="90">
        <v>0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64238700000</v>
      </c>
      <c r="C120" s="90">
        <v>60869.885999999999</v>
      </c>
      <c r="D120" s="90" t="s">
        <v>600</v>
      </c>
      <c r="E120" s="90">
        <v>49331.035000000003</v>
      </c>
      <c r="F120" s="90">
        <v>9104.4060000000009</v>
      </c>
      <c r="G120" s="90">
        <v>2434.444</v>
      </c>
      <c r="H120" s="90">
        <v>0</v>
      </c>
      <c r="I120" s="90">
        <v>0</v>
      </c>
      <c r="J120" s="90">
        <v>0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818679000000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58262200000</v>
      </c>
      <c r="C123" s="90">
        <v>59926.319000000003</v>
      </c>
      <c r="D123" s="90"/>
      <c r="E123" s="90">
        <v>49331.035000000003</v>
      </c>
      <c r="F123" s="90">
        <v>9104.4060000000009</v>
      </c>
      <c r="G123" s="90">
        <v>413.36900000000003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81086800000</v>
      </c>
      <c r="C124" s="90">
        <v>90266.941999999995</v>
      </c>
      <c r="D124" s="90"/>
      <c r="E124" s="90">
        <v>49331.035000000003</v>
      </c>
      <c r="F124" s="90">
        <v>9104.4060000000009</v>
      </c>
      <c r="G124" s="90">
        <v>8372.9179999999997</v>
      </c>
      <c r="H124" s="90">
        <v>0</v>
      </c>
      <c r="I124" s="90">
        <v>23458.582999999999</v>
      </c>
      <c r="J124" s="90">
        <v>0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25671.79</v>
      </c>
      <c r="C127" s="90">
        <v>174.8</v>
      </c>
      <c r="D127" s="90">
        <v>0</v>
      </c>
      <c r="E127" s="90">
        <v>25846.59</v>
      </c>
    </row>
    <row r="128" spans="1:19">
      <c r="A128" s="90" t="s">
        <v>462</v>
      </c>
      <c r="B128" s="90">
        <v>5.31</v>
      </c>
      <c r="C128" s="90">
        <v>0.04</v>
      </c>
      <c r="D128" s="90">
        <v>0</v>
      </c>
      <c r="E128" s="90">
        <v>5.35</v>
      </c>
    </row>
    <row r="129" spans="1:5">
      <c r="A129" s="90" t="s">
        <v>463</v>
      </c>
      <c r="B129" s="90">
        <v>5.31</v>
      </c>
      <c r="C129" s="90">
        <v>0.04</v>
      </c>
      <c r="D129" s="90">
        <v>0</v>
      </c>
      <c r="E129" s="90">
        <v>5.35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873.36</v>
      </c>
      <c r="C2" s="90">
        <v>180.63</v>
      </c>
      <c r="D2" s="90">
        <v>180.63</v>
      </c>
    </row>
    <row r="3" spans="1:7">
      <c r="A3" s="90" t="s">
        <v>293</v>
      </c>
      <c r="B3" s="90">
        <v>873.36</v>
      </c>
      <c r="C3" s="90">
        <v>180.63</v>
      </c>
      <c r="D3" s="90">
        <v>180.63</v>
      </c>
    </row>
    <row r="4" spans="1:7">
      <c r="A4" s="90" t="s">
        <v>294</v>
      </c>
      <c r="B4" s="90">
        <v>2705.63</v>
      </c>
      <c r="C4" s="90">
        <v>559.58000000000004</v>
      </c>
      <c r="D4" s="90">
        <v>559.58000000000004</v>
      </c>
    </row>
    <row r="5" spans="1:7">
      <c r="A5" s="90" t="s">
        <v>295</v>
      </c>
      <c r="B5" s="90">
        <v>2705.63</v>
      </c>
      <c r="C5" s="90">
        <v>559.58000000000004</v>
      </c>
      <c r="D5" s="90">
        <v>559.58000000000004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102.26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15.46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9.85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771.1</v>
      </c>
      <c r="C28" s="90">
        <v>102.26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16330.17</v>
      </c>
      <c r="D71" s="90">
        <v>12047.56</v>
      </c>
      <c r="E71" s="90">
        <v>4282.6099999999997</v>
      </c>
      <c r="F71" s="90">
        <v>0.74</v>
      </c>
      <c r="G71" s="90">
        <v>3.84</v>
      </c>
    </row>
    <row r="72" spans="1:11">
      <c r="A72" s="90" t="s">
        <v>328</v>
      </c>
      <c r="B72" s="90" t="s">
        <v>327</v>
      </c>
      <c r="C72" s="90">
        <v>61160.09</v>
      </c>
      <c r="D72" s="90">
        <v>43109.96</v>
      </c>
      <c r="E72" s="90">
        <v>18050.14</v>
      </c>
      <c r="F72" s="90">
        <v>0.7</v>
      </c>
      <c r="G72" s="90">
        <v>3.25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37909.17</v>
      </c>
      <c r="D75" s="90">
        <v>0.8</v>
      </c>
    </row>
    <row r="76" spans="1:11">
      <c r="A76" s="90" t="s">
        <v>383</v>
      </c>
      <c r="B76" s="90" t="s">
        <v>382</v>
      </c>
      <c r="C76" s="90">
        <v>12656.85</v>
      </c>
      <c r="D76" s="90">
        <v>0.8</v>
      </c>
    </row>
    <row r="77" spans="1:11">
      <c r="A77" s="90" t="s">
        <v>384</v>
      </c>
      <c r="B77" s="90" t="s">
        <v>382</v>
      </c>
      <c r="C77" s="90">
        <v>62114.01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0.82</v>
      </c>
      <c r="F81" s="90">
        <v>937.65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2.75</v>
      </c>
      <c r="F82" s="90">
        <v>3009.89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14585.119699999999</v>
      </c>
      <c r="C91" s="90">
        <v>26.2818</v>
      </c>
      <c r="D91" s="90">
        <v>64.000200000000007</v>
      </c>
      <c r="E91" s="90">
        <v>0</v>
      </c>
      <c r="F91" s="90">
        <v>2.0000000000000001E-4</v>
      </c>
      <c r="G91" s="90">
        <v>113826.9993</v>
      </c>
      <c r="H91" s="90">
        <v>6252.4858999999997</v>
      </c>
    </row>
    <row r="92" spans="1:8">
      <c r="A92" s="90" t="s">
        <v>415</v>
      </c>
      <c r="B92" s="90">
        <v>12826.099899999999</v>
      </c>
      <c r="C92" s="90">
        <v>23.3126</v>
      </c>
      <c r="D92" s="90">
        <v>57.264000000000003</v>
      </c>
      <c r="E92" s="90">
        <v>0</v>
      </c>
      <c r="F92" s="90">
        <v>2.0000000000000001E-4</v>
      </c>
      <c r="G92" s="90">
        <v>101848.33040000001</v>
      </c>
      <c r="H92" s="90">
        <v>5516.9207999999999</v>
      </c>
    </row>
    <row r="93" spans="1:8">
      <c r="A93" s="90" t="s">
        <v>416</v>
      </c>
      <c r="B93" s="90">
        <v>13198.791999999999</v>
      </c>
      <c r="C93" s="90">
        <v>25.230899999999998</v>
      </c>
      <c r="D93" s="90">
        <v>65.010900000000007</v>
      </c>
      <c r="E93" s="90">
        <v>0</v>
      </c>
      <c r="F93" s="90">
        <v>2.0000000000000001E-4</v>
      </c>
      <c r="G93" s="90">
        <v>115639.2936</v>
      </c>
      <c r="H93" s="90">
        <v>5791.8284000000003</v>
      </c>
    </row>
    <row r="94" spans="1:8">
      <c r="A94" s="90" t="s">
        <v>417</v>
      </c>
      <c r="B94" s="90">
        <v>11758.596799999999</v>
      </c>
      <c r="C94" s="90">
        <v>22.604900000000001</v>
      </c>
      <c r="D94" s="90">
        <v>58.540300000000002</v>
      </c>
      <c r="E94" s="90">
        <v>0</v>
      </c>
      <c r="F94" s="90">
        <v>2.0000000000000001E-4</v>
      </c>
      <c r="G94" s="90">
        <v>104130.7043</v>
      </c>
      <c r="H94" s="90">
        <v>5171.5875999999998</v>
      </c>
    </row>
    <row r="95" spans="1:8">
      <c r="A95" s="90" t="s">
        <v>267</v>
      </c>
      <c r="B95" s="90">
        <v>12512.818600000001</v>
      </c>
      <c r="C95" s="90">
        <v>24.1616</v>
      </c>
      <c r="D95" s="90">
        <v>62.8185</v>
      </c>
      <c r="E95" s="90">
        <v>0</v>
      </c>
      <c r="F95" s="90">
        <v>2.0000000000000001E-4</v>
      </c>
      <c r="G95" s="90">
        <v>111741.7778</v>
      </c>
      <c r="H95" s="90">
        <v>5513.1643000000004</v>
      </c>
    </row>
    <row r="96" spans="1:8">
      <c r="A96" s="90" t="s">
        <v>418</v>
      </c>
      <c r="B96" s="90">
        <v>12919.400900000001</v>
      </c>
      <c r="C96" s="90">
        <v>24.947299999999998</v>
      </c>
      <c r="D96" s="90">
        <v>64.863100000000003</v>
      </c>
      <c r="E96" s="90">
        <v>0</v>
      </c>
      <c r="F96" s="90">
        <v>2.0000000000000001E-4</v>
      </c>
      <c r="G96" s="90">
        <v>115378.69869999999</v>
      </c>
      <c r="H96" s="90">
        <v>5692.3690999999999</v>
      </c>
    </row>
    <row r="97" spans="1:19">
      <c r="A97" s="90" t="s">
        <v>419</v>
      </c>
      <c r="B97" s="90">
        <v>12805.2433</v>
      </c>
      <c r="C97" s="90">
        <v>24.726900000000001</v>
      </c>
      <c r="D97" s="90">
        <v>64.290000000000006</v>
      </c>
      <c r="E97" s="90">
        <v>0</v>
      </c>
      <c r="F97" s="90">
        <v>2.0000000000000001E-4</v>
      </c>
      <c r="G97" s="90">
        <v>114359.19680000001</v>
      </c>
      <c r="H97" s="90">
        <v>5642.0706</v>
      </c>
    </row>
    <row r="98" spans="1:19">
      <c r="A98" s="90" t="s">
        <v>420</v>
      </c>
      <c r="B98" s="90">
        <v>13636.0512</v>
      </c>
      <c r="C98" s="90">
        <v>26.331199999999999</v>
      </c>
      <c r="D98" s="90">
        <v>68.461100000000002</v>
      </c>
      <c r="E98" s="90">
        <v>0</v>
      </c>
      <c r="F98" s="90">
        <v>2.0000000000000001E-4</v>
      </c>
      <c r="G98" s="90">
        <v>121778.855</v>
      </c>
      <c r="H98" s="90">
        <v>6008.1297999999997</v>
      </c>
    </row>
    <row r="99" spans="1:19">
      <c r="A99" s="90" t="s">
        <v>421</v>
      </c>
      <c r="B99" s="90">
        <v>12087.893899999999</v>
      </c>
      <c r="C99" s="90">
        <v>23.341699999999999</v>
      </c>
      <c r="D99" s="90">
        <v>60.688400000000001</v>
      </c>
      <c r="E99" s="90">
        <v>0</v>
      </c>
      <c r="F99" s="90">
        <v>2.0000000000000001E-4</v>
      </c>
      <c r="G99" s="90">
        <v>107952.79730000001</v>
      </c>
      <c r="H99" s="90">
        <v>5326.0019000000002</v>
      </c>
    </row>
    <row r="100" spans="1:19">
      <c r="A100" s="90" t="s">
        <v>422</v>
      </c>
      <c r="B100" s="90">
        <v>12367.6927</v>
      </c>
      <c r="C100" s="90">
        <v>23.8551</v>
      </c>
      <c r="D100" s="90">
        <v>61.961399999999998</v>
      </c>
      <c r="E100" s="90">
        <v>0</v>
      </c>
      <c r="F100" s="90">
        <v>2.0000000000000001E-4</v>
      </c>
      <c r="G100" s="90">
        <v>110216.80590000001</v>
      </c>
      <c r="H100" s="90">
        <v>5446.799</v>
      </c>
    </row>
    <row r="101" spans="1:19">
      <c r="A101" s="90" t="s">
        <v>423</v>
      </c>
      <c r="B101" s="90">
        <v>12675.1381</v>
      </c>
      <c r="C101" s="90">
        <v>24.092500000000001</v>
      </c>
      <c r="D101" s="90">
        <v>61.758200000000002</v>
      </c>
      <c r="E101" s="90">
        <v>0</v>
      </c>
      <c r="F101" s="90">
        <v>2.0000000000000001E-4</v>
      </c>
      <c r="G101" s="90">
        <v>109852.3131</v>
      </c>
      <c r="H101" s="90">
        <v>5549.3548000000001</v>
      </c>
    </row>
    <row r="102" spans="1:19">
      <c r="A102" s="90" t="s">
        <v>424</v>
      </c>
      <c r="B102" s="90">
        <v>13701.650299999999</v>
      </c>
      <c r="C102" s="90">
        <v>25.1113</v>
      </c>
      <c r="D102" s="90">
        <v>62.189500000000002</v>
      </c>
      <c r="E102" s="90">
        <v>0</v>
      </c>
      <c r="F102" s="90">
        <v>2.0000000000000001E-4</v>
      </c>
      <c r="G102" s="90">
        <v>110610.8322</v>
      </c>
      <c r="H102" s="90">
        <v>5912.6737999999996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155074.49729999999</v>
      </c>
      <c r="C104" s="90">
        <v>293.99770000000001</v>
      </c>
      <c r="D104" s="90">
        <v>751.84559999999999</v>
      </c>
      <c r="E104" s="90">
        <v>0</v>
      </c>
      <c r="F104" s="90">
        <v>2.8E-3</v>
      </c>
      <c r="G104" s="91">
        <v>1337340</v>
      </c>
      <c r="H104" s="90">
        <v>67823.385999999999</v>
      </c>
    </row>
    <row r="105" spans="1:19">
      <c r="A105" s="90" t="s">
        <v>426</v>
      </c>
      <c r="B105" s="90">
        <v>11758.596799999999</v>
      </c>
      <c r="C105" s="90">
        <v>22.604900000000001</v>
      </c>
      <c r="D105" s="90">
        <v>57.264000000000003</v>
      </c>
      <c r="E105" s="90">
        <v>0</v>
      </c>
      <c r="F105" s="90">
        <v>2.0000000000000001E-4</v>
      </c>
      <c r="G105" s="90">
        <v>101848.33040000001</v>
      </c>
      <c r="H105" s="90">
        <v>5171.5875999999998</v>
      </c>
    </row>
    <row r="106" spans="1:19">
      <c r="A106" s="90" t="s">
        <v>427</v>
      </c>
      <c r="B106" s="90">
        <v>14585.119699999999</v>
      </c>
      <c r="C106" s="90">
        <v>26.331199999999999</v>
      </c>
      <c r="D106" s="90">
        <v>68.461100000000002</v>
      </c>
      <c r="E106" s="90">
        <v>0</v>
      </c>
      <c r="F106" s="90">
        <v>2.0000000000000001E-4</v>
      </c>
      <c r="G106" s="90">
        <v>121778.855</v>
      </c>
      <c r="H106" s="90">
        <v>6252.4858999999997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65631600000</v>
      </c>
      <c r="C109" s="90">
        <v>60585.470999999998</v>
      </c>
      <c r="D109" s="90" t="s">
        <v>486</v>
      </c>
      <c r="E109" s="90">
        <v>49331.035000000003</v>
      </c>
      <c r="F109" s="90">
        <v>9104.4060000000009</v>
      </c>
      <c r="G109" s="90">
        <v>2150.029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58724800000</v>
      </c>
      <c r="C110" s="90">
        <v>61194.533000000003</v>
      </c>
      <c r="D110" s="90" t="s">
        <v>487</v>
      </c>
      <c r="E110" s="90">
        <v>49331.035000000003</v>
      </c>
      <c r="F110" s="90">
        <v>9104.4060000000009</v>
      </c>
      <c r="G110" s="90">
        <v>2759.0909999999999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66676500000</v>
      </c>
      <c r="C111" s="90">
        <v>59343.451000000001</v>
      </c>
      <c r="D111" s="90" t="s">
        <v>488</v>
      </c>
      <c r="E111" s="90">
        <v>49331.035000000003</v>
      </c>
      <c r="F111" s="90">
        <v>9104.4060000000009</v>
      </c>
      <c r="G111" s="90">
        <v>908.01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60040800000</v>
      </c>
      <c r="C112" s="90">
        <v>60050.375999999997</v>
      </c>
      <c r="D112" s="90" t="s">
        <v>489</v>
      </c>
      <c r="E112" s="90">
        <v>49331.035000000003</v>
      </c>
      <c r="F112" s="90">
        <v>9104.4060000000009</v>
      </c>
      <c r="G112" s="90">
        <v>382.53699999999998</v>
      </c>
      <c r="H112" s="90">
        <v>0</v>
      </c>
      <c r="I112" s="90">
        <v>1232.3969999999999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64429300000</v>
      </c>
      <c r="C113" s="90">
        <v>69877.475999999995</v>
      </c>
      <c r="D113" s="90" t="s">
        <v>490</v>
      </c>
      <c r="E113" s="90">
        <v>49331.035000000003</v>
      </c>
      <c r="F113" s="90">
        <v>9104.4060000000009</v>
      </c>
      <c r="G113" s="90">
        <v>1850.8589999999999</v>
      </c>
      <c r="H113" s="90">
        <v>0</v>
      </c>
      <c r="I113" s="90">
        <v>9591.1749999999993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66526300000</v>
      </c>
      <c r="C114" s="90">
        <v>76023.816000000006</v>
      </c>
      <c r="D114" s="90" t="s">
        <v>491</v>
      </c>
      <c r="E114" s="90">
        <v>49331.035000000003</v>
      </c>
      <c r="F114" s="90">
        <v>9104.4060000000009</v>
      </c>
      <c r="G114" s="90">
        <v>2663.0369999999998</v>
      </c>
      <c r="H114" s="90">
        <v>0</v>
      </c>
      <c r="I114" s="90">
        <v>14925.337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65938400000</v>
      </c>
      <c r="C115" s="90">
        <v>82758.41</v>
      </c>
      <c r="D115" s="90" t="s">
        <v>492</v>
      </c>
      <c r="E115" s="90">
        <v>49331.035000000003</v>
      </c>
      <c r="F115" s="90">
        <v>9104.4060000000009</v>
      </c>
      <c r="G115" s="90">
        <v>3528.134</v>
      </c>
      <c r="H115" s="90">
        <v>0</v>
      </c>
      <c r="I115" s="90">
        <v>20794.834999999999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70216500000</v>
      </c>
      <c r="C116" s="90">
        <v>75876.421000000002</v>
      </c>
      <c r="D116" s="90" t="s">
        <v>493</v>
      </c>
      <c r="E116" s="90">
        <v>49331.035000000003</v>
      </c>
      <c r="F116" s="90">
        <v>9104.4060000000009</v>
      </c>
      <c r="G116" s="90">
        <v>2663.0639999999999</v>
      </c>
      <c r="H116" s="90">
        <v>0</v>
      </c>
      <c r="I116" s="90">
        <v>14777.915999999999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62244600000</v>
      </c>
      <c r="C117" s="90">
        <v>71467.663</v>
      </c>
      <c r="D117" s="90" t="s">
        <v>494</v>
      </c>
      <c r="E117" s="90">
        <v>49331.035000000003</v>
      </c>
      <c r="F117" s="90">
        <v>9104.4060000000009</v>
      </c>
      <c r="G117" s="90">
        <v>2087.8989999999999</v>
      </c>
      <c r="H117" s="90">
        <v>0</v>
      </c>
      <c r="I117" s="90">
        <v>10944.323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63550000000</v>
      </c>
      <c r="C118" s="90">
        <v>60134.665999999997</v>
      </c>
      <c r="D118" s="90" t="s">
        <v>495</v>
      </c>
      <c r="E118" s="90">
        <v>49331.035000000003</v>
      </c>
      <c r="F118" s="90">
        <v>9104.4060000000009</v>
      </c>
      <c r="G118" s="90">
        <v>407.99299999999999</v>
      </c>
      <c r="H118" s="90">
        <v>0</v>
      </c>
      <c r="I118" s="90">
        <v>1291.231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63339800000</v>
      </c>
      <c r="C119" s="90">
        <v>59388.962</v>
      </c>
      <c r="D119" s="90" t="s">
        <v>496</v>
      </c>
      <c r="E119" s="90">
        <v>49331.035000000003</v>
      </c>
      <c r="F119" s="90">
        <v>9104.4060000000009</v>
      </c>
      <c r="G119" s="90">
        <v>953.52</v>
      </c>
      <c r="H119" s="90">
        <v>0</v>
      </c>
      <c r="I119" s="90">
        <v>0</v>
      </c>
      <c r="J119" s="90">
        <v>0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63777200000</v>
      </c>
      <c r="C120" s="90">
        <v>60686.370999999999</v>
      </c>
      <c r="D120" s="90" t="s">
        <v>485</v>
      </c>
      <c r="E120" s="90">
        <v>49331.035000000003</v>
      </c>
      <c r="F120" s="90">
        <v>9104.4060000000009</v>
      </c>
      <c r="G120" s="90">
        <v>2250.9290000000001</v>
      </c>
      <c r="H120" s="90">
        <v>0</v>
      </c>
      <c r="I120" s="90">
        <v>0</v>
      </c>
      <c r="J120" s="90">
        <v>0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771096000000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58724800000</v>
      </c>
      <c r="C123" s="90">
        <v>59343.451000000001</v>
      </c>
      <c r="D123" s="90"/>
      <c r="E123" s="90">
        <v>49331.035000000003</v>
      </c>
      <c r="F123" s="90">
        <v>9104.4060000000009</v>
      </c>
      <c r="G123" s="90">
        <v>382.53699999999998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70216500000</v>
      </c>
      <c r="C124" s="90">
        <v>82758.41</v>
      </c>
      <c r="D124" s="90"/>
      <c r="E124" s="90">
        <v>49331.035000000003</v>
      </c>
      <c r="F124" s="90">
        <v>9104.4060000000009</v>
      </c>
      <c r="G124" s="90">
        <v>3528.134</v>
      </c>
      <c r="H124" s="90">
        <v>0</v>
      </c>
      <c r="I124" s="90">
        <v>20794.834999999999</v>
      </c>
      <c r="J124" s="90">
        <v>0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22305.439999999999</v>
      </c>
      <c r="C127" s="90">
        <v>955.62</v>
      </c>
      <c r="D127" s="90">
        <v>0</v>
      </c>
      <c r="E127" s="90">
        <v>23261.06</v>
      </c>
    </row>
    <row r="128" spans="1:19">
      <c r="A128" s="90" t="s">
        <v>462</v>
      </c>
      <c r="B128" s="90">
        <v>4.6100000000000003</v>
      </c>
      <c r="C128" s="90">
        <v>0.2</v>
      </c>
      <c r="D128" s="90">
        <v>0</v>
      </c>
      <c r="E128" s="90">
        <v>4.8099999999999996</v>
      </c>
    </row>
    <row r="129" spans="1:5">
      <c r="A129" s="90" t="s">
        <v>463</v>
      </c>
      <c r="B129" s="90">
        <v>4.6100000000000003</v>
      </c>
      <c r="C129" s="90">
        <v>0.2</v>
      </c>
      <c r="D129" s="90">
        <v>0</v>
      </c>
      <c r="E129" s="90">
        <v>4.8099999999999996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758.03</v>
      </c>
      <c r="C2" s="90">
        <v>156.78</v>
      </c>
      <c r="D2" s="90">
        <v>156.78</v>
      </c>
    </row>
    <row r="3" spans="1:7">
      <c r="A3" s="90" t="s">
        <v>293</v>
      </c>
      <c r="B3" s="90">
        <v>758.03</v>
      </c>
      <c r="C3" s="90">
        <v>156.78</v>
      </c>
      <c r="D3" s="90">
        <v>156.78</v>
      </c>
    </row>
    <row r="4" spans="1:7">
      <c r="A4" s="90" t="s">
        <v>294</v>
      </c>
      <c r="B4" s="90">
        <v>2334.23</v>
      </c>
      <c r="C4" s="90">
        <v>482.76</v>
      </c>
      <c r="D4" s="90">
        <v>482.76</v>
      </c>
    </row>
    <row r="5" spans="1:7">
      <c r="A5" s="90" t="s">
        <v>295</v>
      </c>
      <c r="B5" s="90">
        <v>2334.23</v>
      </c>
      <c r="C5" s="90">
        <v>482.76</v>
      </c>
      <c r="D5" s="90">
        <v>482.76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5.93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2.48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96.23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3.91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752.1</v>
      </c>
      <c r="C28" s="90">
        <v>5.93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11443.92</v>
      </c>
      <c r="D71" s="90">
        <v>9139.75</v>
      </c>
      <c r="E71" s="90">
        <v>2304.17</v>
      </c>
      <c r="F71" s="90">
        <v>0.8</v>
      </c>
      <c r="G71" s="90">
        <v>4.05</v>
      </c>
    </row>
    <row r="72" spans="1:11">
      <c r="A72" s="90" t="s">
        <v>328</v>
      </c>
      <c r="B72" s="90" t="s">
        <v>327</v>
      </c>
      <c r="C72" s="90">
        <v>25704.6</v>
      </c>
      <c r="D72" s="90">
        <v>20413.64</v>
      </c>
      <c r="E72" s="90">
        <v>5290.96</v>
      </c>
      <c r="F72" s="90">
        <v>0.79</v>
      </c>
      <c r="G72" s="90">
        <v>3.73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39207.879999999997</v>
      </c>
      <c r="D75" s="90">
        <v>0.8</v>
      </c>
    </row>
    <row r="76" spans="1:11">
      <c r="A76" s="90" t="s">
        <v>383</v>
      </c>
      <c r="B76" s="90" t="s">
        <v>382</v>
      </c>
      <c r="C76" s="90">
        <v>7626.44</v>
      </c>
      <c r="D76" s="90">
        <v>0.8</v>
      </c>
    </row>
    <row r="77" spans="1:11">
      <c r="A77" s="90" t="s">
        <v>384</v>
      </c>
      <c r="B77" s="90" t="s">
        <v>382</v>
      </c>
      <c r="C77" s="90">
        <v>16180.49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0.54</v>
      </c>
      <c r="D81" s="90">
        <v>622</v>
      </c>
      <c r="E81" s="90">
        <v>0.69</v>
      </c>
      <c r="F81" s="90">
        <v>801.88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0.56999999999999995</v>
      </c>
      <c r="D82" s="90">
        <v>622</v>
      </c>
      <c r="E82" s="90">
        <v>1.53</v>
      </c>
      <c r="F82" s="90">
        <v>1677.45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5643.1823999999997</v>
      </c>
      <c r="C91" s="90">
        <v>4.8327999999999998</v>
      </c>
      <c r="D91" s="90">
        <v>51.998800000000003</v>
      </c>
      <c r="E91" s="90">
        <v>0</v>
      </c>
      <c r="F91" s="90">
        <v>0</v>
      </c>
      <c r="G91" s="90">
        <v>313750.31300000002</v>
      </c>
      <c r="H91" s="90">
        <v>2111.7611000000002</v>
      </c>
    </row>
    <row r="92" spans="1:8">
      <c r="A92" s="90" t="s">
        <v>415</v>
      </c>
      <c r="B92" s="90">
        <v>5052.3786</v>
      </c>
      <c r="C92" s="90">
        <v>4.3263999999999996</v>
      </c>
      <c r="D92" s="90">
        <v>46.633099999999999</v>
      </c>
      <c r="E92" s="90">
        <v>0</v>
      </c>
      <c r="F92" s="90">
        <v>0</v>
      </c>
      <c r="G92" s="90">
        <v>281375.13660000003</v>
      </c>
      <c r="H92" s="90">
        <v>1890.9124999999999</v>
      </c>
    </row>
    <row r="93" spans="1:8">
      <c r="A93" s="90" t="s">
        <v>416</v>
      </c>
      <c r="B93" s="90">
        <v>5819.9243999999999</v>
      </c>
      <c r="C93" s="90">
        <v>4.9832000000000001</v>
      </c>
      <c r="D93" s="90">
        <v>53.797899999999998</v>
      </c>
      <c r="E93" s="90">
        <v>0</v>
      </c>
      <c r="F93" s="90">
        <v>0</v>
      </c>
      <c r="G93" s="90">
        <v>324606.26520000002</v>
      </c>
      <c r="H93" s="90">
        <v>2178.4207999999999</v>
      </c>
    </row>
    <row r="94" spans="1:8">
      <c r="A94" s="90" t="s">
        <v>417</v>
      </c>
      <c r="B94" s="90">
        <v>5222.2843000000003</v>
      </c>
      <c r="C94" s="90">
        <v>4.4706999999999999</v>
      </c>
      <c r="D94" s="90">
        <v>48.422699999999999</v>
      </c>
      <c r="E94" s="90">
        <v>0</v>
      </c>
      <c r="F94" s="90">
        <v>0</v>
      </c>
      <c r="G94" s="90">
        <v>292173.7917</v>
      </c>
      <c r="H94" s="90">
        <v>1955.1769999999999</v>
      </c>
    </row>
    <row r="95" spans="1:8">
      <c r="A95" s="90" t="s">
        <v>267</v>
      </c>
      <c r="B95" s="90">
        <v>5516.6502</v>
      </c>
      <c r="C95" s="90">
        <v>4.7215999999999996</v>
      </c>
      <c r="D95" s="90">
        <v>51.336399999999998</v>
      </c>
      <c r="E95" s="90">
        <v>0</v>
      </c>
      <c r="F95" s="90">
        <v>0</v>
      </c>
      <c r="G95" s="90">
        <v>309755.60609999998</v>
      </c>
      <c r="H95" s="90">
        <v>2065.9472999999998</v>
      </c>
    </row>
    <row r="96" spans="1:8">
      <c r="A96" s="90" t="s">
        <v>418</v>
      </c>
      <c r="B96" s="90">
        <v>5417.2888000000003</v>
      </c>
      <c r="C96" s="90">
        <v>4.6361999999999997</v>
      </c>
      <c r="D96" s="90">
        <v>50.491900000000001</v>
      </c>
      <c r="E96" s="90">
        <v>0</v>
      </c>
      <c r="F96" s="90">
        <v>0</v>
      </c>
      <c r="G96" s="90">
        <v>304660.18780000001</v>
      </c>
      <c r="H96" s="90">
        <v>2028.9816000000001</v>
      </c>
    </row>
    <row r="97" spans="1:19">
      <c r="A97" s="90" t="s">
        <v>419</v>
      </c>
      <c r="B97" s="90">
        <v>5238.8680000000004</v>
      </c>
      <c r="C97" s="90">
        <v>4.4832999999999998</v>
      </c>
      <c r="D97" s="90">
        <v>48.858600000000003</v>
      </c>
      <c r="E97" s="90">
        <v>0</v>
      </c>
      <c r="F97" s="90">
        <v>0</v>
      </c>
      <c r="G97" s="90">
        <v>294805.25420000002</v>
      </c>
      <c r="H97" s="90">
        <v>1962.2467999999999</v>
      </c>
    </row>
    <row r="98" spans="1:19">
      <c r="A98" s="90" t="s">
        <v>420</v>
      </c>
      <c r="B98" s="90">
        <v>5760.2532000000001</v>
      </c>
      <c r="C98" s="90">
        <v>4.9295</v>
      </c>
      <c r="D98" s="90">
        <v>53.721200000000003</v>
      </c>
      <c r="E98" s="90">
        <v>0</v>
      </c>
      <c r="F98" s="90">
        <v>0</v>
      </c>
      <c r="G98" s="90">
        <v>324145.00819999998</v>
      </c>
      <c r="H98" s="90">
        <v>2157.5345000000002</v>
      </c>
    </row>
    <row r="99" spans="1:19">
      <c r="A99" s="90" t="s">
        <v>421</v>
      </c>
      <c r="B99" s="90">
        <v>5282.5424999999996</v>
      </c>
      <c r="C99" s="90">
        <v>4.5206999999999997</v>
      </c>
      <c r="D99" s="90">
        <v>49.265900000000002</v>
      </c>
      <c r="E99" s="90">
        <v>0</v>
      </c>
      <c r="F99" s="90">
        <v>0</v>
      </c>
      <c r="G99" s="90">
        <v>297262.93650000001</v>
      </c>
      <c r="H99" s="90">
        <v>1978.6052999999999</v>
      </c>
    </row>
    <row r="100" spans="1:19">
      <c r="A100" s="90" t="s">
        <v>422</v>
      </c>
      <c r="B100" s="90">
        <v>5527.8779000000004</v>
      </c>
      <c r="C100" s="90">
        <v>4.7306999999999997</v>
      </c>
      <c r="D100" s="90">
        <v>51.5383</v>
      </c>
      <c r="E100" s="90">
        <v>0</v>
      </c>
      <c r="F100" s="90">
        <v>0</v>
      </c>
      <c r="G100" s="90">
        <v>310973.85810000001</v>
      </c>
      <c r="H100" s="90">
        <v>2070.4490999999998</v>
      </c>
    </row>
    <row r="101" spans="1:19">
      <c r="A101" s="90" t="s">
        <v>423</v>
      </c>
      <c r="B101" s="90">
        <v>5496.9623000000001</v>
      </c>
      <c r="C101" s="90">
        <v>4.7054</v>
      </c>
      <c r="D101" s="90">
        <v>51.043199999999999</v>
      </c>
      <c r="E101" s="90">
        <v>0</v>
      </c>
      <c r="F101" s="90">
        <v>0</v>
      </c>
      <c r="G101" s="90">
        <v>307985.88219999999</v>
      </c>
      <c r="H101" s="90">
        <v>2058.2386999999999</v>
      </c>
    </row>
    <row r="102" spans="1:19">
      <c r="A102" s="90" t="s">
        <v>424</v>
      </c>
      <c r="B102" s="90">
        <v>5515.1657999999998</v>
      </c>
      <c r="C102" s="90">
        <v>4.7232000000000003</v>
      </c>
      <c r="D102" s="90">
        <v>50.817399999999999</v>
      </c>
      <c r="E102" s="90">
        <v>0</v>
      </c>
      <c r="F102" s="90">
        <v>0</v>
      </c>
      <c r="G102" s="90">
        <v>306621.9878</v>
      </c>
      <c r="H102" s="90">
        <v>2063.8499000000002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65493.378599999996</v>
      </c>
      <c r="C104" s="90">
        <v>56.063699999999997</v>
      </c>
      <c r="D104" s="90">
        <v>607.92529999999999</v>
      </c>
      <c r="E104" s="90">
        <v>0</v>
      </c>
      <c r="F104" s="90">
        <v>2.9999999999999997E-4</v>
      </c>
      <c r="G104" s="91">
        <v>3668120</v>
      </c>
      <c r="H104" s="90">
        <v>24522.124599999999</v>
      </c>
    </row>
    <row r="105" spans="1:19">
      <c r="A105" s="90" t="s">
        <v>426</v>
      </c>
      <c r="B105" s="90">
        <v>5052.3786</v>
      </c>
      <c r="C105" s="90">
        <v>4.3263999999999996</v>
      </c>
      <c r="D105" s="90">
        <v>46.633099999999999</v>
      </c>
      <c r="E105" s="90">
        <v>0</v>
      </c>
      <c r="F105" s="90">
        <v>0</v>
      </c>
      <c r="G105" s="90">
        <v>281375.13660000003</v>
      </c>
      <c r="H105" s="90">
        <v>1890.9124999999999</v>
      </c>
    </row>
    <row r="106" spans="1:19">
      <c r="A106" s="90" t="s">
        <v>427</v>
      </c>
      <c r="B106" s="90">
        <v>5819.9243999999999</v>
      </c>
      <c r="C106" s="90">
        <v>4.9832000000000001</v>
      </c>
      <c r="D106" s="90">
        <v>53.797899999999998</v>
      </c>
      <c r="E106" s="90">
        <v>0</v>
      </c>
      <c r="F106" s="90">
        <v>0</v>
      </c>
      <c r="G106" s="90">
        <v>324606.26520000002</v>
      </c>
      <c r="H106" s="90">
        <v>2178.4207999999999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64330600000</v>
      </c>
      <c r="C109" s="90">
        <v>64640.186000000002</v>
      </c>
      <c r="D109" s="90" t="s">
        <v>497</v>
      </c>
      <c r="E109" s="90">
        <v>49331.035000000003</v>
      </c>
      <c r="F109" s="90">
        <v>9104.4060000000009</v>
      </c>
      <c r="G109" s="90">
        <v>80.12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57692500000</v>
      </c>
      <c r="C110" s="90">
        <v>59110.002</v>
      </c>
      <c r="D110" s="90" t="s">
        <v>498</v>
      </c>
      <c r="E110" s="90">
        <v>49331.035000000003</v>
      </c>
      <c r="F110" s="90">
        <v>9104.4060000000009</v>
      </c>
      <c r="G110" s="90">
        <v>235.411</v>
      </c>
      <c r="H110" s="90">
        <v>0</v>
      </c>
      <c r="I110" s="90">
        <v>439.15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66556500000</v>
      </c>
      <c r="C111" s="90">
        <v>59306.14</v>
      </c>
      <c r="D111" s="90" t="s">
        <v>499</v>
      </c>
      <c r="E111" s="90">
        <v>49331.035000000003</v>
      </c>
      <c r="F111" s="90">
        <v>9104.4060000000009</v>
      </c>
      <c r="G111" s="90">
        <v>284.21899999999999</v>
      </c>
      <c r="H111" s="90">
        <v>0</v>
      </c>
      <c r="I111" s="90">
        <v>586.48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59906600000</v>
      </c>
      <c r="C112" s="90">
        <v>59435.353999999999</v>
      </c>
      <c r="D112" s="90" t="s">
        <v>500</v>
      </c>
      <c r="E112" s="90">
        <v>49331.035000000003</v>
      </c>
      <c r="F112" s="90">
        <v>9104.4060000000009</v>
      </c>
      <c r="G112" s="90">
        <v>297.68799999999999</v>
      </c>
      <c r="H112" s="90">
        <v>0</v>
      </c>
      <c r="I112" s="90">
        <v>702.22500000000002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63511500000</v>
      </c>
      <c r="C113" s="90">
        <v>59523.374000000003</v>
      </c>
      <c r="D113" s="90" t="s">
        <v>501</v>
      </c>
      <c r="E113" s="90">
        <v>49331.035000000003</v>
      </c>
      <c r="F113" s="90">
        <v>9104.4060000000009</v>
      </c>
      <c r="G113" s="90">
        <v>332.12700000000001</v>
      </c>
      <c r="H113" s="90">
        <v>0</v>
      </c>
      <c r="I113" s="90">
        <v>755.80499999999995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62466800000</v>
      </c>
      <c r="C114" s="90">
        <v>59639.514999999999</v>
      </c>
      <c r="D114" s="90" t="s">
        <v>502</v>
      </c>
      <c r="E114" s="90">
        <v>49331.035000000003</v>
      </c>
      <c r="F114" s="90">
        <v>9104.4060000000009</v>
      </c>
      <c r="G114" s="90">
        <v>359.02699999999999</v>
      </c>
      <c r="H114" s="90">
        <v>0</v>
      </c>
      <c r="I114" s="90">
        <v>845.04700000000003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60446200000</v>
      </c>
      <c r="C115" s="90">
        <v>63339.673999999999</v>
      </c>
      <c r="D115" s="90" t="s">
        <v>503</v>
      </c>
      <c r="E115" s="90">
        <v>49331.035000000003</v>
      </c>
      <c r="F115" s="90">
        <v>9104.4060000000009</v>
      </c>
      <c r="G115" s="90">
        <v>1157.433</v>
      </c>
      <c r="H115" s="90">
        <v>0</v>
      </c>
      <c r="I115" s="90">
        <v>3746.8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66461900000</v>
      </c>
      <c r="C116" s="90">
        <v>65715.801000000007</v>
      </c>
      <c r="D116" s="90" t="s">
        <v>504</v>
      </c>
      <c r="E116" s="90">
        <v>49331.035000000003</v>
      </c>
      <c r="F116" s="90">
        <v>9104.4060000000009</v>
      </c>
      <c r="G116" s="90">
        <v>1664.5630000000001</v>
      </c>
      <c r="H116" s="90">
        <v>0</v>
      </c>
      <c r="I116" s="90">
        <v>5615.7969999999996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60950100000</v>
      </c>
      <c r="C117" s="90">
        <v>64902.875999999997</v>
      </c>
      <c r="D117" s="90" t="s">
        <v>505</v>
      </c>
      <c r="E117" s="90">
        <v>49331.035000000003</v>
      </c>
      <c r="F117" s="90">
        <v>9104.4060000000009</v>
      </c>
      <c r="G117" s="90">
        <v>1489.04</v>
      </c>
      <c r="H117" s="90">
        <v>0</v>
      </c>
      <c r="I117" s="90">
        <v>4978.3940000000002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63761300000</v>
      </c>
      <c r="C118" s="90">
        <v>65317.697</v>
      </c>
      <c r="D118" s="90" t="s">
        <v>506</v>
      </c>
      <c r="E118" s="90">
        <v>49331.035000000003</v>
      </c>
      <c r="F118" s="90">
        <v>9104.4060000000009</v>
      </c>
      <c r="G118" s="90">
        <v>259.40600000000001</v>
      </c>
      <c r="H118" s="90">
        <v>0</v>
      </c>
      <c r="I118" s="90">
        <v>498.22500000000002</v>
      </c>
      <c r="J118" s="90">
        <v>6124.6239999999998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63148700000</v>
      </c>
      <c r="C119" s="90">
        <v>65095.396999999997</v>
      </c>
      <c r="D119" s="90" t="s">
        <v>507</v>
      </c>
      <c r="E119" s="90">
        <v>49331.035000000003</v>
      </c>
      <c r="F119" s="90">
        <v>9104.4060000000009</v>
      </c>
      <c r="G119" s="90">
        <v>198.078</v>
      </c>
      <c r="H119" s="90">
        <v>0</v>
      </c>
      <c r="I119" s="90">
        <v>337.25200000000001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62869000000</v>
      </c>
      <c r="C120" s="90">
        <v>64949.203000000001</v>
      </c>
      <c r="D120" s="90" t="s">
        <v>508</v>
      </c>
      <c r="E120" s="90">
        <v>49331.035000000003</v>
      </c>
      <c r="F120" s="90">
        <v>9104.4060000000009</v>
      </c>
      <c r="G120" s="90">
        <v>161.857</v>
      </c>
      <c r="H120" s="90">
        <v>0</v>
      </c>
      <c r="I120" s="90">
        <v>227.28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752102000000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57692500000</v>
      </c>
      <c r="C123" s="90">
        <v>59110.002</v>
      </c>
      <c r="D123" s="90"/>
      <c r="E123" s="90">
        <v>49331.035000000003</v>
      </c>
      <c r="F123" s="90">
        <v>9104.4060000000009</v>
      </c>
      <c r="G123" s="90">
        <v>80.12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66556500000</v>
      </c>
      <c r="C124" s="90">
        <v>65715.801000000007</v>
      </c>
      <c r="D124" s="90"/>
      <c r="E124" s="90">
        <v>49331.035000000003</v>
      </c>
      <c r="F124" s="90">
        <v>9104.4060000000009</v>
      </c>
      <c r="G124" s="90">
        <v>1664.5630000000001</v>
      </c>
      <c r="H124" s="90">
        <v>0</v>
      </c>
      <c r="I124" s="90">
        <v>5615.7969999999996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28295.45</v>
      </c>
      <c r="C127" s="90">
        <v>51.4</v>
      </c>
      <c r="D127" s="90">
        <v>0</v>
      </c>
      <c r="E127" s="90">
        <v>28346.85</v>
      </c>
    </row>
    <row r="128" spans="1:19">
      <c r="A128" s="90" t="s">
        <v>462</v>
      </c>
      <c r="B128" s="90">
        <v>5.85</v>
      </c>
      <c r="C128" s="90">
        <v>0.01</v>
      </c>
      <c r="D128" s="90">
        <v>0</v>
      </c>
      <c r="E128" s="90">
        <v>5.86</v>
      </c>
    </row>
    <row r="129" spans="1:5">
      <c r="A129" s="90" t="s">
        <v>463</v>
      </c>
      <c r="B129" s="90">
        <v>5.85</v>
      </c>
      <c r="C129" s="90">
        <v>0.01</v>
      </c>
      <c r="D129" s="90">
        <v>0</v>
      </c>
      <c r="E129" s="90">
        <v>5.86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9"/>
  <sheetViews>
    <sheetView workbookViewId="0"/>
  </sheetViews>
  <sheetFormatPr defaultRowHeight="10.5"/>
  <cols>
    <col min="1" max="1" width="53.33203125" bestFit="1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164062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4.83203125" bestFit="1" customWidth="1"/>
    <col min="21" max="21" width="42.6640625" bestFit="1" customWidth="1"/>
    <col min="22" max="22" width="48.1640625" bestFit="1" customWidth="1"/>
  </cols>
  <sheetData>
    <row r="1" spans="1:7">
      <c r="A1" s="88"/>
      <c r="B1" s="90" t="s">
        <v>330</v>
      </c>
      <c r="C1" s="90" t="s">
        <v>331</v>
      </c>
      <c r="D1" s="90" t="s">
        <v>332</v>
      </c>
    </row>
    <row r="2" spans="1:7">
      <c r="A2" s="90" t="s">
        <v>292</v>
      </c>
      <c r="B2" s="90">
        <v>859.71</v>
      </c>
      <c r="C2" s="90">
        <v>177.8</v>
      </c>
      <c r="D2" s="90">
        <v>177.8</v>
      </c>
    </row>
    <row r="3" spans="1:7">
      <c r="A3" s="90" t="s">
        <v>293</v>
      </c>
      <c r="B3" s="90">
        <v>859.71</v>
      </c>
      <c r="C3" s="90">
        <v>177.8</v>
      </c>
      <c r="D3" s="90">
        <v>177.8</v>
      </c>
    </row>
    <row r="4" spans="1:7">
      <c r="A4" s="90" t="s">
        <v>294</v>
      </c>
      <c r="B4" s="90">
        <v>2926.73</v>
      </c>
      <c r="C4" s="90">
        <v>605.29999999999995</v>
      </c>
      <c r="D4" s="90">
        <v>605.29999999999995</v>
      </c>
    </row>
    <row r="5" spans="1:7">
      <c r="A5" s="90" t="s">
        <v>295</v>
      </c>
      <c r="B5" s="90">
        <v>2926.73</v>
      </c>
      <c r="C5" s="90">
        <v>605.29999999999995</v>
      </c>
      <c r="D5" s="90">
        <v>605.29999999999995</v>
      </c>
    </row>
    <row r="7" spans="1:7">
      <c r="A7" s="88"/>
      <c r="B7" s="90" t="s">
        <v>333</v>
      </c>
    </row>
    <row r="8" spans="1:7">
      <c r="A8" s="90" t="s">
        <v>296</v>
      </c>
      <c r="B8" s="90">
        <v>4835.13</v>
      </c>
    </row>
    <row r="9" spans="1:7">
      <c r="A9" s="90" t="s">
        <v>297</v>
      </c>
      <c r="B9" s="90">
        <v>4835.13</v>
      </c>
    </row>
    <row r="10" spans="1:7">
      <c r="A10" s="90" t="s">
        <v>334</v>
      </c>
      <c r="B10" s="90">
        <v>0</v>
      </c>
    </row>
    <row r="12" spans="1:7">
      <c r="A12" s="88"/>
      <c r="B12" s="90" t="s">
        <v>346</v>
      </c>
      <c r="C12" s="90" t="s">
        <v>347</v>
      </c>
      <c r="D12" s="90" t="s">
        <v>348</v>
      </c>
      <c r="E12" s="90" t="s">
        <v>349</v>
      </c>
      <c r="F12" s="90" t="s">
        <v>350</v>
      </c>
      <c r="G12" s="90" t="s">
        <v>351</v>
      </c>
    </row>
    <row r="13" spans="1:7">
      <c r="A13" s="90" t="s">
        <v>78</v>
      </c>
      <c r="B13" s="90">
        <v>0</v>
      </c>
      <c r="C13" s="90">
        <v>59.73</v>
      </c>
      <c r="D13" s="90">
        <v>0</v>
      </c>
      <c r="E13" s="90">
        <v>0</v>
      </c>
      <c r="F13" s="90">
        <v>0</v>
      </c>
      <c r="G13" s="90">
        <v>0</v>
      </c>
    </row>
    <row r="14" spans="1:7">
      <c r="A14" s="90" t="s">
        <v>79</v>
      </c>
      <c r="B14" s="90">
        <v>31.23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</row>
    <row r="15" spans="1:7">
      <c r="A15" s="90" t="s">
        <v>87</v>
      </c>
      <c r="B15" s="90">
        <v>545.04999999999995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</row>
    <row r="16" spans="1:7">
      <c r="A16" s="90" t="s">
        <v>88</v>
      </c>
      <c r="B16" s="90">
        <v>96.21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</row>
    <row r="17" spans="1:10">
      <c r="A17" s="90" t="s">
        <v>89</v>
      </c>
      <c r="B17" s="90">
        <v>104.42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</row>
    <row r="18" spans="1:10">
      <c r="A18" s="90" t="s">
        <v>90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</row>
    <row r="19" spans="1:10">
      <c r="A19" s="90" t="s">
        <v>91</v>
      </c>
      <c r="B19" s="90">
        <v>23.05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</row>
    <row r="20" spans="1:10">
      <c r="A20" s="90" t="s">
        <v>92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10">
      <c r="A21" s="90" t="s">
        <v>93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</row>
    <row r="22" spans="1:10">
      <c r="A22" s="90" t="s">
        <v>94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</row>
    <row r="23" spans="1:10">
      <c r="A23" s="90" t="s">
        <v>73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</row>
    <row r="24" spans="1:10">
      <c r="A24" s="90" t="s">
        <v>95</v>
      </c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</row>
    <row r="25" spans="1:10">
      <c r="A25" s="90" t="s">
        <v>96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</row>
    <row r="26" spans="1:10">
      <c r="A26" s="90" t="s">
        <v>97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</row>
    <row r="27" spans="1:10">
      <c r="A27" s="90"/>
      <c r="B27" s="90"/>
      <c r="C27" s="90"/>
      <c r="D27" s="90"/>
      <c r="E27" s="90"/>
      <c r="F27" s="90"/>
      <c r="G27" s="90"/>
    </row>
    <row r="28" spans="1:10">
      <c r="A28" s="90" t="s">
        <v>98</v>
      </c>
      <c r="B28" s="90">
        <v>799.97</v>
      </c>
      <c r="C28" s="90">
        <v>59.73</v>
      </c>
      <c r="D28" s="90">
        <v>0</v>
      </c>
      <c r="E28" s="90">
        <v>0</v>
      </c>
      <c r="F28" s="90">
        <v>0</v>
      </c>
      <c r="G28" s="90">
        <v>0</v>
      </c>
    </row>
    <row r="30" spans="1:10">
      <c r="A30" s="88"/>
      <c r="B30" s="90" t="s">
        <v>333</v>
      </c>
      <c r="C30" s="90" t="s">
        <v>231</v>
      </c>
      <c r="D30" s="90" t="s">
        <v>352</v>
      </c>
      <c r="E30" s="90" t="s">
        <v>353</v>
      </c>
      <c r="F30" s="90" t="s">
        <v>354</v>
      </c>
      <c r="G30" s="90" t="s">
        <v>355</v>
      </c>
      <c r="H30" s="90" t="s">
        <v>356</v>
      </c>
      <c r="I30" s="90" t="s">
        <v>357</v>
      </c>
      <c r="J30" s="90" t="s">
        <v>358</v>
      </c>
    </row>
    <row r="31" spans="1:10">
      <c r="A31" s="90" t="s">
        <v>359</v>
      </c>
      <c r="B31" s="90">
        <v>236.88</v>
      </c>
      <c r="C31" s="90" t="s">
        <v>238</v>
      </c>
      <c r="D31" s="90">
        <v>1010.76</v>
      </c>
      <c r="E31" s="90">
        <v>1</v>
      </c>
      <c r="F31" s="90">
        <v>299.12</v>
      </c>
      <c r="G31" s="90">
        <v>17.66</v>
      </c>
      <c r="H31" s="90">
        <v>11.8401</v>
      </c>
      <c r="I31" s="90">
        <v>47.39</v>
      </c>
      <c r="J31" s="90">
        <v>8.07</v>
      </c>
    </row>
    <row r="32" spans="1:10">
      <c r="A32" s="90" t="s">
        <v>360</v>
      </c>
      <c r="B32" s="90">
        <v>1393.41</v>
      </c>
      <c r="C32" s="90" t="s">
        <v>238</v>
      </c>
      <c r="D32" s="90">
        <v>11554.41</v>
      </c>
      <c r="E32" s="90">
        <v>1</v>
      </c>
      <c r="F32" s="90">
        <v>1150.96</v>
      </c>
      <c r="G32" s="90">
        <v>0</v>
      </c>
      <c r="H32" s="90">
        <v>15.06</v>
      </c>
      <c r="I32" s="90"/>
      <c r="J32" s="90">
        <v>0</v>
      </c>
    </row>
    <row r="33" spans="1:10">
      <c r="A33" s="90" t="s">
        <v>361</v>
      </c>
      <c r="B33" s="90">
        <v>3204.84</v>
      </c>
      <c r="C33" s="90" t="s">
        <v>238</v>
      </c>
      <c r="D33" s="90">
        <v>31313.82</v>
      </c>
      <c r="E33" s="90">
        <v>1</v>
      </c>
      <c r="F33" s="90">
        <v>1586.63</v>
      </c>
      <c r="G33" s="90">
        <v>0</v>
      </c>
      <c r="H33" s="90">
        <v>9.68</v>
      </c>
      <c r="I33" s="90"/>
      <c r="J33" s="90">
        <v>2.56</v>
      </c>
    </row>
    <row r="34" spans="1:10">
      <c r="A34" s="90" t="s">
        <v>163</v>
      </c>
      <c r="B34" s="90">
        <v>4835.13</v>
      </c>
      <c r="C34" s="90"/>
      <c r="D34" s="90">
        <v>43879</v>
      </c>
      <c r="E34" s="90"/>
      <c r="F34" s="90">
        <v>3036.71</v>
      </c>
      <c r="G34" s="90">
        <v>17.66</v>
      </c>
      <c r="H34" s="90">
        <v>11.3363</v>
      </c>
      <c r="I34" s="90">
        <v>967.37</v>
      </c>
      <c r="J34" s="90">
        <v>2.0922000000000001</v>
      </c>
    </row>
    <row r="35" spans="1:10">
      <c r="A35" s="90" t="s">
        <v>362</v>
      </c>
      <c r="B35" s="90">
        <v>4835.13</v>
      </c>
      <c r="C35" s="90"/>
      <c r="D35" s="90">
        <v>43879</v>
      </c>
      <c r="E35" s="90"/>
      <c r="F35" s="90">
        <v>3036.71</v>
      </c>
      <c r="G35" s="90">
        <v>17.66</v>
      </c>
      <c r="H35" s="90">
        <v>11.3363</v>
      </c>
      <c r="I35" s="90">
        <v>967.37</v>
      </c>
      <c r="J35" s="90">
        <v>2.0922000000000001</v>
      </c>
    </row>
    <row r="36" spans="1:10">
      <c r="A36" s="90" t="s">
        <v>363</v>
      </c>
      <c r="B36" s="90">
        <v>0</v>
      </c>
      <c r="C36" s="90"/>
      <c r="D36" s="90">
        <v>0</v>
      </c>
      <c r="E36" s="90"/>
      <c r="F36" s="90">
        <v>0</v>
      </c>
      <c r="G36" s="90">
        <v>0</v>
      </c>
      <c r="H36" s="90"/>
      <c r="I36" s="90"/>
      <c r="J36" s="90"/>
    </row>
    <row r="38" spans="1:10">
      <c r="A38" s="88"/>
      <c r="B38" s="90" t="s">
        <v>58</v>
      </c>
      <c r="C38" s="90" t="s">
        <v>298</v>
      </c>
      <c r="D38" s="90" t="s">
        <v>335</v>
      </c>
      <c r="E38" s="90" t="s">
        <v>336</v>
      </c>
      <c r="F38" s="90" t="s">
        <v>337</v>
      </c>
      <c r="G38" s="90" t="s">
        <v>338</v>
      </c>
      <c r="H38" s="90" t="s">
        <v>339</v>
      </c>
      <c r="I38" s="90" t="s">
        <v>299</v>
      </c>
    </row>
    <row r="39" spans="1:10">
      <c r="A39" s="90" t="s">
        <v>300</v>
      </c>
      <c r="B39" s="90" t="s">
        <v>301</v>
      </c>
      <c r="C39" s="90">
        <v>0.8</v>
      </c>
      <c r="D39" s="90">
        <v>0.64100000000000001</v>
      </c>
      <c r="E39" s="90">
        <v>0.71</v>
      </c>
      <c r="F39" s="90">
        <v>110.54</v>
      </c>
      <c r="G39" s="90">
        <v>180</v>
      </c>
      <c r="H39" s="90">
        <v>90</v>
      </c>
      <c r="I39" s="90" t="s">
        <v>302</v>
      </c>
    </row>
    <row r="40" spans="1:10">
      <c r="A40" s="90" t="s">
        <v>303</v>
      </c>
      <c r="B40" s="90" t="s">
        <v>301</v>
      </c>
      <c r="C40" s="90">
        <v>0.8</v>
      </c>
      <c r="D40" s="90">
        <v>0.64100000000000001</v>
      </c>
      <c r="E40" s="90">
        <v>0.71</v>
      </c>
      <c r="F40" s="90">
        <v>39.020000000000003</v>
      </c>
      <c r="G40" s="90">
        <v>90</v>
      </c>
      <c r="H40" s="90">
        <v>90</v>
      </c>
      <c r="I40" s="90" t="s">
        <v>304</v>
      </c>
    </row>
    <row r="41" spans="1:10">
      <c r="A41" s="90" t="s">
        <v>305</v>
      </c>
      <c r="B41" s="90" t="s">
        <v>301</v>
      </c>
      <c r="C41" s="90">
        <v>0.8</v>
      </c>
      <c r="D41" s="90">
        <v>0.64100000000000001</v>
      </c>
      <c r="E41" s="90">
        <v>0.71</v>
      </c>
      <c r="F41" s="90">
        <v>110.54</v>
      </c>
      <c r="G41" s="90">
        <v>0</v>
      </c>
      <c r="H41" s="90">
        <v>90</v>
      </c>
      <c r="I41" s="90" t="s">
        <v>306</v>
      </c>
    </row>
    <row r="42" spans="1:10">
      <c r="A42" s="90" t="s">
        <v>307</v>
      </c>
      <c r="B42" s="90" t="s">
        <v>301</v>
      </c>
      <c r="C42" s="90">
        <v>0.8</v>
      </c>
      <c r="D42" s="90">
        <v>0.64100000000000001</v>
      </c>
      <c r="E42" s="90">
        <v>0.71</v>
      </c>
      <c r="F42" s="90">
        <v>39.020000000000003</v>
      </c>
      <c r="G42" s="90">
        <v>270</v>
      </c>
      <c r="H42" s="90">
        <v>90</v>
      </c>
      <c r="I42" s="90" t="s">
        <v>308</v>
      </c>
    </row>
    <row r="43" spans="1:10">
      <c r="A43" s="90" t="s">
        <v>309</v>
      </c>
      <c r="B43" s="90" t="s">
        <v>310</v>
      </c>
      <c r="C43" s="90">
        <v>0.3</v>
      </c>
      <c r="D43" s="90">
        <v>2.512</v>
      </c>
      <c r="E43" s="90">
        <v>6.45</v>
      </c>
      <c r="F43" s="90">
        <v>236.88</v>
      </c>
      <c r="G43" s="90">
        <v>0</v>
      </c>
      <c r="H43" s="90">
        <v>180</v>
      </c>
      <c r="I43" s="90"/>
    </row>
    <row r="44" spans="1:10">
      <c r="A44" s="90" t="s">
        <v>311</v>
      </c>
      <c r="B44" s="90" t="s">
        <v>301</v>
      </c>
      <c r="C44" s="90">
        <v>0.8</v>
      </c>
      <c r="D44" s="90">
        <v>0.64100000000000001</v>
      </c>
      <c r="E44" s="90">
        <v>0.71</v>
      </c>
      <c r="F44" s="90">
        <v>169.07</v>
      </c>
      <c r="G44" s="90">
        <v>180</v>
      </c>
      <c r="H44" s="90">
        <v>90</v>
      </c>
      <c r="I44" s="90" t="s">
        <v>302</v>
      </c>
    </row>
    <row r="45" spans="1:10">
      <c r="A45" s="90" t="s">
        <v>312</v>
      </c>
      <c r="B45" s="90" t="s">
        <v>301</v>
      </c>
      <c r="C45" s="90">
        <v>0.8</v>
      </c>
      <c r="D45" s="90">
        <v>0.64100000000000001</v>
      </c>
      <c r="E45" s="90">
        <v>0.71</v>
      </c>
      <c r="F45" s="90">
        <v>260.10000000000002</v>
      </c>
      <c r="G45" s="90">
        <v>90</v>
      </c>
      <c r="H45" s="90">
        <v>90</v>
      </c>
      <c r="I45" s="90" t="s">
        <v>304</v>
      </c>
    </row>
    <row r="46" spans="1:10">
      <c r="A46" s="90" t="s">
        <v>313</v>
      </c>
      <c r="B46" s="90" t="s">
        <v>314</v>
      </c>
      <c r="C46" s="90">
        <v>0.3</v>
      </c>
      <c r="D46" s="90">
        <v>3.242</v>
      </c>
      <c r="E46" s="90">
        <v>6.3</v>
      </c>
      <c r="F46" s="90">
        <v>390.16</v>
      </c>
      <c r="G46" s="90">
        <v>0</v>
      </c>
      <c r="H46" s="90">
        <v>90</v>
      </c>
      <c r="I46" s="90" t="s">
        <v>306</v>
      </c>
    </row>
    <row r="47" spans="1:10">
      <c r="A47" s="90" t="s">
        <v>315</v>
      </c>
      <c r="B47" s="90" t="s">
        <v>301</v>
      </c>
      <c r="C47" s="90">
        <v>0.8</v>
      </c>
      <c r="D47" s="90">
        <v>0.64100000000000001</v>
      </c>
      <c r="E47" s="90">
        <v>0.71</v>
      </c>
      <c r="F47" s="90">
        <v>182.07</v>
      </c>
      <c r="G47" s="90">
        <v>270</v>
      </c>
      <c r="H47" s="90">
        <v>90</v>
      </c>
      <c r="I47" s="90" t="s">
        <v>308</v>
      </c>
    </row>
    <row r="48" spans="1:10">
      <c r="A48" s="90" t="s">
        <v>316</v>
      </c>
      <c r="B48" s="90" t="s">
        <v>301</v>
      </c>
      <c r="C48" s="90">
        <v>0.8</v>
      </c>
      <c r="D48" s="90">
        <v>0.64100000000000001</v>
      </c>
      <c r="E48" s="90">
        <v>0.71</v>
      </c>
      <c r="F48" s="90">
        <v>110.54</v>
      </c>
      <c r="G48" s="90">
        <v>180</v>
      </c>
      <c r="H48" s="90">
        <v>90</v>
      </c>
      <c r="I48" s="90" t="s">
        <v>302</v>
      </c>
    </row>
    <row r="49" spans="1:11">
      <c r="A49" s="90" t="s">
        <v>317</v>
      </c>
      <c r="B49" s="90" t="s">
        <v>301</v>
      </c>
      <c r="C49" s="90">
        <v>0.8</v>
      </c>
      <c r="D49" s="90">
        <v>0.64100000000000001</v>
      </c>
      <c r="E49" s="90">
        <v>0.71</v>
      </c>
      <c r="F49" s="90">
        <v>39.020000000000003</v>
      </c>
      <c r="G49" s="90">
        <v>270</v>
      </c>
      <c r="H49" s="90">
        <v>90</v>
      </c>
      <c r="I49" s="90" t="s">
        <v>308</v>
      </c>
    </row>
    <row r="50" spans="1:11">
      <c r="A50" s="90" t="s">
        <v>318</v>
      </c>
      <c r="B50" s="90" t="s">
        <v>310</v>
      </c>
      <c r="C50" s="90">
        <v>0.3</v>
      </c>
      <c r="D50" s="90">
        <v>2.512</v>
      </c>
      <c r="E50" s="90">
        <v>6.45</v>
      </c>
      <c r="F50" s="90">
        <v>1156.53</v>
      </c>
      <c r="G50" s="90">
        <v>0</v>
      </c>
      <c r="H50" s="90">
        <v>180</v>
      </c>
      <c r="I50" s="90"/>
    </row>
    <row r="51" spans="1:11">
      <c r="A51" s="90" t="s">
        <v>319</v>
      </c>
      <c r="B51" s="90" t="s">
        <v>320</v>
      </c>
      <c r="C51" s="90">
        <v>0.3</v>
      </c>
      <c r="D51" s="90">
        <v>0.36899999999999999</v>
      </c>
      <c r="E51" s="90">
        <v>0.4</v>
      </c>
      <c r="F51" s="90">
        <v>1393.41</v>
      </c>
      <c r="G51" s="90">
        <v>0</v>
      </c>
      <c r="H51" s="90">
        <v>0</v>
      </c>
      <c r="I51" s="90"/>
    </row>
    <row r="52" spans="1:11">
      <c r="A52" s="90" t="s">
        <v>321</v>
      </c>
      <c r="B52" s="90" t="s">
        <v>301</v>
      </c>
      <c r="C52" s="90">
        <v>0.8</v>
      </c>
      <c r="D52" s="90">
        <v>0.64100000000000001</v>
      </c>
      <c r="E52" s="90">
        <v>0.71</v>
      </c>
      <c r="F52" s="90">
        <v>598.24</v>
      </c>
      <c r="G52" s="90">
        <v>90</v>
      </c>
      <c r="H52" s="90">
        <v>90</v>
      </c>
      <c r="I52" s="90" t="s">
        <v>304</v>
      </c>
    </row>
    <row r="53" spans="1:11">
      <c r="A53" s="90" t="s">
        <v>322</v>
      </c>
      <c r="B53" s="90" t="s">
        <v>301</v>
      </c>
      <c r="C53" s="90">
        <v>0.8</v>
      </c>
      <c r="D53" s="90">
        <v>0.64100000000000001</v>
      </c>
      <c r="E53" s="90">
        <v>0.71</v>
      </c>
      <c r="F53" s="90">
        <v>390.16</v>
      </c>
      <c r="G53" s="90">
        <v>0</v>
      </c>
      <c r="H53" s="90">
        <v>90</v>
      </c>
      <c r="I53" s="90" t="s">
        <v>306</v>
      </c>
    </row>
    <row r="54" spans="1:11">
      <c r="A54" s="90" t="s">
        <v>323</v>
      </c>
      <c r="B54" s="90" t="s">
        <v>301</v>
      </c>
      <c r="C54" s="90">
        <v>0.8</v>
      </c>
      <c r="D54" s="90">
        <v>0.64100000000000001</v>
      </c>
      <c r="E54" s="90">
        <v>0.71</v>
      </c>
      <c r="F54" s="90">
        <v>598.24</v>
      </c>
      <c r="G54" s="90">
        <v>270</v>
      </c>
      <c r="H54" s="90">
        <v>90</v>
      </c>
      <c r="I54" s="90" t="s">
        <v>308</v>
      </c>
    </row>
    <row r="55" spans="1:11">
      <c r="A55" s="90" t="s">
        <v>324</v>
      </c>
      <c r="B55" s="90" t="s">
        <v>310</v>
      </c>
      <c r="C55" s="90">
        <v>0.3</v>
      </c>
      <c r="D55" s="90">
        <v>2.512</v>
      </c>
      <c r="E55" s="90">
        <v>6.45</v>
      </c>
      <c r="F55" s="90">
        <v>3204.84</v>
      </c>
      <c r="G55" s="90">
        <v>0</v>
      </c>
      <c r="H55" s="90">
        <v>180</v>
      </c>
      <c r="I55" s="90"/>
    </row>
    <row r="56" spans="1:11">
      <c r="A56" s="90" t="s">
        <v>325</v>
      </c>
      <c r="B56" s="90" t="s">
        <v>320</v>
      </c>
      <c r="C56" s="90">
        <v>0.3</v>
      </c>
      <c r="D56" s="90">
        <v>0.36899999999999999</v>
      </c>
      <c r="E56" s="90">
        <v>0.4</v>
      </c>
      <c r="F56" s="90">
        <v>3204.84</v>
      </c>
      <c r="G56" s="90">
        <v>180</v>
      </c>
      <c r="H56" s="90">
        <v>0</v>
      </c>
      <c r="I56" s="90"/>
    </row>
    <row r="58" spans="1:11">
      <c r="A58" s="88"/>
      <c r="B58" s="90" t="s">
        <v>58</v>
      </c>
      <c r="C58" s="90" t="s">
        <v>364</v>
      </c>
      <c r="D58" s="90" t="s">
        <v>365</v>
      </c>
      <c r="E58" s="90" t="s">
        <v>366</v>
      </c>
      <c r="F58" s="90" t="s">
        <v>52</v>
      </c>
      <c r="G58" s="90" t="s">
        <v>367</v>
      </c>
      <c r="H58" s="90" t="s">
        <v>368</v>
      </c>
      <c r="I58" s="90" t="s">
        <v>369</v>
      </c>
      <c r="J58" s="90" t="s">
        <v>338</v>
      </c>
      <c r="K58" s="90" t="s">
        <v>299</v>
      </c>
    </row>
    <row r="59" spans="1:11">
      <c r="A59" s="90" t="s">
        <v>370</v>
      </c>
      <c r="B59" s="90" t="s">
        <v>371</v>
      </c>
      <c r="C59" s="90">
        <v>5.58</v>
      </c>
      <c r="D59" s="90">
        <v>5.58</v>
      </c>
      <c r="E59" s="90">
        <v>3.18</v>
      </c>
      <c r="F59" s="90">
        <v>0.40200000000000002</v>
      </c>
      <c r="G59" s="90">
        <v>0.495</v>
      </c>
      <c r="H59" s="90" t="s">
        <v>372</v>
      </c>
      <c r="I59" s="90" t="s">
        <v>300</v>
      </c>
      <c r="J59" s="90">
        <v>180</v>
      </c>
      <c r="K59" s="90" t="s">
        <v>302</v>
      </c>
    </row>
    <row r="60" spans="1:11">
      <c r="A60" s="90" t="s">
        <v>373</v>
      </c>
      <c r="B60" s="90" t="s">
        <v>371</v>
      </c>
      <c r="C60" s="90">
        <v>5.58</v>
      </c>
      <c r="D60" s="90">
        <v>5.58</v>
      </c>
      <c r="E60" s="90">
        <v>3.18</v>
      </c>
      <c r="F60" s="90">
        <v>0.40200000000000002</v>
      </c>
      <c r="G60" s="90">
        <v>0.495</v>
      </c>
      <c r="H60" s="90" t="s">
        <v>372</v>
      </c>
      <c r="I60" s="90" t="s">
        <v>300</v>
      </c>
      <c r="J60" s="90">
        <v>180</v>
      </c>
      <c r="K60" s="90" t="s">
        <v>302</v>
      </c>
    </row>
    <row r="61" spans="1:11">
      <c r="A61" s="90" t="s">
        <v>374</v>
      </c>
      <c r="B61" s="90" t="s">
        <v>375</v>
      </c>
      <c r="C61" s="90">
        <v>3.25</v>
      </c>
      <c r="D61" s="90">
        <v>3.25</v>
      </c>
      <c r="E61" s="90">
        <v>3.18</v>
      </c>
      <c r="F61" s="90">
        <v>0.40200000000000002</v>
      </c>
      <c r="G61" s="90">
        <v>0.495</v>
      </c>
      <c r="H61" s="90" t="s">
        <v>372</v>
      </c>
      <c r="I61" s="90" t="s">
        <v>307</v>
      </c>
      <c r="J61" s="90">
        <v>270</v>
      </c>
      <c r="K61" s="90" t="s">
        <v>308</v>
      </c>
    </row>
    <row r="62" spans="1:11">
      <c r="A62" s="90" t="s">
        <v>376</v>
      </c>
      <c r="B62" s="90" t="s">
        <v>375</v>
      </c>
      <c r="C62" s="90">
        <v>3.25</v>
      </c>
      <c r="D62" s="90">
        <v>3.25</v>
      </c>
      <c r="E62" s="90">
        <v>3.18</v>
      </c>
      <c r="F62" s="90">
        <v>0.40200000000000002</v>
      </c>
      <c r="G62" s="90">
        <v>0.495</v>
      </c>
      <c r="H62" s="90" t="s">
        <v>372</v>
      </c>
      <c r="I62" s="90" t="s">
        <v>307</v>
      </c>
      <c r="J62" s="90">
        <v>270</v>
      </c>
      <c r="K62" s="90" t="s">
        <v>308</v>
      </c>
    </row>
    <row r="63" spans="1:11">
      <c r="A63" s="90" t="s">
        <v>377</v>
      </c>
      <c r="B63" s="90"/>
      <c r="C63" s="90"/>
      <c r="D63" s="90">
        <v>17.66</v>
      </c>
      <c r="E63" s="90">
        <v>3.18</v>
      </c>
      <c r="F63" s="90">
        <v>0.40200000000000002</v>
      </c>
      <c r="G63" s="90">
        <v>0.495</v>
      </c>
      <c r="H63" s="90"/>
      <c r="I63" s="90"/>
      <c r="J63" s="90"/>
      <c r="K63" s="90"/>
    </row>
    <row r="64" spans="1:11">
      <c r="A64" s="90" t="s">
        <v>378</v>
      </c>
      <c r="B64" s="90"/>
      <c r="C64" s="90"/>
      <c r="D64" s="90">
        <v>0</v>
      </c>
      <c r="E64" s="90" t="s">
        <v>379</v>
      </c>
      <c r="F64" s="90" t="s">
        <v>379</v>
      </c>
      <c r="G64" s="90" t="s">
        <v>379</v>
      </c>
      <c r="H64" s="90"/>
      <c r="I64" s="90"/>
      <c r="J64" s="90"/>
      <c r="K64" s="90"/>
    </row>
    <row r="65" spans="1:11">
      <c r="A65" s="90" t="s">
        <v>380</v>
      </c>
      <c r="B65" s="90"/>
      <c r="C65" s="90"/>
      <c r="D65" s="90">
        <v>17.66</v>
      </c>
      <c r="E65" s="90">
        <v>3.18</v>
      </c>
      <c r="F65" s="90">
        <v>0.40200000000000002</v>
      </c>
      <c r="G65" s="90">
        <v>0.495</v>
      </c>
      <c r="H65" s="90"/>
      <c r="I65" s="90"/>
      <c r="J65" s="90"/>
      <c r="K65" s="90"/>
    </row>
    <row r="67" spans="1:11">
      <c r="A67" s="88"/>
      <c r="B67" s="90" t="s">
        <v>121</v>
      </c>
      <c r="C67" s="90" t="s">
        <v>329</v>
      </c>
      <c r="D67" s="90" t="s">
        <v>340</v>
      </c>
    </row>
    <row r="68" spans="1:11">
      <c r="A68" s="90" t="s">
        <v>42</v>
      </c>
      <c r="B68" s="90"/>
      <c r="C68" s="90"/>
      <c r="D68" s="90"/>
    </row>
    <row r="70" spans="1:11">
      <c r="A70" s="88"/>
      <c r="B70" s="90" t="s">
        <v>121</v>
      </c>
      <c r="C70" s="90" t="s">
        <v>341</v>
      </c>
      <c r="D70" s="90" t="s">
        <v>342</v>
      </c>
      <c r="E70" s="90" t="s">
        <v>343</v>
      </c>
      <c r="F70" s="90" t="s">
        <v>344</v>
      </c>
      <c r="G70" s="90" t="s">
        <v>340</v>
      </c>
    </row>
    <row r="71" spans="1:11">
      <c r="A71" s="90" t="s">
        <v>326</v>
      </c>
      <c r="B71" s="90" t="s">
        <v>327</v>
      </c>
      <c r="C71" s="90">
        <v>14064.26</v>
      </c>
      <c r="D71" s="90">
        <v>11232.5</v>
      </c>
      <c r="E71" s="90">
        <v>2831.77</v>
      </c>
      <c r="F71" s="90">
        <v>0.8</v>
      </c>
      <c r="G71" s="90">
        <v>4.03</v>
      </c>
    </row>
    <row r="72" spans="1:11">
      <c r="A72" s="90" t="s">
        <v>328</v>
      </c>
      <c r="B72" s="90" t="s">
        <v>327</v>
      </c>
      <c r="C72" s="90">
        <v>60991.83</v>
      </c>
      <c r="D72" s="90">
        <v>48378.9</v>
      </c>
      <c r="E72" s="90">
        <v>12612.93</v>
      </c>
      <c r="F72" s="90">
        <v>0.79</v>
      </c>
      <c r="G72" s="90">
        <v>4.33</v>
      </c>
    </row>
    <row r="74" spans="1:11">
      <c r="A74" s="88"/>
      <c r="B74" s="90" t="s">
        <v>121</v>
      </c>
      <c r="C74" s="90" t="s">
        <v>341</v>
      </c>
      <c r="D74" s="90" t="s">
        <v>340</v>
      </c>
    </row>
    <row r="75" spans="1:11">
      <c r="A75" s="90" t="s">
        <v>381</v>
      </c>
      <c r="B75" s="90" t="s">
        <v>382</v>
      </c>
      <c r="C75" s="90">
        <v>36355.769999999997</v>
      </c>
      <c r="D75" s="90">
        <v>0.8</v>
      </c>
    </row>
    <row r="76" spans="1:11">
      <c r="A76" s="90" t="s">
        <v>383</v>
      </c>
      <c r="B76" s="90" t="s">
        <v>382</v>
      </c>
      <c r="C76" s="90">
        <v>11273.88</v>
      </c>
      <c r="D76" s="90">
        <v>0.8</v>
      </c>
    </row>
    <row r="77" spans="1:11">
      <c r="A77" s="90" t="s">
        <v>384</v>
      </c>
      <c r="B77" s="90" t="s">
        <v>382</v>
      </c>
      <c r="C77" s="90">
        <v>46405.63</v>
      </c>
      <c r="D77" s="90">
        <v>0.8</v>
      </c>
    </row>
    <row r="79" spans="1:11">
      <c r="A79" s="88"/>
      <c r="B79" s="90" t="s">
        <v>121</v>
      </c>
      <c r="C79" s="90" t="s">
        <v>385</v>
      </c>
      <c r="D79" s="90" t="s">
        <v>386</v>
      </c>
      <c r="E79" s="90" t="s">
        <v>387</v>
      </c>
      <c r="F79" s="90" t="s">
        <v>388</v>
      </c>
      <c r="G79" s="90" t="s">
        <v>389</v>
      </c>
      <c r="H79" s="90" t="s">
        <v>390</v>
      </c>
    </row>
    <row r="80" spans="1:11">
      <c r="A80" s="90" t="s">
        <v>391</v>
      </c>
      <c r="B80" s="90" t="s">
        <v>392</v>
      </c>
      <c r="C80" s="90">
        <v>0.54</v>
      </c>
      <c r="D80" s="90">
        <v>49.8</v>
      </c>
      <c r="E80" s="90">
        <v>0.8</v>
      </c>
      <c r="F80" s="90">
        <v>74.41</v>
      </c>
      <c r="G80" s="90">
        <v>1</v>
      </c>
      <c r="H80" s="90" t="s">
        <v>393</v>
      </c>
    </row>
    <row r="81" spans="1:8">
      <c r="A81" s="90" t="s">
        <v>394</v>
      </c>
      <c r="B81" s="90" t="s">
        <v>395</v>
      </c>
      <c r="C81" s="90">
        <v>0.55000000000000004</v>
      </c>
      <c r="D81" s="90">
        <v>622</v>
      </c>
      <c r="E81" s="90">
        <v>0.85</v>
      </c>
      <c r="F81" s="90">
        <v>967.88</v>
      </c>
      <c r="G81" s="90">
        <v>1</v>
      </c>
      <c r="H81" s="90" t="s">
        <v>396</v>
      </c>
    </row>
    <row r="82" spans="1:8">
      <c r="A82" s="90" t="s">
        <v>397</v>
      </c>
      <c r="B82" s="90" t="s">
        <v>395</v>
      </c>
      <c r="C82" s="90">
        <v>0.57999999999999996</v>
      </c>
      <c r="D82" s="90">
        <v>1109.6500000000001</v>
      </c>
      <c r="E82" s="90">
        <v>3.63</v>
      </c>
      <c r="F82" s="90">
        <v>6923.74</v>
      </c>
      <c r="G82" s="90">
        <v>1</v>
      </c>
      <c r="H82" s="90" t="s">
        <v>396</v>
      </c>
    </row>
    <row r="84" spans="1:8">
      <c r="A84" s="88"/>
      <c r="B84" s="90" t="s">
        <v>121</v>
      </c>
      <c r="C84" s="90" t="s">
        <v>398</v>
      </c>
      <c r="D84" s="90" t="s">
        <v>399</v>
      </c>
      <c r="E84" s="90" t="s">
        <v>400</v>
      </c>
      <c r="F84" s="90" t="s">
        <v>401</v>
      </c>
    </row>
    <row r="85" spans="1:8">
      <c r="A85" s="90" t="s">
        <v>42</v>
      </c>
      <c r="B85" s="90"/>
      <c r="C85" s="90"/>
      <c r="D85" s="90"/>
      <c r="E85" s="90"/>
      <c r="F85" s="90"/>
    </row>
    <row r="87" spans="1:8">
      <c r="A87" s="88"/>
      <c r="B87" s="90" t="s">
        <v>121</v>
      </c>
      <c r="C87" s="90" t="s">
        <v>402</v>
      </c>
      <c r="D87" s="90" t="s">
        <v>403</v>
      </c>
      <c r="E87" s="90" t="s">
        <v>404</v>
      </c>
      <c r="F87" s="90" t="s">
        <v>405</v>
      </c>
      <c r="G87" s="90" t="s">
        <v>406</v>
      </c>
    </row>
    <row r="88" spans="1:8">
      <c r="A88" s="90" t="s">
        <v>42</v>
      </c>
      <c r="B88" s="90"/>
      <c r="C88" s="90"/>
      <c r="D88" s="90"/>
      <c r="E88" s="90"/>
      <c r="F88" s="90"/>
      <c r="G88" s="90"/>
    </row>
    <row r="90" spans="1:8">
      <c r="A90" s="88"/>
      <c r="B90" s="90" t="s">
        <v>407</v>
      </c>
      <c r="C90" s="90" t="s">
        <v>408</v>
      </c>
      <c r="D90" s="90" t="s">
        <v>409</v>
      </c>
      <c r="E90" s="90" t="s">
        <v>410</v>
      </c>
      <c r="F90" s="90" t="s">
        <v>411</v>
      </c>
      <c r="G90" s="90" t="s">
        <v>412</v>
      </c>
      <c r="H90" s="90" t="s">
        <v>413</v>
      </c>
    </row>
    <row r="91" spans="1:8">
      <c r="A91" s="90" t="s">
        <v>414</v>
      </c>
      <c r="B91" s="90">
        <v>16176.373600000001</v>
      </c>
      <c r="C91" s="90">
        <v>25.580200000000001</v>
      </c>
      <c r="D91" s="90">
        <v>102.48050000000001</v>
      </c>
      <c r="E91" s="90">
        <v>0</v>
      </c>
      <c r="F91" s="90">
        <v>2.0000000000000001E-4</v>
      </c>
      <c r="G91" s="90">
        <v>511064.96889999998</v>
      </c>
      <c r="H91" s="90">
        <v>6731.2367000000004</v>
      </c>
    </row>
    <row r="92" spans="1:8">
      <c r="A92" s="90" t="s">
        <v>415</v>
      </c>
      <c r="B92" s="90">
        <v>13224.2495</v>
      </c>
      <c r="C92" s="90">
        <v>21.4664</v>
      </c>
      <c r="D92" s="90">
        <v>88.990700000000004</v>
      </c>
      <c r="E92" s="90">
        <v>0</v>
      </c>
      <c r="F92" s="90">
        <v>2.0000000000000001E-4</v>
      </c>
      <c r="G92" s="90">
        <v>443813.22139999998</v>
      </c>
      <c r="H92" s="90">
        <v>5560.4525999999996</v>
      </c>
    </row>
    <row r="93" spans="1:8">
      <c r="A93" s="90" t="s">
        <v>416</v>
      </c>
      <c r="B93" s="90">
        <v>15245.3896</v>
      </c>
      <c r="C93" s="90">
        <v>24.7453</v>
      </c>
      <c r="D93" s="90">
        <v>102.5731</v>
      </c>
      <c r="E93" s="90">
        <v>0</v>
      </c>
      <c r="F93" s="90">
        <v>2.0000000000000001E-4</v>
      </c>
      <c r="G93" s="90">
        <v>511551.31819999998</v>
      </c>
      <c r="H93" s="90">
        <v>6410.0844999999999</v>
      </c>
    </row>
    <row r="94" spans="1:8">
      <c r="A94" s="90" t="s">
        <v>417</v>
      </c>
      <c r="B94" s="90">
        <v>13348.268899999999</v>
      </c>
      <c r="C94" s="90">
        <v>21.877199999999998</v>
      </c>
      <c r="D94" s="90">
        <v>91.7941</v>
      </c>
      <c r="E94" s="90">
        <v>0</v>
      </c>
      <c r="F94" s="90">
        <v>2.0000000000000001E-4</v>
      </c>
      <c r="G94" s="90">
        <v>457802.06959999999</v>
      </c>
      <c r="H94" s="90">
        <v>5634.3715000000002</v>
      </c>
    </row>
    <row r="95" spans="1:8">
      <c r="A95" s="90" t="s">
        <v>267</v>
      </c>
      <c r="B95" s="90">
        <v>14524.3014</v>
      </c>
      <c r="C95" s="90">
        <v>23.815999999999999</v>
      </c>
      <c r="D95" s="90">
        <v>99.987700000000004</v>
      </c>
      <c r="E95" s="90">
        <v>0</v>
      </c>
      <c r="F95" s="90">
        <v>2.0000000000000001E-4</v>
      </c>
      <c r="G95" s="90">
        <v>498665.86</v>
      </c>
      <c r="H95" s="90">
        <v>6131.9543999999996</v>
      </c>
    </row>
    <row r="96" spans="1:8">
      <c r="A96" s="90" t="s">
        <v>418</v>
      </c>
      <c r="B96" s="90">
        <v>16332.7533</v>
      </c>
      <c r="C96" s="90">
        <v>26.784500000000001</v>
      </c>
      <c r="D96" s="90">
        <v>112.4671</v>
      </c>
      <c r="E96" s="90">
        <v>0</v>
      </c>
      <c r="F96" s="90">
        <v>2.0000000000000001E-4</v>
      </c>
      <c r="G96" s="90">
        <v>560904.2145</v>
      </c>
      <c r="H96" s="90">
        <v>6895.7860000000001</v>
      </c>
    </row>
    <row r="97" spans="1:19">
      <c r="A97" s="90" t="s">
        <v>419</v>
      </c>
      <c r="B97" s="90">
        <v>16385.973399999999</v>
      </c>
      <c r="C97" s="90">
        <v>26.8718</v>
      </c>
      <c r="D97" s="90">
        <v>112.8336</v>
      </c>
      <c r="E97" s="90">
        <v>0</v>
      </c>
      <c r="F97" s="90">
        <v>2.0000000000000001E-4</v>
      </c>
      <c r="G97" s="90">
        <v>562731.91159999999</v>
      </c>
      <c r="H97" s="90">
        <v>6918.2557999999999</v>
      </c>
    </row>
    <row r="98" spans="1:19">
      <c r="A98" s="90" t="s">
        <v>420</v>
      </c>
      <c r="B98" s="90">
        <v>17157.086899999998</v>
      </c>
      <c r="C98" s="90">
        <v>28.136399999999998</v>
      </c>
      <c r="D98" s="90">
        <v>118.1434</v>
      </c>
      <c r="E98" s="90">
        <v>0</v>
      </c>
      <c r="F98" s="90">
        <v>2.0000000000000001E-4</v>
      </c>
      <c r="G98" s="90">
        <v>589213.71840000001</v>
      </c>
      <c r="H98" s="90">
        <v>7243.8244999999997</v>
      </c>
    </row>
    <row r="99" spans="1:19">
      <c r="A99" s="90" t="s">
        <v>421</v>
      </c>
      <c r="B99" s="90">
        <v>14407.071599999999</v>
      </c>
      <c r="C99" s="90">
        <v>23.6266</v>
      </c>
      <c r="D99" s="90">
        <v>99.206900000000005</v>
      </c>
      <c r="E99" s="90">
        <v>0</v>
      </c>
      <c r="F99" s="90">
        <v>2.0000000000000001E-4</v>
      </c>
      <c r="G99" s="90">
        <v>494771.8861</v>
      </c>
      <c r="H99" s="90">
        <v>6082.7516999999998</v>
      </c>
    </row>
    <row r="100" spans="1:19">
      <c r="A100" s="90" t="s">
        <v>422</v>
      </c>
      <c r="B100" s="90">
        <v>14220.1147</v>
      </c>
      <c r="C100" s="90">
        <v>23.312000000000001</v>
      </c>
      <c r="D100" s="90">
        <v>97.8446</v>
      </c>
      <c r="E100" s="90">
        <v>0</v>
      </c>
      <c r="F100" s="90">
        <v>2.0000000000000001E-4</v>
      </c>
      <c r="G100" s="90">
        <v>487977.6827</v>
      </c>
      <c r="H100" s="90">
        <v>6002.9894000000004</v>
      </c>
    </row>
    <row r="101" spans="1:19">
      <c r="A101" s="90" t="s">
        <v>423</v>
      </c>
      <c r="B101" s="90">
        <v>14252.9164</v>
      </c>
      <c r="C101" s="90">
        <v>23.244299999999999</v>
      </c>
      <c r="D101" s="90">
        <v>96.928700000000006</v>
      </c>
      <c r="E101" s="90">
        <v>0</v>
      </c>
      <c r="F101" s="90">
        <v>2.0000000000000001E-4</v>
      </c>
      <c r="G101" s="90">
        <v>483405.53600000002</v>
      </c>
      <c r="H101" s="90">
        <v>6004.2125999999998</v>
      </c>
    </row>
    <row r="102" spans="1:19">
      <c r="A102" s="90" t="s">
        <v>424</v>
      </c>
      <c r="B102" s="90">
        <v>15351.2384</v>
      </c>
      <c r="C102" s="90">
        <v>24.4741</v>
      </c>
      <c r="D102" s="90">
        <v>99.121300000000005</v>
      </c>
      <c r="E102" s="90">
        <v>0</v>
      </c>
      <c r="F102" s="90">
        <v>2.0000000000000001E-4</v>
      </c>
      <c r="G102" s="90">
        <v>494320.58870000002</v>
      </c>
      <c r="H102" s="90">
        <v>6408.5442999999996</v>
      </c>
    </row>
    <row r="103" spans="1:19">
      <c r="A103" s="90"/>
      <c r="B103" s="90"/>
      <c r="C103" s="90"/>
      <c r="D103" s="90"/>
      <c r="E103" s="90"/>
      <c r="F103" s="90"/>
      <c r="G103" s="90"/>
      <c r="H103" s="90"/>
    </row>
    <row r="104" spans="1:19">
      <c r="A104" s="90" t="s">
        <v>425</v>
      </c>
      <c r="B104" s="90">
        <v>180625.73749999999</v>
      </c>
      <c r="C104" s="90">
        <v>293.93490000000003</v>
      </c>
      <c r="D104" s="90">
        <v>1222.3716999999999</v>
      </c>
      <c r="E104" s="90">
        <v>0</v>
      </c>
      <c r="F104" s="90">
        <v>2.3E-3</v>
      </c>
      <c r="G104" s="91">
        <v>6096220</v>
      </c>
      <c r="H104" s="90">
        <v>76024.464200000002</v>
      </c>
    </row>
    <row r="105" spans="1:19">
      <c r="A105" s="90" t="s">
        <v>426</v>
      </c>
      <c r="B105" s="90">
        <v>13224.2495</v>
      </c>
      <c r="C105" s="90">
        <v>21.4664</v>
      </c>
      <c r="D105" s="90">
        <v>88.990700000000004</v>
      </c>
      <c r="E105" s="90">
        <v>0</v>
      </c>
      <c r="F105" s="90">
        <v>2.0000000000000001E-4</v>
      </c>
      <c r="G105" s="90">
        <v>443813.22139999998</v>
      </c>
      <c r="H105" s="90">
        <v>5560.4525999999996</v>
      </c>
    </row>
    <row r="106" spans="1:19">
      <c r="A106" s="90" t="s">
        <v>427</v>
      </c>
      <c r="B106" s="90">
        <v>17157.086899999998</v>
      </c>
      <c r="C106" s="90">
        <v>28.136399999999998</v>
      </c>
      <c r="D106" s="90">
        <v>118.1434</v>
      </c>
      <c r="E106" s="90">
        <v>0</v>
      </c>
      <c r="F106" s="90">
        <v>2.0000000000000001E-4</v>
      </c>
      <c r="G106" s="90">
        <v>589213.71840000001</v>
      </c>
      <c r="H106" s="90">
        <v>7243.8244999999997</v>
      </c>
    </row>
    <row r="108" spans="1:19">
      <c r="A108" s="88"/>
      <c r="B108" s="90" t="s">
        <v>428</v>
      </c>
      <c r="C108" s="90" t="s">
        <v>429</v>
      </c>
      <c r="D108" s="90" t="s">
        <v>430</v>
      </c>
      <c r="E108" s="90" t="s">
        <v>431</v>
      </c>
      <c r="F108" s="90" t="s">
        <v>432</v>
      </c>
      <c r="G108" s="90" t="s">
        <v>433</v>
      </c>
      <c r="H108" s="90" t="s">
        <v>434</v>
      </c>
      <c r="I108" s="90" t="s">
        <v>435</v>
      </c>
      <c r="J108" s="90" t="s">
        <v>436</v>
      </c>
      <c r="K108" s="90" t="s">
        <v>437</v>
      </c>
      <c r="L108" s="90" t="s">
        <v>438</v>
      </c>
      <c r="M108" s="90" t="s">
        <v>439</v>
      </c>
      <c r="N108" s="90" t="s">
        <v>440</v>
      </c>
      <c r="O108" s="90" t="s">
        <v>441</v>
      </c>
      <c r="P108" s="90" t="s">
        <v>442</v>
      </c>
      <c r="Q108" s="90" t="s">
        <v>443</v>
      </c>
      <c r="R108" s="90" t="s">
        <v>444</v>
      </c>
      <c r="S108" s="90" t="s">
        <v>445</v>
      </c>
    </row>
    <row r="109" spans="1:19">
      <c r="A109" s="90" t="s">
        <v>414</v>
      </c>
      <c r="B109" s="91">
        <v>67064000000</v>
      </c>
      <c r="C109" s="90">
        <v>64883.569000000003</v>
      </c>
      <c r="D109" s="90" t="s">
        <v>509</v>
      </c>
      <c r="E109" s="90">
        <v>49331.035000000003</v>
      </c>
      <c r="F109" s="90">
        <v>9104.4060000000009</v>
      </c>
      <c r="G109" s="90">
        <v>323.50299999999999</v>
      </c>
      <c r="H109" s="90">
        <v>0</v>
      </c>
      <c r="I109" s="90">
        <v>0</v>
      </c>
      <c r="J109" s="90">
        <v>6124.6239999999998</v>
      </c>
      <c r="K109" s="90">
        <v>0</v>
      </c>
      <c r="L109" s="90">
        <v>0</v>
      </c>
      <c r="M109" s="90">
        <v>0</v>
      </c>
      <c r="N109" s="90">
        <v>0</v>
      </c>
      <c r="O109" s="90">
        <v>0</v>
      </c>
      <c r="P109" s="90">
        <v>0</v>
      </c>
      <c r="Q109" s="90">
        <v>0</v>
      </c>
      <c r="R109" s="90">
        <v>0</v>
      </c>
      <c r="S109" s="90">
        <v>0</v>
      </c>
    </row>
    <row r="110" spans="1:19">
      <c r="A110" s="90" t="s">
        <v>415</v>
      </c>
      <c r="B110" s="91">
        <v>58239000000</v>
      </c>
      <c r="C110" s="90">
        <v>59107.266000000003</v>
      </c>
      <c r="D110" s="90" t="s">
        <v>510</v>
      </c>
      <c r="E110" s="90">
        <v>49331.035000000003</v>
      </c>
      <c r="F110" s="90">
        <v>9104.4060000000009</v>
      </c>
      <c r="G110" s="90">
        <v>671.82399999999996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  <c r="O110" s="90">
        <v>0</v>
      </c>
      <c r="P110" s="90">
        <v>0</v>
      </c>
      <c r="Q110" s="90">
        <v>0</v>
      </c>
      <c r="R110" s="90">
        <v>0</v>
      </c>
      <c r="S110" s="90">
        <v>0</v>
      </c>
    </row>
    <row r="111" spans="1:19">
      <c r="A111" s="90" t="s">
        <v>416</v>
      </c>
      <c r="B111" s="91">
        <v>67127800000</v>
      </c>
      <c r="C111" s="90">
        <v>59220.927000000003</v>
      </c>
      <c r="D111" s="90" t="s">
        <v>511</v>
      </c>
      <c r="E111" s="90">
        <v>49331.035000000003</v>
      </c>
      <c r="F111" s="90">
        <v>9104.4060000000009</v>
      </c>
      <c r="G111" s="90">
        <v>785.48500000000001</v>
      </c>
      <c r="H111" s="90">
        <v>0</v>
      </c>
      <c r="I111" s="90">
        <v>0</v>
      </c>
      <c r="J111" s="90">
        <v>0</v>
      </c>
      <c r="K111" s="90">
        <v>0</v>
      </c>
      <c r="L111" s="90">
        <v>0</v>
      </c>
      <c r="M111" s="90">
        <v>0</v>
      </c>
      <c r="N111" s="90">
        <v>0</v>
      </c>
      <c r="O111" s="90">
        <v>0</v>
      </c>
      <c r="P111" s="90">
        <v>0</v>
      </c>
      <c r="Q111" s="90">
        <v>0</v>
      </c>
      <c r="R111" s="90">
        <v>0</v>
      </c>
      <c r="S111" s="90">
        <v>0</v>
      </c>
    </row>
    <row r="112" spans="1:19">
      <c r="A112" s="90" t="s">
        <v>417</v>
      </c>
      <c r="B112" s="91">
        <v>60074600000</v>
      </c>
      <c r="C112" s="90">
        <v>67143.862999999998</v>
      </c>
      <c r="D112" s="90" t="s">
        <v>512</v>
      </c>
      <c r="E112" s="90">
        <v>49331.035000000003</v>
      </c>
      <c r="F112" s="90">
        <v>9104.4060000000009</v>
      </c>
      <c r="G112" s="90">
        <v>2809.0360000000001</v>
      </c>
      <c r="H112" s="90">
        <v>0</v>
      </c>
      <c r="I112" s="90">
        <v>5899.3860000000004</v>
      </c>
      <c r="J112" s="90">
        <v>0</v>
      </c>
      <c r="K112" s="90">
        <v>0</v>
      </c>
      <c r="L112" s="90">
        <v>0</v>
      </c>
      <c r="M112" s="90">
        <v>0</v>
      </c>
      <c r="N112" s="90">
        <v>0</v>
      </c>
      <c r="O112" s="90">
        <v>0</v>
      </c>
      <c r="P112" s="90">
        <v>0</v>
      </c>
      <c r="Q112" s="90">
        <v>0</v>
      </c>
      <c r="R112" s="90">
        <v>0</v>
      </c>
      <c r="S112" s="90">
        <v>0</v>
      </c>
    </row>
    <row r="113" spans="1:19">
      <c r="A113" s="90" t="s">
        <v>267</v>
      </c>
      <c r="B113" s="91">
        <v>65436900000</v>
      </c>
      <c r="C113" s="90">
        <v>75293.213000000003</v>
      </c>
      <c r="D113" s="90" t="s">
        <v>513</v>
      </c>
      <c r="E113" s="90">
        <v>49331.035000000003</v>
      </c>
      <c r="F113" s="90">
        <v>9104.4060000000009</v>
      </c>
      <c r="G113" s="90">
        <v>5353.1239999999998</v>
      </c>
      <c r="H113" s="90">
        <v>0</v>
      </c>
      <c r="I113" s="90">
        <v>11504.647999999999</v>
      </c>
      <c r="J113" s="90">
        <v>0</v>
      </c>
      <c r="K113" s="90">
        <v>0</v>
      </c>
      <c r="L113" s="90">
        <v>0</v>
      </c>
      <c r="M113" s="90">
        <v>0</v>
      </c>
      <c r="N113" s="90">
        <v>0</v>
      </c>
      <c r="O113" s="90">
        <v>0</v>
      </c>
      <c r="P113" s="90">
        <v>0</v>
      </c>
      <c r="Q113" s="90">
        <v>0</v>
      </c>
      <c r="R113" s="90">
        <v>0</v>
      </c>
      <c r="S113" s="90">
        <v>0</v>
      </c>
    </row>
    <row r="114" spans="1:19">
      <c r="A114" s="90" t="s">
        <v>418</v>
      </c>
      <c r="B114" s="91">
        <v>73604100000</v>
      </c>
      <c r="C114" s="90">
        <v>84992.801999999996</v>
      </c>
      <c r="D114" s="90" t="s">
        <v>601</v>
      </c>
      <c r="E114" s="90">
        <v>49331.035000000003</v>
      </c>
      <c r="F114" s="90">
        <v>9104.4060000000009</v>
      </c>
      <c r="G114" s="90">
        <v>7906.33</v>
      </c>
      <c r="H114" s="90">
        <v>0</v>
      </c>
      <c r="I114" s="90">
        <v>18651.03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0</v>
      </c>
      <c r="S114" s="90">
        <v>0</v>
      </c>
    </row>
    <row r="115" spans="1:19">
      <c r="A115" s="90" t="s">
        <v>419</v>
      </c>
      <c r="B115" s="91">
        <v>73844000000</v>
      </c>
      <c r="C115" s="90">
        <v>84449.524999999994</v>
      </c>
      <c r="D115" s="90" t="s">
        <v>602</v>
      </c>
      <c r="E115" s="90">
        <v>49331.035000000003</v>
      </c>
      <c r="F115" s="90">
        <v>9104.4060000000009</v>
      </c>
      <c r="G115" s="90">
        <v>7829.6610000000001</v>
      </c>
      <c r="H115" s="90">
        <v>0</v>
      </c>
      <c r="I115" s="90">
        <v>18184.422999999999</v>
      </c>
      <c r="J115" s="90">
        <v>0</v>
      </c>
      <c r="K115" s="90">
        <v>0</v>
      </c>
      <c r="L115" s="90">
        <v>0</v>
      </c>
      <c r="M115" s="90">
        <v>0</v>
      </c>
      <c r="N115" s="90">
        <v>0</v>
      </c>
      <c r="O115" s="90">
        <v>0</v>
      </c>
      <c r="P115" s="90">
        <v>0</v>
      </c>
      <c r="Q115" s="90">
        <v>0</v>
      </c>
      <c r="R115" s="90">
        <v>0</v>
      </c>
      <c r="S115" s="90">
        <v>0</v>
      </c>
    </row>
    <row r="116" spans="1:19">
      <c r="A116" s="90" t="s">
        <v>420</v>
      </c>
      <c r="B116" s="91">
        <v>77319000000</v>
      </c>
      <c r="C116" s="90">
        <v>83243.777000000002</v>
      </c>
      <c r="D116" s="90" t="s">
        <v>559</v>
      </c>
      <c r="E116" s="90">
        <v>49331.035000000003</v>
      </c>
      <c r="F116" s="90">
        <v>9104.4060000000009</v>
      </c>
      <c r="G116" s="90">
        <v>7424.732</v>
      </c>
      <c r="H116" s="90">
        <v>0</v>
      </c>
      <c r="I116" s="90">
        <v>17383.602999999999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0</v>
      </c>
      <c r="S116" s="90">
        <v>0</v>
      </c>
    </row>
    <row r="117" spans="1:19">
      <c r="A117" s="90" t="s">
        <v>421</v>
      </c>
      <c r="B117" s="91">
        <v>64926000000</v>
      </c>
      <c r="C117" s="90">
        <v>82054.635999999999</v>
      </c>
      <c r="D117" s="90" t="s">
        <v>514</v>
      </c>
      <c r="E117" s="90">
        <v>49331.035000000003</v>
      </c>
      <c r="F117" s="90">
        <v>9104.4060000000009</v>
      </c>
      <c r="G117" s="90">
        <v>7216.6040000000003</v>
      </c>
      <c r="H117" s="90">
        <v>0</v>
      </c>
      <c r="I117" s="90">
        <v>16402.591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</row>
    <row r="118" spans="1:19">
      <c r="A118" s="90" t="s">
        <v>422</v>
      </c>
      <c r="B118" s="91">
        <v>64034400000</v>
      </c>
      <c r="C118" s="90">
        <v>65903.998000000007</v>
      </c>
      <c r="D118" s="90" t="s">
        <v>515</v>
      </c>
      <c r="E118" s="90">
        <v>49331.035000000003</v>
      </c>
      <c r="F118" s="90">
        <v>9104.4060000000009</v>
      </c>
      <c r="G118" s="90">
        <v>2384.357</v>
      </c>
      <c r="H118" s="90">
        <v>0</v>
      </c>
      <c r="I118" s="90">
        <v>5084.1989999999996</v>
      </c>
      <c r="J118" s="90">
        <v>0</v>
      </c>
      <c r="K118" s="90">
        <v>0</v>
      </c>
      <c r="L118" s="90">
        <v>0</v>
      </c>
      <c r="M118" s="90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</row>
    <row r="119" spans="1:19">
      <c r="A119" s="90" t="s">
        <v>423</v>
      </c>
      <c r="B119" s="91">
        <v>63434400000</v>
      </c>
      <c r="C119" s="90">
        <v>64692.779000000002</v>
      </c>
      <c r="D119" s="90" t="s">
        <v>603</v>
      </c>
      <c r="E119" s="90">
        <v>49331.035000000003</v>
      </c>
      <c r="F119" s="90">
        <v>9104.4060000000009</v>
      </c>
      <c r="G119" s="90">
        <v>93.91</v>
      </c>
      <c r="H119" s="90">
        <v>0</v>
      </c>
      <c r="I119" s="90">
        <v>38.802</v>
      </c>
      <c r="J119" s="90">
        <v>6124.6239999999998</v>
      </c>
      <c r="K119" s="90">
        <v>0</v>
      </c>
      <c r="L119" s="90">
        <v>0</v>
      </c>
      <c r="M119" s="90">
        <v>0</v>
      </c>
      <c r="N119" s="90">
        <v>0</v>
      </c>
      <c r="O119" s="90">
        <v>0</v>
      </c>
      <c r="P119" s="90">
        <v>0</v>
      </c>
      <c r="Q119" s="90">
        <v>0</v>
      </c>
      <c r="R119" s="90">
        <v>0</v>
      </c>
      <c r="S119" s="90">
        <v>0</v>
      </c>
    </row>
    <row r="120" spans="1:19">
      <c r="A120" s="90" t="s">
        <v>424</v>
      </c>
      <c r="B120" s="91">
        <v>64866700000</v>
      </c>
      <c r="C120" s="90">
        <v>64785.603000000003</v>
      </c>
      <c r="D120" s="90" t="s">
        <v>516</v>
      </c>
      <c r="E120" s="90">
        <v>49331.035000000003</v>
      </c>
      <c r="F120" s="90">
        <v>9104.4060000000009</v>
      </c>
      <c r="G120" s="90">
        <v>225.53700000000001</v>
      </c>
      <c r="H120" s="90">
        <v>0</v>
      </c>
      <c r="I120" s="90">
        <v>0</v>
      </c>
      <c r="J120" s="90">
        <v>6124.6239999999998</v>
      </c>
      <c r="K120" s="90">
        <v>0</v>
      </c>
      <c r="L120" s="90">
        <v>0</v>
      </c>
      <c r="M120" s="90">
        <v>0</v>
      </c>
      <c r="N120" s="90">
        <v>0</v>
      </c>
      <c r="O120" s="90">
        <v>0</v>
      </c>
      <c r="P120" s="90">
        <v>0</v>
      </c>
      <c r="Q120" s="90">
        <v>0</v>
      </c>
      <c r="R120" s="90">
        <v>0</v>
      </c>
      <c r="S120" s="90">
        <v>0</v>
      </c>
    </row>
    <row r="121" spans="1:19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</row>
    <row r="122" spans="1:19">
      <c r="A122" s="90" t="s">
        <v>425</v>
      </c>
      <c r="B122" s="91">
        <v>799971000000</v>
      </c>
      <c r="C122" s="90"/>
      <c r="D122" s="90"/>
      <c r="E122" s="90"/>
      <c r="F122" s="90"/>
      <c r="G122" s="90"/>
      <c r="H122" s="90"/>
      <c r="I122" s="90"/>
      <c r="J122" s="90"/>
      <c r="K122" s="90">
        <v>0</v>
      </c>
      <c r="L122" s="90">
        <v>0</v>
      </c>
      <c r="M122" s="90">
        <v>0</v>
      </c>
      <c r="N122" s="90">
        <v>0</v>
      </c>
      <c r="O122" s="90">
        <v>0</v>
      </c>
      <c r="P122" s="90">
        <v>0</v>
      </c>
      <c r="Q122" s="90">
        <v>0</v>
      </c>
      <c r="R122" s="90">
        <v>0</v>
      </c>
      <c r="S122" s="90">
        <v>0</v>
      </c>
    </row>
    <row r="123" spans="1:19">
      <c r="A123" s="90" t="s">
        <v>426</v>
      </c>
      <c r="B123" s="91">
        <v>58239000000</v>
      </c>
      <c r="C123" s="90">
        <v>59107.266000000003</v>
      </c>
      <c r="D123" s="90"/>
      <c r="E123" s="90">
        <v>49331.035000000003</v>
      </c>
      <c r="F123" s="90">
        <v>9104.4060000000009</v>
      </c>
      <c r="G123" s="90">
        <v>93.91</v>
      </c>
      <c r="H123" s="90">
        <v>0</v>
      </c>
      <c r="I123" s="90">
        <v>0</v>
      </c>
      <c r="J123" s="90">
        <v>0</v>
      </c>
      <c r="K123" s="90">
        <v>0</v>
      </c>
      <c r="L123" s="90">
        <v>0</v>
      </c>
      <c r="M123" s="90">
        <v>0</v>
      </c>
      <c r="N123" s="90">
        <v>0</v>
      </c>
      <c r="O123" s="90">
        <v>0</v>
      </c>
      <c r="P123" s="90">
        <v>0</v>
      </c>
      <c r="Q123" s="90">
        <v>0</v>
      </c>
      <c r="R123" s="90">
        <v>0</v>
      </c>
      <c r="S123" s="90">
        <v>0</v>
      </c>
    </row>
    <row r="124" spans="1:19">
      <c r="A124" s="90" t="s">
        <v>427</v>
      </c>
      <c r="B124" s="91">
        <v>77319000000</v>
      </c>
      <c r="C124" s="90">
        <v>84992.801999999996</v>
      </c>
      <c r="D124" s="90"/>
      <c r="E124" s="90">
        <v>49331.035000000003</v>
      </c>
      <c r="F124" s="90">
        <v>9104.4060000000009</v>
      </c>
      <c r="G124" s="90">
        <v>7906.33</v>
      </c>
      <c r="H124" s="90">
        <v>0</v>
      </c>
      <c r="I124" s="90">
        <v>18651.03</v>
      </c>
      <c r="J124" s="90">
        <v>6124.6239999999998</v>
      </c>
      <c r="K124" s="90">
        <v>0</v>
      </c>
      <c r="L124" s="90">
        <v>0</v>
      </c>
      <c r="M124" s="90">
        <v>0</v>
      </c>
      <c r="N124" s="90">
        <v>0</v>
      </c>
      <c r="O124" s="90">
        <v>0</v>
      </c>
      <c r="P124" s="90">
        <v>0</v>
      </c>
      <c r="Q124" s="90">
        <v>0</v>
      </c>
      <c r="R124" s="90">
        <v>0</v>
      </c>
      <c r="S124" s="90">
        <v>0</v>
      </c>
    </row>
    <row r="126" spans="1:19">
      <c r="A126" s="88"/>
      <c r="B126" s="90" t="s">
        <v>458</v>
      </c>
      <c r="C126" s="90" t="s">
        <v>459</v>
      </c>
      <c r="D126" s="90" t="s">
        <v>460</v>
      </c>
      <c r="E126" s="90" t="s">
        <v>163</v>
      </c>
    </row>
    <row r="127" spans="1:19">
      <c r="A127" s="90" t="s">
        <v>461</v>
      </c>
      <c r="B127" s="90">
        <v>22950.799999999999</v>
      </c>
      <c r="C127" s="90">
        <v>451.07</v>
      </c>
      <c r="D127" s="90">
        <v>0</v>
      </c>
      <c r="E127" s="90">
        <v>23401.87</v>
      </c>
    </row>
    <row r="128" spans="1:19">
      <c r="A128" s="90" t="s">
        <v>462</v>
      </c>
      <c r="B128" s="90">
        <v>4.75</v>
      </c>
      <c r="C128" s="90">
        <v>0.09</v>
      </c>
      <c r="D128" s="90">
        <v>0</v>
      </c>
      <c r="E128" s="90">
        <v>4.84</v>
      </c>
    </row>
    <row r="129" spans="1:5">
      <c r="A129" s="90" t="s">
        <v>463</v>
      </c>
      <c r="B129" s="90">
        <v>4.75</v>
      </c>
      <c r="C129" s="90">
        <v>0.09</v>
      </c>
      <c r="D129" s="90">
        <v>0</v>
      </c>
      <c r="E129" s="90">
        <v>4.84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HeatSch (2)</vt:lpstr>
      <vt:lpstr>CoolSch (2)</vt:lpstr>
      <vt:lpstr>Schedules!Print_Area</vt:lpstr>
      <vt:lpstr>BuildingSummary!Print_Titles</vt:lpstr>
      <vt:lpstr>LocationSummary!Print_Titles</vt:lpstr>
      <vt:lpstr>Schedules!Print_Titles</vt:lpstr>
      <vt:lpstr>Miami!ware01miami</vt:lpstr>
      <vt:lpstr>Houston!ware02houston</vt:lpstr>
      <vt:lpstr>Phoenix!ware03phoenix</vt:lpstr>
      <vt:lpstr>Atlanta!ware04atlanta</vt:lpstr>
      <vt:lpstr>LosAngeles!ware05losangeles</vt:lpstr>
      <vt:lpstr>LasVegas!ware06lasvegas</vt:lpstr>
      <vt:lpstr>SanFrancisco!ware07sanfrancisco</vt:lpstr>
      <vt:lpstr>Baltimore!ware08baltimore</vt:lpstr>
      <vt:lpstr>Albuquerque!ware09albuquerque</vt:lpstr>
      <vt:lpstr>Seattle!ware10seattle</vt:lpstr>
      <vt:lpstr>Chicago!ware11chicago</vt:lpstr>
      <vt:lpstr>Boulder!ware12boulder</vt:lpstr>
      <vt:lpstr>Minneapolis!ware13minneapolis</vt:lpstr>
      <vt:lpstr>Helena!ware14helena</vt:lpstr>
      <vt:lpstr>Duluth!ware15duluth</vt:lpstr>
      <vt:lpstr>Fairbanks!ware16fairbanks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2009-01-15T17:44:03Z</cp:lastPrinted>
  <dcterms:created xsi:type="dcterms:W3CDTF">2007-11-14T19:26:56Z</dcterms:created>
  <dcterms:modified xsi:type="dcterms:W3CDTF">2009-05-06T23:13:38Z</dcterms:modified>
</cp:coreProperties>
</file>