
<file path=[Content_Types].xml><?xml version="1.0" encoding="utf-8"?>
<Types xmlns="http://schemas.openxmlformats.org/package/2006/content-types">
  <Override PartName="/xl/queryTables/queryTable59.xml" ContentType="application/vnd.openxmlformats-officedocument.spreadsheetml.queryTabl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128.xml" ContentType="application/vnd.openxmlformats-officedocument.spreadsheetml.query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queryTables/queryTable26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17.xml" ContentType="application/vnd.openxmlformats-officedocument.spreadsheetml.queryTable+xml"/>
  <Default Extension="xml" ContentType="application/xml"/>
  <Override PartName="/xl/queryTables/queryTable15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24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queryTables/queryTable22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102.xml" ContentType="application/vnd.openxmlformats-officedocument.spreadsheetml.queryTable+xml"/>
  <Override PartName="/xl/drawings/drawing13.xml" ContentType="application/vnd.openxmlformats-officedocument.drawing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0.xml" ContentType="application/vnd.openxmlformats-officedocument.spreadsheetml.queryTable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queryTables/queryTable4.xml" ContentType="application/vnd.openxmlformats-officedocument.spreadsheetml.queryTable+xml"/>
  <Override PartName="/xl/queryTables/queryTable89.xml" ContentType="application/vnd.openxmlformats-officedocument.spreadsheetml.queryTable+xml"/>
  <Override PartName="/xl/charts/chart9.xml" ContentType="application/vnd.openxmlformats-officedocument.drawingml.chart+xml"/>
  <Override PartName="/xl/charts/chart12.xml" ContentType="application/vnd.openxmlformats-officedocument.drawingml.chart+xml"/>
  <Default Extension="bin" ContentType="application/vnd.openxmlformats-officedocument.spreadsheetml.printerSettings"/>
  <Override PartName="/xl/queryTables/queryTable49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96.xml" ContentType="application/vnd.openxmlformats-officedocument.spreadsheetml.queryTable+xml"/>
  <Default Extension="png" ContentType="image/png"/>
  <Override PartName="/xl/worksheets/sheet14.xml" ContentType="application/vnd.openxmlformats-officedocument.spreadsheetml.worksheet+xml"/>
  <Override PartName="/xl/queryTables/queryTable38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118.xml" ContentType="application/vnd.openxmlformats-officedocument.spreadsheetml.query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25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34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1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21.xml" ContentType="application/vnd.openxmlformats-officedocument.spreadsheetml.queryTable+xml"/>
  <Override PartName="/xl/chartsheets/sheet5.xml" ContentType="application/vnd.openxmlformats-officedocument.spreadsheetml.chartsheet+xml"/>
  <Override PartName="/xl/queryTables/queryTable30.xml" ContentType="application/vnd.openxmlformats-officedocument.spreadsheetml.queryTable+xml"/>
  <Override PartName="/xl/queryTables/queryTable110.xml" ContentType="application/vnd.openxmlformats-officedocument.spreadsheetml.query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queryTables/queryTable79.xml" ContentType="application/vnd.openxmlformats-officedocument.spreadsheetml.queryTable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97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queryTables/queryTable28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19.xml" ContentType="application/vnd.openxmlformats-officedocument.spreadsheetml.queryTabl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queryTables/queryTable17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26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24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104.xml" ContentType="application/vnd.openxmlformats-officedocument.spreadsheetml.queryTable+xml"/>
  <Override PartName="/xl/chartsheets/sheet6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22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20.xml" ContentType="application/vnd.openxmlformats-officedocument.spreadsheetml.queryTable+xml"/>
  <Override PartName="/xl/queryTables/queryTable100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queryTables/queryTable6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98.xml" ContentType="application/vnd.openxmlformats-officedocument.spreadsheetml.queryTable+xml"/>
  <Override PartName="/xl/worksheets/sheet16.xml" ContentType="application/vnd.openxmlformats-officedocument.spreadsheetml.worksheet+xml"/>
  <Override PartName="/xl/queryTables/queryTable2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87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27.xml" ContentType="application/vnd.openxmlformats-officedocument.spreadsheetml.queryTable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queryTables/queryTable36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1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23.xml" ContentType="application/vnd.openxmlformats-officedocument.spreadsheetml.queryTable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queryTables/queryTable2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112.xml" ContentType="application/vnd.openxmlformats-officedocument.spreadsheetml.queryTable+xml"/>
  <Override PartName="/xl/drawings/drawing1.xml" ContentType="application/vnd.openxmlformats-officedocument.drawing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01.xml" ContentType="application/vnd.openxmlformats-officedocument.spreadsheetml.queryTable+xml"/>
  <Override PartName="/xl/drawings/drawing12.xml" ContentType="application/vnd.openxmlformats-officedocument.drawing+xml"/>
  <Override PartName="/xl/chartsheets/sheet3.xml" ContentType="application/vnd.openxmlformats-officedocument.spreadsheetml.chartsheet+xml"/>
  <Override PartName="/xl/worksheets/sheet17.xml" ContentType="application/vnd.openxmlformats-officedocument.spreadsheetml.worksheet+xml"/>
  <Override PartName="/xl/queryTables/queryTable3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99.xml" ContentType="application/vnd.openxmlformats-officedocument.spreadsheetml.queryTab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queryTables/queryTable77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77" activeTab="2"/>
  </bookViews>
  <sheets>
    <sheet name="BuildingSummary" sheetId="9" r:id="rId1"/>
    <sheet name="ZoneSummary" sheetId="10" r:id="rId2"/>
    <sheet name="LocationSummary" sheetId="8" r:id="rId3"/>
    <sheet name="Miami" sheetId="35" state="veryHidden" r:id="rId4"/>
    <sheet name="Houston" sheetId="34" state="veryHidden" r:id="rId5"/>
    <sheet name="Phoenix" sheetId="33" state="veryHidden" r:id="rId6"/>
    <sheet name="Atlanta" sheetId="32" state="veryHidden" r:id="rId7"/>
    <sheet name="LosAngeles" sheetId="31" state="veryHidden" r:id="rId8"/>
    <sheet name="LasVegas" sheetId="30" state="veryHidden" r:id="rId9"/>
    <sheet name="SanFrancisco" sheetId="29" state="veryHidden" r:id="rId10"/>
    <sheet name="Baltimore" sheetId="28" state="veryHidden" r:id="rId11"/>
    <sheet name="Albuquerque" sheetId="27" state="veryHidden" r:id="rId12"/>
    <sheet name="Seattle" sheetId="26" state="veryHidden" r:id="rId13"/>
    <sheet name="Chicago" sheetId="25" state="veryHidden" r:id="rId14"/>
    <sheet name="Boulder" sheetId="24" state="veryHidden" r:id="rId15"/>
    <sheet name="Minneapolis" sheetId="23" state="veryHidden" r:id="rId16"/>
    <sheet name="Helena" sheetId="22" state="veryHidden" r:id="rId17"/>
    <sheet name="Duluth" sheetId="21" state="veryHidden" r:id="rId18"/>
    <sheet name="Fairbanks" sheetId="20" state="veryHidden" r:id="rId19"/>
    <sheet name="Picture" sheetId="3" r:id="rId20"/>
    <sheet name="Electricity" sheetId="4" r:id="rId21"/>
    <sheet name="Gas" sheetId="5" r:id="rId22"/>
    <sheet name="EUI" sheetId="6" r:id="rId23"/>
    <sheet name="Water" sheetId="37" r:id="rId24"/>
    <sheet name="Carbon" sheetId="36" r:id="rId25"/>
    <sheet name="Schedules" sheetId="11" r:id="rId26"/>
    <sheet name="LtgSch" sheetId="12" r:id="rId27"/>
    <sheet name="EqpSch" sheetId="13" r:id="rId28"/>
    <sheet name="OccSch" sheetId="14" r:id="rId29"/>
    <sheet name="OffcHeatSch" sheetId="15" r:id="rId30"/>
    <sheet name="OffcCoolSch" sheetId="16" r:id="rId31"/>
    <sheet name="StorHeatSch" sheetId="17" r:id="rId32"/>
    <sheet name="StorCoolSch" sheetId="19" r:id="rId33"/>
  </sheets>
  <definedNames>
    <definedName name="ware01miami" localSheetId="3">Miami!$A$1:$S$129</definedName>
    <definedName name="ware01miami_1" localSheetId="3">Miami!$A$1:$S$129</definedName>
    <definedName name="ware01miami_2" localSheetId="3">Miami!$A$1:$S$129</definedName>
    <definedName name="ware01miami_3" localSheetId="3">Miami!$A$1:$S$129</definedName>
    <definedName name="ware01miami_4" localSheetId="3">Miami!$A$1:$S$129</definedName>
    <definedName name="ware01miami_5" localSheetId="3">Miami!$A$1:$S$129</definedName>
    <definedName name="ware01miami_6" localSheetId="3">Miami!$A$1:$S$129</definedName>
    <definedName name="ware01miami_7" localSheetId="3">Miami!$A$1:$S$129</definedName>
    <definedName name="ware02houston" localSheetId="4">Houston!$A$1:$S$129</definedName>
    <definedName name="ware02houston_1" localSheetId="4">Houston!$A$1:$S$129</definedName>
    <definedName name="ware02houston_2" localSheetId="4">Houston!$A$1:$S$129</definedName>
    <definedName name="ware02houston_3" localSheetId="4">Houston!$A$1:$S$129</definedName>
    <definedName name="ware02houston_4" localSheetId="4">Houston!$A$1:$S$129</definedName>
    <definedName name="ware02houston_5" localSheetId="4">Houston!$A$1:$S$129</definedName>
    <definedName name="ware02houston_6" localSheetId="4">Houston!$A$1:$S$129</definedName>
    <definedName name="ware02houston_7" localSheetId="4">Houston!$A$1:$S$129</definedName>
    <definedName name="ware03phoenix" localSheetId="5">Phoenix!$A$1:$S$129</definedName>
    <definedName name="ware03phoenix_1" localSheetId="5">Phoenix!$A$1:$S$129</definedName>
    <definedName name="ware03phoenix_2" localSheetId="5">Phoenix!$A$1:$S$129</definedName>
    <definedName name="ware03phoenix_3" localSheetId="5">Phoenix!$A$1:$S$129</definedName>
    <definedName name="ware03phoenix_4" localSheetId="5">Phoenix!$A$1:$S$129</definedName>
    <definedName name="ware03phoenix_5" localSheetId="5">Phoenix!$A$1:$S$129</definedName>
    <definedName name="ware03phoenix_6" localSheetId="5">Phoenix!$A$1:$S$129</definedName>
    <definedName name="ware03phoenix_7" localSheetId="5">Phoenix!$A$1:$S$129</definedName>
    <definedName name="ware04atlanta" localSheetId="6">Atlanta!$A$1:$S$129</definedName>
    <definedName name="ware04atlanta_1" localSheetId="6">Atlanta!$A$1:$S$129</definedName>
    <definedName name="ware04atlanta_2" localSheetId="6">Atlanta!$A$1:$S$129</definedName>
    <definedName name="ware04atlanta_3" localSheetId="6">Atlanta!$A$1:$S$129</definedName>
    <definedName name="ware04atlanta_4" localSheetId="6">Atlanta!$A$1:$S$129</definedName>
    <definedName name="ware04atlanta_5" localSheetId="6">Atlanta!$A$1:$S$129</definedName>
    <definedName name="ware04atlanta_6" localSheetId="6">Atlanta!$A$1:$S$129</definedName>
    <definedName name="ware04atlanta_7" localSheetId="6">Atlanta!$A$1:$S$129</definedName>
    <definedName name="ware05losangeles" localSheetId="7">LosAngeles!$A$1:$S$129</definedName>
    <definedName name="ware05losangeles_1" localSheetId="7">LosAngeles!$A$1:$S$129</definedName>
    <definedName name="ware05losangeles_2" localSheetId="7">LosAngeles!$A$1:$S$129</definedName>
    <definedName name="ware05losangeles_3" localSheetId="7">LosAngeles!$A$1:$S$129</definedName>
    <definedName name="ware05losangeles_4" localSheetId="7">LosAngeles!$A$1:$S$129</definedName>
    <definedName name="ware05losangeles_5" localSheetId="7">LosAngeles!$A$1:$S$129</definedName>
    <definedName name="ware05losangeles_6" localSheetId="7">LosAngeles!$A$1:$S$129</definedName>
    <definedName name="ware05losangeles_7" localSheetId="7">LosAngeles!$A$1:$S$129</definedName>
    <definedName name="ware06lasvegas" localSheetId="8">LasVegas!$A$1:$S$129</definedName>
    <definedName name="ware06lasvegas_1" localSheetId="8">LasVegas!$A$1:$S$129</definedName>
    <definedName name="ware06lasvegas_2" localSheetId="8">LasVegas!$A$1:$S$129</definedName>
    <definedName name="ware06lasvegas_3" localSheetId="8">LasVegas!$A$1:$S$129</definedName>
    <definedName name="ware06lasvegas_4" localSheetId="8">LasVegas!$A$1:$S$129</definedName>
    <definedName name="ware06lasvegas_5" localSheetId="8">LasVegas!$A$1:$S$129</definedName>
    <definedName name="ware06lasvegas_6" localSheetId="8">LasVegas!$A$1:$S$129</definedName>
    <definedName name="ware06lasvegas_7" localSheetId="8">LasVegas!$A$1:$S$129</definedName>
    <definedName name="ware07sanfrancisco" localSheetId="9">SanFrancisco!$A$1:$S$129</definedName>
    <definedName name="ware07sanfrancisco_1" localSheetId="9">SanFrancisco!$A$1:$S$129</definedName>
    <definedName name="ware07sanfrancisco_2" localSheetId="9">SanFrancisco!$A$1:$S$129</definedName>
    <definedName name="ware07sanfrancisco_3" localSheetId="9">SanFrancisco!$A$1:$S$129</definedName>
    <definedName name="ware07sanfrancisco_4" localSheetId="9">SanFrancisco!$A$1:$S$129</definedName>
    <definedName name="ware07sanfrancisco_5" localSheetId="9">SanFrancisco!$A$1:$S$129</definedName>
    <definedName name="ware07sanfrancisco_6" localSheetId="9">SanFrancisco!$A$1:$S$129</definedName>
    <definedName name="ware07sanfrancisco_7" localSheetId="9">SanFrancisco!$A$1:$S$129</definedName>
    <definedName name="ware08baltimore" localSheetId="10">Baltimore!$A$1:$S$129</definedName>
    <definedName name="ware08baltimore_1" localSheetId="10">Baltimore!$A$1:$S$129</definedName>
    <definedName name="ware08baltimore_2" localSheetId="10">Baltimore!$A$1:$S$129</definedName>
    <definedName name="ware08baltimore_3" localSheetId="10">Baltimore!$A$1:$S$129</definedName>
    <definedName name="ware08baltimore_4" localSheetId="10">Baltimore!$A$1:$S$129</definedName>
    <definedName name="ware08baltimore_5" localSheetId="10">Baltimore!$A$1:$S$129</definedName>
    <definedName name="ware08baltimore_6" localSheetId="10">Baltimore!$A$1:$S$129</definedName>
    <definedName name="ware08baltimore_7" localSheetId="10">Baltimore!$A$1:$S$129</definedName>
    <definedName name="ware09albuquerque" localSheetId="11">Albuquerque!$A$1:$S$129</definedName>
    <definedName name="ware09albuquerque_1" localSheetId="11">Albuquerque!$A$1:$S$129</definedName>
    <definedName name="ware09albuquerque_2" localSheetId="11">Albuquerque!$A$1:$S$129</definedName>
    <definedName name="ware09albuquerque_3" localSheetId="11">Albuquerque!$A$1:$S$129</definedName>
    <definedName name="ware09albuquerque_4" localSheetId="11">Albuquerque!$A$1:$S$129</definedName>
    <definedName name="ware09albuquerque_5" localSheetId="11">Albuquerque!$A$1:$S$129</definedName>
    <definedName name="ware09albuquerque_6" localSheetId="11">Albuquerque!$A$1:$S$129</definedName>
    <definedName name="ware09albuquerque_7" localSheetId="11">Albuquerque!$A$1:$S$129</definedName>
    <definedName name="ware10seattle" localSheetId="12">Seattle!$A$1:$S$129</definedName>
    <definedName name="ware10seattle_1" localSheetId="12">Seattle!$A$1:$S$129</definedName>
    <definedName name="ware10seattle_2" localSheetId="12">Seattle!$A$1:$S$129</definedName>
    <definedName name="ware10seattle_3" localSheetId="12">Seattle!$A$1:$S$129</definedName>
    <definedName name="ware10seattle_4" localSheetId="12">Seattle!$A$1:$S$129</definedName>
    <definedName name="ware10seattle_5" localSheetId="12">Seattle!$A$1:$S$129</definedName>
    <definedName name="ware10seattle_6" localSheetId="12">Seattle!$A$1:$S$129</definedName>
    <definedName name="ware10seattle_7" localSheetId="12">Seattle!$A$1:$S$129</definedName>
    <definedName name="ware11chicago" localSheetId="13">Chicago!$A$1:$S$129</definedName>
    <definedName name="ware11chicago_1" localSheetId="13">Chicago!$A$1:$S$129</definedName>
    <definedName name="ware11chicago_2" localSheetId="13">Chicago!$A$1:$S$129</definedName>
    <definedName name="ware11chicago_3" localSheetId="13">Chicago!$A$1:$S$129</definedName>
    <definedName name="ware11chicago_4" localSheetId="13">Chicago!$A$1:$S$129</definedName>
    <definedName name="ware11chicago_5" localSheetId="13">Chicago!$A$1:$S$129</definedName>
    <definedName name="ware11chicago_6" localSheetId="13">Chicago!$A$1:$S$129</definedName>
    <definedName name="ware11chicago_7" localSheetId="13">Chicago!$A$1:$S$129</definedName>
    <definedName name="ware12boulder" localSheetId="14">Boulder!$A$1:$S$129</definedName>
    <definedName name="ware12boulder_1" localSheetId="14">Boulder!$A$1:$S$129</definedName>
    <definedName name="ware12boulder_2" localSheetId="14">Boulder!$A$1:$S$129</definedName>
    <definedName name="ware12boulder_3" localSheetId="14">Boulder!$A$1:$S$129</definedName>
    <definedName name="ware12boulder_4" localSheetId="14">Boulder!$A$1:$S$129</definedName>
    <definedName name="ware12boulder_5" localSheetId="14">Boulder!$A$1:$S$129</definedName>
    <definedName name="ware12boulder_6" localSheetId="14">Boulder!$A$1:$S$129</definedName>
    <definedName name="ware12boulder_7" localSheetId="14">Boulder!$A$1:$S$129</definedName>
    <definedName name="ware13minneapolis" localSheetId="15">Minneapolis!$A$1:$S$129</definedName>
    <definedName name="ware13minneapolis_1" localSheetId="15">Minneapolis!$A$1:$S$129</definedName>
    <definedName name="ware13minneapolis_2" localSheetId="15">Minneapolis!$A$1:$S$129</definedName>
    <definedName name="ware13minneapolis_3" localSheetId="15">Minneapolis!$A$1:$S$129</definedName>
    <definedName name="ware13minneapolis_4" localSheetId="15">Minneapolis!$A$1:$S$129</definedName>
    <definedName name="ware13minneapolis_5" localSheetId="15">Minneapolis!$A$1:$S$129</definedName>
    <definedName name="ware13minneapolis_6" localSheetId="15">Minneapolis!$A$1:$S$129</definedName>
    <definedName name="ware13minneapolis_7" localSheetId="15">Minneapolis!$A$1:$S$129</definedName>
    <definedName name="ware14helena" localSheetId="16">Helena!$A$1:$S$129</definedName>
    <definedName name="ware14helena_1" localSheetId="16">Helena!$A$1:$S$129</definedName>
    <definedName name="ware14helena_2" localSheetId="16">Helena!$A$1:$S$129</definedName>
    <definedName name="ware14helena_3" localSheetId="16">Helena!$A$1:$S$129</definedName>
    <definedName name="ware14helena_4" localSheetId="16">Helena!$A$1:$S$129</definedName>
    <definedName name="ware14helena_5" localSheetId="16">Helena!$A$1:$S$129</definedName>
    <definedName name="ware14helena_6" localSheetId="16">Helena!$A$1:$S$129</definedName>
    <definedName name="ware14helena_7" localSheetId="16">Helena!$A$1:$S$129</definedName>
    <definedName name="ware15duluth" localSheetId="17">Duluth!$A$1:$S$129</definedName>
    <definedName name="ware15duluth_1" localSheetId="17">Duluth!$A$1:$S$129</definedName>
    <definedName name="ware15duluth_2" localSheetId="17">Duluth!$A$1:$S$129</definedName>
    <definedName name="ware15duluth_3" localSheetId="17">Duluth!$A$1:$S$129</definedName>
    <definedName name="ware15duluth_4" localSheetId="17">Duluth!$A$1:$S$129</definedName>
    <definedName name="ware15duluth_5" localSheetId="17">Duluth!$A$1:$S$129</definedName>
    <definedName name="ware15duluth_6" localSheetId="17">Duluth!$A$1:$S$129</definedName>
    <definedName name="ware15duluth_7" localSheetId="17">Duluth!$A$1:$S$129</definedName>
    <definedName name="ware16fairbanks" localSheetId="18">Fairbanks!$A$1:$S$129</definedName>
    <definedName name="ware16fairbanks_1" localSheetId="18">Fairbanks!$A$1:$S$129</definedName>
    <definedName name="ware16fairbanks_2" localSheetId="18">Fairbanks!$A$1:$S$129</definedName>
    <definedName name="ware16fairbanks_3" localSheetId="18">Fairbanks!$A$1:$S$129</definedName>
    <definedName name="ware16fairbanks_4" localSheetId="18">Fairbanks!$A$1:$S$129</definedName>
    <definedName name="ware16fairbanks_5" localSheetId="18">Fairbanks!$A$1:$S$129</definedName>
    <definedName name="ware16fairbanks_6" localSheetId="18">Fairbanks!$A$1:$S$129</definedName>
    <definedName name="ware16fairbanks_7" localSheetId="18">Fairbanks!$A$1:$S$129</definedName>
  </definedNames>
  <calcPr calcId="125725"/>
</workbook>
</file>

<file path=xl/calcChain.xml><?xml version="1.0" encoding="utf-8"?>
<calcChain xmlns="http://schemas.openxmlformats.org/spreadsheetml/2006/main">
  <c r="R220" i="8"/>
  <c r="Q220"/>
  <c r="P220"/>
  <c r="O220"/>
  <c r="N220"/>
  <c r="M220"/>
  <c r="L220"/>
  <c r="K220"/>
  <c r="J220"/>
  <c r="I220"/>
  <c r="H220"/>
  <c r="G220"/>
  <c r="F220"/>
  <c r="E220"/>
  <c r="D220"/>
  <c r="C220"/>
  <c r="R219"/>
  <c r="Q219"/>
  <c r="P219"/>
  <c r="O219"/>
  <c r="N219"/>
  <c r="M219"/>
  <c r="L219"/>
  <c r="K219"/>
  <c r="J219"/>
  <c r="I219"/>
  <c r="H219"/>
  <c r="G219"/>
  <c r="F219"/>
  <c r="E219"/>
  <c r="D219"/>
  <c r="C219"/>
  <c r="R25"/>
  <c r="Q25"/>
  <c r="P25"/>
  <c r="O25"/>
  <c r="N25"/>
  <c r="M25"/>
  <c r="L25"/>
  <c r="K25"/>
  <c r="J25"/>
  <c r="I25"/>
  <c r="H25"/>
  <c r="G25"/>
  <c r="F25"/>
  <c r="E25"/>
  <c r="D25"/>
  <c r="C25"/>
  <c r="B45"/>
  <c r="B44"/>
  <c r="R217"/>
  <c r="Q217"/>
  <c r="P217"/>
  <c r="O217"/>
  <c r="N217"/>
  <c r="M217"/>
  <c r="L217"/>
  <c r="K217"/>
  <c r="J217"/>
  <c r="I217"/>
  <c r="H217"/>
  <c r="G217"/>
  <c r="F217"/>
  <c r="E217"/>
  <c r="D217"/>
  <c r="C217"/>
  <c r="R216"/>
  <c r="Q216"/>
  <c r="P216"/>
  <c r="O216"/>
  <c r="N216"/>
  <c r="M216"/>
  <c r="L216"/>
  <c r="K216"/>
  <c r="J216"/>
  <c r="I216"/>
  <c r="H216"/>
  <c r="G216"/>
  <c r="F216"/>
  <c r="E216"/>
  <c r="D216"/>
  <c r="C216"/>
  <c r="R215"/>
  <c r="Q215"/>
  <c r="P215"/>
  <c r="O215"/>
  <c r="N215"/>
  <c r="M215"/>
  <c r="L215"/>
  <c r="K215"/>
  <c r="J215"/>
  <c r="I215"/>
  <c r="H215"/>
  <c r="G215"/>
  <c r="F215"/>
  <c r="E215"/>
  <c r="D215"/>
  <c r="C215"/>
  <c r="R214"/>
  <c r="Q214"/>
  <c r="P214"/>
  <c r="O214"/>
  <c r="N214"/>
  <c r="M214"/>
  <c r="L214"/>
  <c r="K214"/>
  <c r="J214"/>
  <c r="I214"/>
  <c r="H214"/>
  <c r="G214"/>
  <c r="F214"/>
  <c r="E214"/>
  <c r="D214"/>
  <c r="C214"/>
  <c r="R213"/>
  <c r="Q213"/>
  <c r="P213"/>
  <c r="O213"/>
  <c r="N213"/>
  <c r="M213"/>
  <c r="L213"/>
  <c r="K213"/>
  <c r="J213"/>
  <c r="I213"/>
  <c r="H213"/>
  <c r="G213"/>
  <c r="F213"/>
  <c r="E213"/>
  <c r="D213"/>
  <c r="C213"/>
  <c r="R212"/>
  <c r="Q212"/>
  <c r="P212"/>
  <c r="O212"/>
  <c r="N212"/>
  <c r="M212"/>
  <c r="L212"/>
  <c r="K212"/>
  <c r="J212"/>
  <c r="I212"/>
  <c r="H212"/>
  <c r="G212"/>
  <c r="F212"/>
  <c r="E212"/>
  <c r="D212"/>
  <c r="C212"/>
  <c r="R211"/>
  <c r="Q211"/>
  <c r="P211"/>
  <c r="O211"/>
  <c r="N211"/>
  <c r="M211"/>
  <c r="L211"/>
  <c r="K211"/>
  <c r="J211"/>
  <c r="I211"/>
  <c r="H211"/>
  <c r="G211"/>
  <c r="F211"/>
  <c r="E211"/>
  <c r="D211"/>
  <c r="C211"/>
  <c r="R210"/>
  <c r="Q210"/>
  <c r="P210"/>
  <c r="O210"/>
  <c r="N210"/>
  <c r="M210"/>
  <c r="L210"/>
  <c r="K210"/>
  <c r="J210"/>
  <c r="I210"/>
  <c r="H210"/>
  <c r="G210"/>
  <c r="F210"/>
  <c r="E210"/>
  <c r="D210"/>
  <c r="C210"/>
  <c r="R209"/>
  <c r="Q209"/>
  <c r="P209"/>
  <c r="O209"/>
  <c r="N209"/>
  <c r="M209"/>
  <c r="L209"/>
  <c r="K209"/>
  <c r="J209"/>
  <c r="I209"/>
  <c r="H209"/>
  <c r="G209"/>
  <c r="F209"/>
  <c r="E209"/>
  <c r="D209"/>
  <c r="C209"/>
  <c r="R208"/>
  <c r="Q208"/>
  <c r="P208"/>
  <c r="O208"/>
  <c r="N208"/>
  <c r="M208"/>
  <c r="L208"/>
  <c r="K208"/>
  <c r="J208"/>
  <c r="I208"/>
  <c r="H208"/>
  <c r="G208"/>
  <c r="F208"/>
  <c r="E208"/>
  <c r="D208"/>
  <c r="C208"/>
  <c r="R207"/>
  <c r="Q207"/>
  <c r="P207"/>
  <c r="O207"/>
  <c r="N207"/>
  <c r="M207"/>
  <c r="L207"/>
  <c r="K207"/>
  <c r="J207"/>
  <c r="I207"/>
  <c r="H207"/>
  <c r="G207"/>
  <c r="F207"/>
  <c r="E207"/>
  <c r="D207"/>
  <c r="C207"/>
  <c r="R204"/>
  <c r="Q204"/>
  <c r="P204"/>
  <c r="O204"/>
  <c r="N204"/>
  <c r="M204"/>
  <c r="L204"/>
  <c r="K204"/>
  <c r="J204"/>
  <c r="I204"/>
  <c r="H204"/>
  <c r="G204"/>
  <c r="F204"/>
  <c r="E204"/>
  <c r="D204"/>
  <c r="C204"/>
  <c r="R203"/>
  <c r="Q203"/>
  <c r="P203"/>
  <c r="O203"/>
  <c r="N203"/>
  <c r="M203"/>
  <c r="L203"/>
  <c r="K203"/>
  <c r="J203"/>
  <c r="I203"/>
  <c r="H203"/>
  <c r="G203"/>
  <c r="F203"/>
  <c r="E203"/>
  <c r="D203"/>
  <c r="C203"/>
  <c r="R202"/>
  <c r="Q202"/>
  <c r="P202"/>
  <c r="O202"/>
  <c r="N202"/>
  <c r="M202"/>
  <c r="L202"/>
  <c r="K202"/>
  <c r="J202"/>
  <c r="I202"/>
  <c r="H202"/>
  <c r="G202"/>
  <c r="F202"/>
  <c r="E202"/>
  <c r="D202"/>
  <c r="C202"/>
  <c r="R201"/>
  <c r="Q201"/>
  <c r="P201"/>
  <c r="O201"/>
  <c r="N201"/>
  <c r="M201"/>
  <c r="L201"/>
  <c r="K201"/>
  <c r="J201"/>
  <c r="I201"/>
  <c r="H201"/>
  <c r="G201"/>
  <c r="F201"/>
  <c r="E201"/>
  <c r="D201"/>
  <c r="C201"/>
  <c r="R200"/>
  <c r="Q200"/>
  <c r="P200"/>
  <c r="O200"/>
  <c r="N200"/>
  <c r="M200"/>
  <c r="L200"/>
  <c r="K200"/>
  <c r="J200"/>
  <c r="I200"/>
  <c r="H200"/>
  <c r="G200"/>
  <c r="F200"/>
  <c r="E200"/>
  <c r="D200"/>
  <c r="C200"/>
  <c r="R199"/>
  <c r="Q199"/>
  <c r="P199"/>
  <c r="O199"/>
  <c r="N199"/>
  <c r="M199"/>
  <c r="L199"/>
  <c r="K199"/>
  <c r="J199"/>
  <c r="I199"/>
  <c r="H199"/>
  <c r="G199"/>
  <c r="F199"/>
  <c r="E199"/>
  <c r="D199"/>
  <c r="C199"/>
  <c r="R198"/>
  <c r="Q198"/>
  <c r="P198"/>
  <c r="O198"/>
  <c r="N198"/>
  <c r="M198"/>
  <c r="L198"/>
  <c r="K198"/>
  <c r="J198"/>
  <c r="I198"/>
  <c r="H198"/>
  <c r="G198"/>
  <c r="F198"/>
  <c r="E198"/>
  <c r="D198"/>
  <c r="C198"/>
  <c r="R197"/>
  <c r="Q197"/>
  <c r="P197"/>
  <c r="O197"/>
  <c r="N197"/>
  <c r="M197"/>
  <c r="L197"/>
  <c r="K197"/>
  <c r="J197"/>
  <c r="I197"/>
  <c r="H197"/>
  <c r="G197"/>
  <c r="F197"/>
  <c r="E197"/>
  <c r="D197"/>
  <c r="C197"/>
  <c r="R196"/>
  <c r="Q196"/>
  <c r="P196"/>
  <c r="O196"/>
  <c r="N196"/>
  <c r="M196"/>
  <c r="L196"/>
  <c r="K196"/>
  <c r="J196"/>
  <c r="I196"/>
  <c r="H196"/>
  <c r="G196"/>
  <c r="F196"/>
  <c r="E196"/>
  <c r="D196"/>
  <c r="C196"/>
  <c r="R195"/>
  <c r="Q195"/>
  <c r="P195"/>
  <c r="O195"/>
  <c r="N195"/>
  <c r="M195"/>
  <c r="L195"/>
  <c r="K195"/>
  <c r="J195"/>
  <c r="I195"/>
  <c r="H195"/>
  <c r="G195"/>
  <c r="F195"/>
  <c r="E195"/>
  <c r="D195"/>
  <c r="C195"/>
  <c r="R194"/>
  <c r="Q194"/>
  <c r="P194"/>
  <c r="O194"/>
  <c r="N194"/>
  <c r="M194"/>
  <c r="L194"/>
  <c r="K194"/>
  <c r="J194"/>
  <c r="I194"/>
  <c r="H194"/>
  <c r="G194"/>
  <c r="F194"/>
  <c r="E194"/>
  <c r="D194"/>
  <c r="C194"/>
  <c r="R227"/>
  <c r="Q227"/>
  <c r="P227"/>
  <c r="O227"/>
  <c r="N227"/>
  <c r="M227"/>
  <c r="L227"/>
  <c r="K227"/>
  <c r="J227"/>
  <c r="I227"/>
  <c r="G227"/>
  <c r="E227"/>
  <c r="D227"/>
  <c r="C227"/>
  <c r="R233"/>
  <c r="Q233"/>
  <c r="P233"/>
  <c r="O233"/>
  <c r="N233"/>
  <c r="M233"/>
  <c r="L233"/>
  <c r="K233"/>
  <c r="J233"/>
  <c r="I233"/>
  <c r="G233"/>
  <c r="E233"/>
  <c r="D233"/>
  <c r="C233"/>
  <c r="R232"/>
  <c r="Q232"/>
  <c r="P232"/>
  <c r="O232"/>
  <c r="N232"/>
  <c r="M232"/>
  <c r="L232"/>
  <c r="K232"/>
  <c r="J232"/>
  <c r="I232"/>
  <c r="G232"/>
  <c r="E232"/>
  <c r="D232"/>
  <c r="C232"/>
  <c r="R231"/>
  <c r="Q231"/>
  <c r="P231"/>
  <c r="O231"/>
  <c r="N231"/>
  <c r="M231"/>
  <c r="L231"/>
  <c r="K231"/>
  <c r="J231"/>
  <c r="I231"/>
  <c r="G231"/>
  <c r="E231"/>
  <c r="D231"/>
  <c r="C231"/>
  <c r="R230"/>
  <c r="Q230"/>
  <c r="P230"/>
  <c r="O230"/>
  <c r="N230"/>
  <c r="M230"/>
  <c r="L230"/>
  <c r="K230"/>
  <c r="J230"/>
  <c r="I230"/>
  <c r="G230"/>
  <c r="E230"/>
  <c r="D230"/>
  <c r="C230"/>
  <c r="R229"/>
  <c r="Q229"/>
  <c r="P229"/>
  <c r="O229"/>
  <c r="N229"/>
  <c r="M229"/>
  <c r="L229"/>
  <c r="K229"/>
  <c r="J229"/>
  <c r="I229"/>
  <c r="G229"/>
  <c r="E229"/>
  <c r="D229"/>
  <c r="C229"/>
  <c r="R228"/>
  <c r="Q228"/>
  <c r="P228"/>
  <c r="O228"/>
  <c r="N228"/>
  <c r="M228"/>
  <c r="L228"/>
  <c r="K228"/>
  <c r="J228"/>
  <c r="I228"/>
  <c r="G228"/>
  <c r="E228"/>
  <c r="D228"/>
  <c r="C228"/>
  <c r="R206"/>
  <c r="Q206"/>
  <c r="P206"/>
  <c r="O206"/>
  <c r="N206"/>
  <c r="M206"/>
  <c r="L206"/>
  <c r="K206"/>
  <c r="J206"/>
  <c r="I206"/>
  <c r="G206"/>
  <c r="F206"/>
  <c r="E206"/>
  <c r="D206"/>
  <c r="C206"/>
  <c r="R193"/>
  <c r="Q193"/>
  <c r="P193"/>
  <c r="O193"/>
  <c r="N193"/>
  <c r="M193"/>
  <c r="L193"/>
  <c r="K193"/>
  <c r="J193"/>
  <c r="I193"/>
  <c r="G193"/>
  <c r="F193"/>
  <c r="E193"/>
  <c r="D193"/>
  <c r="C193"/>
  <c r="R53"/>
  <c r="Q53"/>
  <c r="P53"/>
  <c r="O53"/>
  <c r="N53"/>
  <c r="M53"/>
  <c r="L53"/>
  <c r="K53"/>
  <c r="J53"/>
  <c r="I53"/>
  <c r="H53"/>
  <c r="G53"/>
  <c r="F53"/>
  <c r="E53"/>
  <c r="D53"/>
  <c r="C53"/>
  <c r="R58"/>
  <c r="Q58"/>
  <c r="P58"/>
  <c r="O58"/>
  <c r="N58"/>
  <c r="M58"/>
  <c r="L58"/>
  <c r="K58"/>
  <c r="J58"/>
  <c r="I58"/>
  <c r="H58"/>
  <c r="G58"/>
  <c r="F58"/>
  <c r="E58"/>
  <c r="D58"/>
  <c r="C58"/>
  <c r="R56"/>
  <c r="Q56"/>
  <c r="P56"/>
  <c r="O56"/>
  <c r="N56"/>
  <c r="M56"/>
  <c r="L56"/>
  <c r="K56"/>
  <c r="J56"/>
  <c r="I56"/>
  <c r="H56"/>
  <c r="G56"/>
  <c r="F56"/>
  <c r="E56"/>
  <c r="D56"/>
  <c r="C56"/>
  <c r="R55"/>
  <c r="Q55"/>
  <c r="P55"/>
  <c r="O55"/>
  <c r="N55"/>
  <c r="M55"/>
  <c r="L55"/>
  <c r="K55"/>
  <c r="J55"/>
  <c r="I55"/>
  <c r="H55"/>
  <c r="G55"/>
  <c r="F55"/>
  <c r="E55"/>
  <c r="D55"/>
  <c r="C55"/>
  <c r="R52"/>
  <c r="Q52"/>
  <c r="P52"/>
  <c r="O52"/>
  <c r="N52"/>
  <c r="M52"/>
  <c r="L52"/>
  <c r="K52"/>
  <c r="J52"/>
  <c r="I52"/>
  <c r="H52"/>
  <c r="G52"/>
  <c r="F52"/>
  <c r="E52"/>
  <c r="D52"/>
  <c r="C52"/>
  <c r="R225"/>
  <c r="R224"/>
  <c r="R223"/>
  <c r="R222"/>
  <c r="R190"/>
  <c r="R189"/>
  <c r="R188"/>
  <c r="R187"/>
  <c r="R186"/>
  <c r="R185"/>
  <c r="R184"/>
  <c r="R183"/>
  <c r="R182"/>
  <c r="R181"/>
  <c r="R180"/>
  <c r="R179"/>
  <c r="R178"/>
  <c r="R177"/>
  <c r="R176"/>
  <c r="R175"/>
  <c r="R173"/>
  <c r="R172"/>
  <c r="R171"/>
  <c r="R170"/>
  <c r="R169"/>
  <c r="R168"/>
  <c r="R167"/>
  <c r="R166"/>
  <c r="R165"/>
  <c r="R164"/>
  <c r="R163"/>
  <c r="R162"/>
  <c r="R161"/>
  <c r="R160"/>
  <c r="R159"/>
  <c r="R157"/>
  <c r="R156"/>
  <c r="R155"/>
  <c r="R154"/>
  <c r="R153"/>
  <c r="R152"/>
  <c r="R151"/>
  <c r="R150"/>
  <c r="R149"/>
  <c r="R148"/>
  <c r="R147"/>
  <c r="R146"/>
  <c r="R145"/>
  <c r="R144"/>
  <c r="R143"/>
  <c r="R141"/>
  <c r="R140"/>
  <c r="R139"/>
  <c r="R138"/>
  <c r="R137"/>
  <c r="R136"/>
  <c r="R135"/>
  <c r="R134"/>
  <c r="R133"/>
  <c r="R132"/>
  <c r="R131"/>
  <c r="R130"/>
  <c r="R129"/>
  <c r="R128"/>
  <c r="R127"/>
  <c r="R124"/>
  <c r="R123"/>
  <c r="R122"/>
  <c r="R121"/>
  <c r="R120"/>
  <c r="R119"/>
  <c r="R118"/>
  <c r="R117"/>
  <c r="R116"/>
  <c r="R115"/>
  <c r="R114"/>
  <c r="R113"/>
  <c r="R112"/>
  <c r="R111"/>
  <c r="R110"/>
  <c r="R109"/>
  <c r="R107"/>
  <c r="R106"/>
  <c r="R105"/>
  <c r="R104"/>
  <c r="R103"/>
  <c r="R102"/>
  <c r="R101"/>
  <c r="R100"/>
  <c r="R99"/>
  <c r="R98"/>
  <c r="R97"/>
  <c r="R96"/>
  <c r="R95"/>
  <c r="R94"/>
  <c r="R93"/>
  <c r="R91"/>
  <c r="R90"/>
  <c r="R89"/>
  <c r="R88"/>
  <c r="R87"/>
  <c r="R86"/>
  <c r="R85"/>
  <c r="R84"/>
  <c r="R83"/>
  <c r="R82"/>
  <c r="R81"/>
  <c r="R80"/>
  <c r="R79"/>
  <c r="R78"/>
  <c r="R77"/>
  <c r="R75"/>
  <c r="R74"/>
  <c r="R73"/>
  <c r="R72"/>
  <c r="R71"/>
  <c r="R70"/>
  <c r="R69"/>
  <c r="R68"/>
  <c r="R67"/>
  <c r="R66"/>
  <c r="R65"/>
  <c r="R64"/>
  <c r="R63"/>
  <c r="R62"/>
  <c r="R61"/>
  <c r="R49"/>
  <c r="R48"/>
  <c r="R47"/>
  <c r="R42"/>
  <c r="R41"/>
  <c r="R40"/>
  <c r="R38"/>
  <c r="R37"/>
  <c r="R34"/>
  <c r="R33"/>
  <c r="R32"/>
  <c r="R30"/>
  <c r="R45" s="1"/>
  <c r="R29"/>
  <c r="R44" s="1"/>
  <c r="R17"/>
  <c r="R16"/>
  <c r="R15"/>
  <c r="R13"/>
  <c r="R10"/>
  <c r="Q225"/>
  <c r="Q224"/>
  <c r="Q223"/>
  <c r="Q222"/>
  <c r="Q190"/>
  <c r="Q189"/>
  <c r="Q188"/>
  <c r="Q187"/>
  <c r="Q186"/>
  <c r="Q185"/>
  <c r="Q184"/>
  <c r="Q183"/>
  <c r="Q182"/>
  <c r="Q181"/>
  <c r="Q180"/>
  <c r="Q179"/>
  <c r="Q178"/>
  <c r="Q177"/>
  <c r="Q176"/>
  <c r="Q175"/>
  <c r="Q173"/>
  <c r="Q172"/>
  <c r="Q171"/>
  <c r="Q170"/>
  <c r="Q169"/>
  <c r="Q168"/>
  <c r="Q167"/>
  <c r="Q166"/>
  <c r="Q165"/>
  <c r="Q164"/>
  <c r="Q163"/>
  <c r="Q162"/>
  <c r="Q161"/>
  <c r="Q160"/>
  <c r="Q159"/>
  <c r="Q157"/>
  <c r="Q156"/>
  <c r="Q155"/>
  <c r="Q154"/>
  <c r="Q153"/>
  <c r="Q152"/>
  <c r="Q151"/>
  <c r="Q150"/>
  <c r="Q149"/>
  <c r="Q148"/>
  <c r="Q147"/>
  <c r="Q146"/>
  <c r="Q145"/>
  <c r="Q144"/>
  <c r="Q143"/>
  <c r="Q141"/>
  <c r="Q140"/>
  <c r="Q139"/>
  <c r="Q138"/>
  <c r="Q137"/>
  <c r="Q136"/>
  <c r="Q135"/>
  <c r="Q134"/>
  <c r="Q133"/>
  <c r="Q132"/>
  <c r="Q131"/>
  <c r="Q130"/>
  <c r="Q129"/>
  <c r="Q128"/>
  <c r="Q127"/>
  <c r="Q124"/>
  <c r="Q123"/>
  <c r="Q122"/>
  <c r="Q121"/>
  <c r="Q120"/>
  <c r="Q119"/>
  <c r="Q118"/>
  <c r="Q117"/>
  <c r="Q116"/>
  <c r="Q115"/>
  <c r="Q114"/>
  <c r="Q113"/>
  <c r="Q112"/>
  <c r="Q111"/>
  <c r="Q110"/>
  <c r="Q109"/>
  <c r="Q107"/>
  <c r="Q106"/>
  <c r="Q105"/>
  <c r="Q104"/>
  <c r="Q103"/>
  <c r="Q102"/>
  <c r="Q101"/>
  <c r="Q100"/>
  <c r="Q99"/>
  <c r="Q98"/>
  <c r="Q97"/>
  <c r="Q96"/>
  <c r="Q95"/>
  <c r="Q94"/>
  <c r="Q93"/>
  <c r="Q91"/>
  <c r="Q90"/>
  <c r="Q89"/>
  <c r="Q88"/>
  <c r="Q87"/>
  <c r="Q86"/>
  <c r="Q85"/>
  <c r="Q84"/>
  <c r="Q83"/>
  <c r="Q82"/>
  <c r="Q81"/>
  <c r="Q80"/>
  <c r="Q79"/>
  <c r="Q78"/>
  <c r="Q77"/>
  <c r="Q75"/>
  <c r="Q74"/>
  <c r="Q73"/>
  <c r="Q72"/>
  <c r="Q71"/>
  <c r="Q70"/>
  <c r="Q69"/>
  <c r="Q68"/>
  <c r="Q67"/>
  <c r="Q66"/>
  <c r="Q65"/>
  <c r="Q64"/>
  <c r="Q63"/>
  <c r="Q62"/>
  <c r="Q61"/>
  <c r="Q49"/>
  <c r="Q48"/>
  <c r="Q47"/>
  <c r="Q42"/>
  <c r="Q41"/>
  <c r="Q40"/>
  <c r="Q38"/>
  <c r="Q37"/>
  <c r="Q34"/>
  <c r="Q33"/>
  <c r="Q32"/>
  <c r="Q30"/>
  <c r="Q45" s="1"/>
  <c r="Q29"/>
  <c r="Q44" s="1"/>
  <c r="Q17"/>
  <c r="Q16"/>
  <c r="Q15"/>
  <c r="Q13"/>
  <c r="Q10"/>
  <c r="P225"/>
  <c r="P224"/>
  <c r="P223"/>
  <c r="P222"/>
  <c r="P190"/>
  <c r="P189"/>
  <c r="P188"/>
  <c r="P187"/>
  <c r="P186"/>
  <c r="P185"/>
  <c r="P184"/>
  <c r="P183"/>
  <c r="P182"/>
  <c r="P181"/>
  <c r="P180"/>
  <c r="P179"/>
  <c r="P178"/>
  <c r="P177"/>
  <c r="P176"/>
  <c r="P175"/>
  <c r="P173"/>
  <c r="P172"/>
  <c r="P171"/>
  <c r="P170"/>
  <c r="P169"/>
  <c r="P168"/>
  <c r="P167"/>
  <c r="P166"/>
  <c r="P165"/>
  <c r="P164"/>
  <c r="P163"/>
  <c r="P162"/>
  <c r="P161"/>
  <c r="P160"/>
  <c r="P159"/>
  <c r="P157"/>
  <c r="P156"/>
  <c r="P155"/>
  <c r="P154"/>
  <c r="P153"/>
  <c r="P152"/>
  <c r="P151"/>
  <c r="P150"/>
  <c r="P149"/>
  <c r="P148"/>
  <c r="P147"/>
  <c r="P146"/>
  <c r="P145"/>
  <c r="P144"/>
  <c r="P143"/>
  <c r="P141"/>
  <c r="P140"/>
  <c r="P139"/>
  <c r="P138"/>
  <c r="P137"/>
  <c r="P136"/>
  <c r="P135"/>
  <c r="P134"/>
  <c r="P133"/>
  <c r="P132"/>
  <c r="P131"/>
  <c r="P130"/>
  <c r="P129"/>
  <c r="P128"/>
  <c r="P127"/>
  <c r="P124"/>
  <c r="P123"/>
  <c r="P122"/>
  <c r="P121"/>
  <c r="P120"/>
  <c r="P119"/>
  <c r="P118"/>
  <c r="P117"/>
  <c r="P116"/>
  <c r="P115"/>
  <c r="P114"/>
  <c r="P113"/>
  <c r="P112"/>
  <c r="P111"/>
  <c r="P110"/>
  <c r="P109"/>
  <c r="P107"/>
  <c r="P106"/>
  <c r="P105"/>
  <c r="P104"/>
  <c r="P103"/>
  <c r="P102"/>
  <c r="P101"/>
  <c r="P100"/>
  <c r="P99"/>
  <c r="P98"/>
  <c r="P97"/>
  <c r="P96"/>
  <c r="P95"/>
  <c r="P94"/>
  <c r="P93"/>
  <c r="P91"/>
  <c r="P90"/>
  <c r="P89"/>
  <c r="P88"/>
  <c r="P87"/>
  <c r="P86"/>
  <c r="P85"/>
  <c r="P84"/>
  <c r="P83"/>
  <c r="P82"/>
  <c r="P81"/>
  <c r="P80"/>
  <c r="P79"/>
  <c r="P78"/>
  <c r="P77"/>
  <c r="P75"/>
  <c r="P74"/>
  <c r="P73"/>
  <c r="P72"/>
  <c r="P71"/>
  <c r="P70"/>
  <c r="P69"/>
  <c r="P68"/>
  <c r="P67"/>
  <c r="P66"/>
  <c r="P65"/>
  <c r="P64"/>
  <c r="P63"/>
  <c r="P62"/>
  <c r="P61"/>
  <c r="P49"/>
  <c r="P48"/>
  <c r="P47"/>
  <c r="P42"/>
  <c r="P41"/>
  <c r="P40"/>
  <c r="P38"/>
  <c r="P37"/>
  <c r="P34"/>
  <c r="P33"/>
  <c r="P32"/>
  <c r="P30"/>
  <c r="P45" s="1"/>
  <c r="P29"/>
  <c r="P44" s="1"/>
  <c r="P17"/>
  <c r="P16"/>
  <c r="P15"/>
  <c r="P13"/>
  <c r="P10"/>
  <c r="O225"/>
  <c r="O224"/>
  <c r="O223"/>
  <c r="O222"/>
  <c r="O190"/>
  <c r="O189"/>
  <c r="O188"/>
  <c r="O187"/>
  <c r="O186"/>
  <c r="O185"/>
  <c r="O184"/>
  <c r="O183"/>
  <c r="O182"/>
  <c r="O181"/>
  <c r="O180"/>
  <c r="O179"/>
  <c r="O178"/>
  <c r="O177"/>
  <c r="O176"/>
  <c r="O175"/>
  <c r="O173"/>
  <c r="O172"/>
  <c r="O171"/>
  <c r="O170"/>
  <c r="O169"/>
  <c r="O168"/>
  <c r="O167"/>
  <c r="O166"/>
  <c r="O165"/>
  <c r="O164"/>
  <c r="O163"/>
  <c r="O162"/>
  <c r="O161"/>
  <c r="O160"/>
  <c r="O159"/>
  <c r="O157"/>
  <c r="O156"/>
  <c r="O155"/>
  <c r="O154"/>
  <c r="O153"/>
  <c r="O152"/>
  <c r="O151"/>
  <c r="O150"/>
  <c r="O149"/>
  <c r="O148"/>
  <c r="O147"/>
  <c r="O146"/>
  <c r="O145"/>
  <c r="O144"/>
  <c r="O143"/>
  <c r="O141"/>
  <c r="O140"/>
  <c r="O139"/>
  <c r="O138"/>
  <c r="O137"/>
  <c r="O136"/>
  <c r="O135"/>
  <c r="O134"/>
  <c r="O133"/>
  <c r="O132"/>
  <c r="O131"/>
  <c r="O130"/>
  <c r="O129"/>
  <c r="O128"/>
  <c r="O127"/>
  <c r="O124"/>
  <c r="O123"/>
  <c r="O122"/>
  <c r="O121"/>
  <c r="O120"/>
  <c r="O119"/>
  <c r="O118"/>
  <c r="O117"/>
  <c r="O116"/>
  <c r="O115"/>
  <c r="O114"/>
  <c r="O113"/>
  <c r="O112"/>
  <c r="O111"/>
  <c r="O110"/>
  <c r="O109"/>
  <c r="O107"/>
  <c r="O106"/>
  <c r="O105"/>
  <c r="O104"/>
  <c r="O103"/>
  <c r="O102"/>
  <c r="O101"/>
  <c r="O100"/>
  <c r="O99"/>
  <c r="O98"/>
  <c r="O97"/>
  <c r="O96"/>
  <c r="O95"/>
  <c r="O94"/>
  <c r="O93"/>
  <c r="O91"/>
  <c r="O90"/>
  <c r="O89"/>
  <c r="O88"/>
  <c r="O87"/>
  <c r="O86"/>
  <c r="O85"/>
  <c r="O84"/>
  <c r="O83"/>
  <c r="O82"/>
  <c r="O81"/>
  <c r="O80"/>
  <c r="O79"/>
  <c r="O78"/>
  <c r="O77"/>
  <c r="O75"/>
  <c r="O74"/>
  <c r="O73"/>
  <c r="O72"/>
  <c r="O71"/>
  <c r="O70"/>
  <c r="O69"/>
  <c r="O68"/>
  <c r="O67"/>
  <c r="O66"/>
  <c r="O65"/>
  <c r="O64"/>
  <c r="O63"/>
  <c r="O62"/>
  <c r="O61"/>
  <c r="O49"/>
  <c r="O48"/>
  <c r="O47"/>
  <c r="O42"/>
  <c r="O41"/>
  <c r="O40"/>
  <c r="O38"/>
  <c r="O37"/>
  <c r="O34"/>
  <c r="O33"/>
  <c r="O32"/>
  <c r="O30"/>
  <c r="O45" s="1"/>
  <c r="O29"/>
  <c r="O44" s="1"/>
  <c r="O17"/>
  <c r="O16"/>
  <c r="O15"/>
  <c r="O13"/>
  <c r="O10"/>
  <c r="N225"/>
  <c r="N224"/>
  <c r="N223"/>
  <c r="N222"/>
  <c r="N190"/>
  <c r="N189"/>
  <c r="N188"/>
  <c r="N187"/>
  <c r="N186"/>
  <c r="N185"/>
  <c r="N184"/>
  <c r="N183"/>
  <c r="N182"/>
  <c r="N181"/>
  <c r="N180"/>
  <c r="N179"/>
  <c r="N178"/>
  <c r="N177"/>
  <c r="N176"/>
  <c r="N175"/>
  <c r="N173"/>
  <c r="N172"/>
  <c r="N171"/>
  <c r="N170"/>
  <c r="N169"/>
  <c r="N168"/>
  <c r="N167"/>
  <c r="N166"/>
  <c r="N165"/>
  <c r="N164"/>
  <c r="N163"/>
  <c r="N162"/>
  <c r="N161"/>
  <c r="N160"/>
  <c r="N159"/>
  <c r="N157"/>
  <c r="N156"/>
  <c r="N155"/>
  <c r="N154"/>
  <c r="N153"/>
  <c r="N152"/>
  <c r="N151"/>
  <c r="N150"/>
  <c r="N149"/>
  <c r="N148"/>
  <c r="N147"/>
  <c r="N146"/>
  <c r="N145"/>
  <c r="N144"/>
  <c r="N143"/>
  <c r="N141"/>
  <c r="N140"/>
  <c r="N139"/>
  <c r="N138"/>
  <c r="N137"/>
  <c r="N136"/>
  <c r="N135"/>
  <c r="N134"/>
  <c r="N133"/>
  <c r="N132"/>
  <c r="N131"/>
  <c r="N130"/>
  <c r="N129"/>
  <c r="N128"/>
  <c r="N127"/>
  <c r="N124"/>
  <c r="N123"/>
  <c r="N122"/>
  <c r="N121"/>
  <c r="N120"/>
  <c r="N119"/>
  <c r="N118"/>
  <c r="N117"/>
  <c r="N116"/>
  <c r="N115"/>
  <c r="N114"/>
  <c r="N113"/>
  <c r="N112"/>
  <c r="N111"/>
  <c r="N110"/>
  <c r="N109"/>
  <c r="N107"/>
  <c r="N106"/>
  <c r="N105"/>
  <c r="N104"/>
  <c r="N103"/>
  <c r="N102"/>
  <c r="N101"/>
  <c r="N100"/>
  <c r="N99"/>
  <c r="N98"/>
  <c r="N97"/>
  <c r="N96"/>
  <c r="N95"/>
  <c r="N94"/>
  <c r="N93"/>
  <c r="N91"/>
  <c r="N90"/>
  <c r="N89"/>
  <c r="N88"/>
  <c r="N87"/>
  <c r="N86"/>
  <c r="N85"/>
  <c r="N84"/>
  <c r="N83"/>
  <c r="N82"/>
  <c r="N81"/>
  <c r="N80"/>
  <c r="N79"/>
  <c r="N78"/>
  <c r="N77"/>
  <c r="N75"/>
  <c r="N74"/>
  <c r="N73"/>
  <c r="N72"/>
  <c r="N71"/>
  <c r="N70"/>
  <c r="N69"/>
  <c r="N68"/>
  <c r="N67"/>
  <c r="N66"/>
  <c r="N65"/>
  <c r="N64"/>
  <c r="N63"/>
  <c r="N62"/>
  <c r="N61"/>
  <c r="N49"/>
  <c r="N48"/>
  <c r="N47"/>
  <c r="N42"/>
  <c r="N41"/>
  <c r="N40"/>
  <c r="N38"/>
  <c r="N37"/>
  <c r="N34"/>
  <c r="N33"/>
  <c r="N32"/>
  <c r="N30"/>
  <c r="N45" s="1"/>
  <c r="N29"/>
  <c r="N44" s="1"/>
  <c r="N17"/>
  <c r="N16"/>
  <c r="N15"/>
  <c r="N13"/>
  <c r="N10"/>
  <c r="M225"/>
  <c r="M224"/>
  <c r="M223"/>
  <c r="M222"/>
  <c r="M190"/>
  <c r="M189"/>
  <c r="M188"/>
  <c r="M187"/>
  <c r="M186"/>
  <c r="M185"/>
  <c r="M184"/>
  <c r="M183"/>
  <c r="M182"/>
  <c r="M181"/>
  <c r="M180"/>
  <c r="M179"/>
  <c r="M178"/>
  <c r="M177"/>
  <c r="M176"/>
  <c r="M175"/>
  <c r="M173"/>
  <c r="M172"/>
  <c r="M171"/>
  <c r="M170"/>
  <c r="M169"/>
  <c r="M168"/>
  <c r="M167"/>
  <c r="M166"/>
  <c r="M165"/>
  <c r="M164"/>
  <c r="M163"/>
  <c r="M162"/>
  <c r="M161"/>
  <c r="M160"/>
  <c r="M159"/>
  <c r="M157"/>
  <c r="M156"/>
  <c r="M155"/>
  <c r="M154"/>
  <c r="M153"/>
  <c r="M152"/>
  <c r="M151"/>
  <c r="M150"/>
  <c r="M149"/>
  <c r="M148"/>
  <c r="M147"/>
  <c r="M146"/>
  <c r="M145"/>
  <c r="M144"/>
  <c r="M143"/>
  <c r="M141"/>
  <c r="M140"/>
  <c r="M139"/>
  <c r="M138"/>
  <c r="M137"/>
  <c r="M136"/>
  <c r="M135"/>
  <c r="M134"/>
  <c r="M133"/>
  <c r="M132"/>
  <c r="M131"/>
  <c r="M130"/>
  <c r="M129"/>
  <c r="M128"/>
  <c r="M127"/>
  <c r="M124"/>
  <c r="M123"/>
  <c r="M122"/>
  <c r="M121"/>
  <c r="M120"/>
  <c r="M119"/>
  <c r="M118"/>
  <c r="M117"/>
  <c r="M116"/>
  <c r="M115"/>
  <c r="M114"/>
  <c r="M113"/>
  <c r="M112"/>
  <c r="M111"/>
  <c r="M110"/>
  <c r="M109"/>
  <c r="M107"/>
  <c r="M106"/>
  <c r="M105"/>
  <c r="M104"/>
  <c r="M103"/>
  <c r="M102"/>
  <c r="M101"/>
  <c r="M100"/>
  <c r="M99"/>
  <c r="M98"/>
  <c r="M97"/>
  <c r="M96"/>
  <c r="M95"/>
  <c r="M94"/>
  <c r="M93"/>
  <c r="M91"/>
  <c r="M90"/>
  <c r="M89"/>
  <c r="M88"/>
  <c r="M87"/>
  <c r="M86"/>
  <c r="M85"/>
  <c r="M84"/>
  <c r="M83"/>
  <c r="M82"/>
  <c r="M81"/>
  <c r="M80"/>
  <c r="M79"/>
  <c r="M78"/>
  <c r="M77"/>
  <c r="M75"/>
  <c r="M74"/>
  <c r="M73"/>
  <c r="M72"/>
  <c r="M71"/>
  <c r="M70"/>
  <c r="M69"/>
  <c r="M68"/>
  <c r="M67"/>
  <c r="M66"/>
  <c r="M65"/>
  <c r="M64"/>
  <c r="M63"/>
  <c r="M62"/>
  <c r="M61"/>
  <c r="M49"/>
  <c r="M48"/>
  <c r="M47"/>
  <c r="M42"/>
  <c r="M41"/>
  <c r="M40"/>
  <c r="M38"/>
  <c r="M37"/>
  <c r="M34"/>
  <c r="M33"/>
  <c r="M32"/>
  <c r="M30"/>
  <c r="M45" s="1"/>
  <c r="M29"/>
  <c r="M44" s="1"/>
  <c r="M17"/>
  <c r="M16"/>
  <c r="M15"/>
  <c r="M13"/>
  <c r="M10"/>
  <c r="L225"/>
  <c r="L224"/>
  <c r="L223"/>
  <c r="L222"/>
  <c r="L190"/>
  <c r="L189"/>
  <c r="L188"/>
  <c r="L187"/>
  <c r="L186"/>
  <c r="L185"/>
  <c r="L184"/>
  <c r="L183"/>
  <c r="L182"/>
  <c r="L181"/>
  <c r="L180"/>
  <c r="L179"/>
  <c r="L178"/>
  <c r="L177"/>
  <c r="L176"/>
  <c r="L175"/>
  <c r="L173"/>
  <c r="L172"/>
  <c r="L171"/>
  <c r="L170"/>
  <c r="L169"/>
  <c r="L168"/>
  <c r="L167"/>
  <c r="L166"/>
  <c r="L165"/>
  <c r="L164"/>
  <c r="L163"/>
  <c r="L162"/>
  <c r="L161"/>
  <c r="L160"/>
  <c r="L159"/>
  <c r="L157"/>
  <c r="L156"/>
  <c r="L155"/>
  <c r="L154"/>
  <c r="L153"/>
  <c r="L152"/>
  <c r="L151"/>
  <c r="L150"/>
  <c r="L149"/>
  <c r="L148"/>
  <c r="L147"/>
  <c r="L146"/>
  <c r="L145"/>
  <c r="L144"/>
  <c r="L143"/>
  <c r="L141"/>
  <c r="L140"/>
  <c r="L139"/>
  <c r="L138"/>
  <c r="L137"/>
  <c r="L136"/>
  <c r="L135"/>
  <c r="L134"/>
  <c r="L133"/>
  <c r="L132"/>
  <c r="L131"/>
  <c r="L130"/>
  <c r="L129"/>
  <c r="L128"/>
  <c r="L127"/>
  <c r="L124"/>
  <c r="L123"/>
  <c r="L122"/>
  <c r="L121"/>
  <c r="L120"/>
  <c r="L119"/>
  <c r="L118"/>
  <c r="L117"/>
  <c r="L116"/>
  <c r="L115"/>
  <c r="L114"/>
  <c r="L113"/>
  <c r="L112"/>
  <c r="L111"/>
  <c r="L110"/>
  <c r="L109"/>
  <c r="L107"/>
  <c r="L106"/>
  <c r="L105"/>
  <c r="L104"/>
  <c r="L103"/>
  <c r="L102"/>
  <c r="L101"/>
  <c r="L100"/>
  <c r="L99"/>
  <c r="L98"/>
  <c r="L97"/>
  <c r="L96"/>
  <c r="L95"/>
  <c r="L94"/>
  <c r="L93"/>
  <c r="L91"/>
  <c r="L90"/>
  <c r="L89"/>
  <c r="L88"/>
  <c r="L87"/>
  <c r="L86"/>
  <c r="L85"/>
  <c r="L84"/>
  <c r="L83"/>
  <c r="L82"/>
  <c r="L81"/>
  <c r="L80"/>
  <c r="L79"/>
  <c r="L78"/>
  <c r="L77"/>
  <c r="L75"/>
  <c r="L74"/>
  <c r="L73"/>
  <c r="L72"/>
  <c r="L71"/>
  <c r="L70"/>
  <c r="L69"/>
  <c r="L68"/>
  <c r="L67"/>
  <c r="L66"/>
  <c r="L65"/>
  <c r="L64"/>
  <c r="L63"/>
  <c r="L62"/>
  <c r="L61"/>
  <c r="L49"/>
  <c r="L48"/>
  <c r="L47"/>
  <c r="L42"/>
  <c r="L41"/>
  <c r="L40"/>
  <c r="L38"/>
  <c r="L37"/>
  <c r="L34"/>
  <c r="L33"/>
  <c r="L32"/>
  <c r="L30"/>
  <c r="L45" s="1"/>
  <c r="L29"/>
  <c r="L44" s="1"/>
  <c r="L17"/>
  <c r="L16"/>
  <c r="L15"/>
  <c r="L13"/>
  <c r="L10"/>
  <c r="K225"/>
  <c r="K224"/>
  <c r="K223"/>
  <c r="K222"/>
  <c r="K190"/>
  <c r="K189"/>
  <c r="K188"/>
  <c r="K187"/>
  <c r="K186"/>
  <c r="K185"/>
  <c r="K184"/>
  <c r="K183"/>
  <c r="K182"/>
  <c r="K181"/>
  <c r="K180"/>
  <c r="K179"/>
  <c r="K178"/>
  <c r="K177"/>
  <c r="K176"/>
  <c r="K175"/>
  <c r="K173"/>
  <c r="K172"/>
  <c r="K171"/>
  <c r="K170"/>
  <c r="K169"/>
  <c r="K168"/>
  <c r="K167"/>
  <c r="K166"/>
  <c r="K165"/>
  <c r="K164"/>
  <c r="K163"/>
  <c r="K162"/>
  <c r="K161"/>
  <c r="K160"/>
  <c r="K159"/>
  <c r="K157"/>
  <c r="K156"/>
  <c r="K155"/>
  <c r="K154"/>
  <c r="K153"/>
  <c r="K152"/>
  <c r="K151"/>
  <c r="K150"/>
  <c r="K149"/>
  <c r="K148"/>
  <c r="K147"/>
  <c r="K146"/>
  <c r="K145"/>
  <c r="K144"/>
  <c r="K143"/>
  <c r="K141"/>
  <c r="K140"/>
  <c r="K139"/>
  <c r="K138"/>
  <c r="K137"/>
  <c r="K136"/>
  <c r="K135"/>
  <c r="K134"/>
  <c r="K133"/>
  <c r="K132"/>
  <c r="K131"/>
  <c r="K130"/>
  <c r="K129"/>
  <c r="K128"/>
  <c r="K127"/>
  <c r="K124"/>
  <c r="K123"/>
  <c r="K122"/>
  <c r="K121"/>
  <c r="K120"/>
  <c r="K119"/>
  <c r="K118"/>
  <c r="K117"/>
  <c r="K116"/>
  <c r="K115"/>
  <c r="K114"/>
  <c r="K113"/>
  <c r="K112"/>
  <c r="K111"/>
  <c r="K110"/>
  <c r="K109"/>
  <c r="K107"/>
  <c r="K106"/>
  <c r="K105"/>
  <c r="K104"/>
  <c r="K103"/>
  <c r="K102"/>
  <c r="K101"/>
  <c r="K100"/>
  <c r="K99"/>
  <c r="K98"/>
  <c r="K97"/>
  <c r="K96"/>
  <c r="K95"/>
  <c r="K94"/>
  <c r="K93"/>
  <c r="K91"/>
  <c r="K90"/>
  <c r="K89"/>
  <c r="K88"/>
  <c r="K87"/>
  <c r="K86"/>
  <c r="K85"/>
  <c r="K84"/>
  <c r="K83"/>
  <c r="K82"/>
  <c r="K81"/>
  <c r="K80"/>
  <c r="K79"/>
  <c r="K78"/>
  <c r="K77"/>
  <c r="K75"/>
  <c r="K74"/>
  <c r="K73"/>
  <c r="K72"/>
  <c r="K71"/>
  <c r="K70"/>
  <c r="K69"/>
  <c r="K68"/>
  <c r="K67"/>
  <c r="K66"/>
  <c r="K65"/>
  <c r="K64"/>
  <c r="K63"/>
  <c r="K62"/>
  <c r="K61"/>
  <c r="K49"/>
  <c r="K48"/>
  <c r="K47"/>
  <c r="K42"/>
  <c r="K41"/>
  <c r="K40"/>
  <c r="K38"/>
  <c r="K37"/>
  <c r="K34"/>
  <c r="K33"/>
  <c r="K32"/>
  <c r="K30"/>
  <c r="K45" s="1"/>
  <c r="K29"/>
  <c r="K44" s="1"/>
  <c r="K17"/>
  <c r="K16"/>
  <c r="K15"/>
  <c r="K13"/>
  <c r="K10"/>
  <c r="J225"/>
  <c r="J224"/>
  <c r="J223"/>
  <c r="J222"/>
  <c r="J190"/>
  <c r="J189"/>
  <c r="J188"/>
  <c r="J187"/>
  <c r="J186"/>
  <c r="J185"/>
  <c r="J184"/>
  <c r="J183"/>
  <c r="J182"/>
  <c r="J181"/>
  <c r="J180"/>
  <c r="J179"/>
  <c r="J178"/>
  <c r="J177"/>
  <c r="J176"/>
  <c r="J175"/>
  <c r="J173"/>
  <c r="J172"/>
  <c r="J171"/>
  <c r="J170"/>
  <c r="J169"/>
  <c r="J168"/>
  <c r="J167"/>
  <c r="J166"/>
  <c r="J165"/>
  <c r="J164"/>
  <c r="J163"/>
  <c r="J162"/>
  <c r="J161"/>
  <c r="J160"/>
  <c r="J159"/>
  <c r="J157"/>
  <c r="J156"/>
  <c r="J155"/>
  <c r="J154"/>
  <c r="J153"/>
  <c r="J152"/>
  <c r="J151"/>
  <c r="J150"/>
  <c r="J149"/>
  <c r="J148"/>
  <c r="J147"/>
  <c r="J146"/>
  <c r="J145"/>
  <c r="J144"/>
  <c r="J143"/>
  <c r="J141"/>
  <c r="J140"/>
  <c r="J139"/>
  <c r="J138"/>
  <c r="J137"/>
  <c r="J136"/>
  <c r="J135"/>
  <c r="J134"/>
  <c r="J133"/>
  <c r="J132"/>
  <c r="J131"/>
  <c r="J130"/>
  <c r="J129"/>
  <c r="J128"/>
  <c r="J127"/>
  <c r="J124"/>
  <c r="J123"/>
  <c r="J122"/>
  <c r="J121"/>
  <c r="J120"/>
  <c r="J119"/>
  <c r="J118"/>
  <c r="J117"/>
  <c r="J116"/>
  <c r="J115"/>
  <c r="J114"/>
  <c r="J113"/>
  <c r="J112"/>
  <c r="J111"/>
  <c r="J110"/>
  <c r="J109"/>
  <c r="J107"/>
  <c r="J106"/>
  <c r="J105"/>
  <c r="J104"/>
  <c r="J103"/>
  <c r="J102"/>
  <c r="J101"/>
  <c r="J100"/>
  <c r="J99"/>
  <c r="J98"/>
  <c r="J97"/>
  <c r="J96"/>
  <c r="J95"/>
  <c r="J94"/>
  <c r="J93"/>
  <c r="J91"/>
  <c r="J90"/>
  <c r="J89"/>
  <c r="J88"/>
  <c r="J87"/>
  <c r="J86"/>
  <c r="J85"/>
  <c r="J84"/>
  <c r="J83"/>
  <c r="J82"/>
  <c r="J81"/>
  <c r="J80"/>
  <c r="J79"/>
  <c r="J78"/>
  <c r="J77"/>
  <c r="J75"/>
  <c r="J74"/>
  <c r="J73"/>
  <c r="J72"/>
  <c r="J71"/>
  <c r="J70"/>
  <c r="J69"/>
  <c r="J68"/>
  <c r="J67"/>
  <c r="J66"/>
  <c r="J65"/>
  <c r="J64"/>
  <c r="J63"/>
  <c r="J62"/>
  <c r="J61"/>
  <c r="J49"/>
  <c r="J48"/>
  <c r="J47"/>
  <c r="J42"/>
  <c r="J41"/>
  <c r="J40"/>
  <c r="J38"/>
  <c r="J37"/>
  <c r="J34"/>
  <c r="J33"/>
  <c r="J32"/>
  <c r="J30"/>
  <c r="J29"/>
  <c r="J17"/>
  <c r="J16"/>
  <c r="J15"/>
  <c r="J13"/>
  <c r="J10"/>
  <c r="I225"/>
  <c r="I224"/>
  <c r="I223"/>
  <c r="I222"/>
  <c r="I190"/>
  <c r="I189"/>
  <c r="I188"/>
  <c r="I187"/>
  <c r="I186"/>
  <c r="I185"/>
  <c r="I184"/>
  <c r="I183"/>
  <c r="I182"/>
  <c r="I181"/>
  <c r="I180"/>
  <c r="I179"/>
  <c r="I178"/>
  <c r="I177"/>
  <c r="I176"/>
  <c r="I175"/>
  <c r="I173"/>
  <c r="I172"/>
  <c r="I171"/>
  <c r="I170"/>
  <c r="I169"/>
  <c r="I168"/>
  <c r="I167"/>
  <c r="I166"/>
  <c r="I165"/>
  <c r="I164"/>
  <c r="I163"/>
  <c r="I162"/>
  <c r="I161"/>
  <c r="I160"/>
  <c r="I159"/>
  <c r="I157"/>
  <c r="I156"/>
  <c r="I155"/>
  <c r="I154"/>
  <c r="I153"/>
  <c r="I152"/>
  <c r="I151"/>
  <c r="I150"/>
  <c r="I149"/>
  <c r="I148"/>
  <c r="I147"/>
  <c r="I146"/>
  <c r="I145"/>
  <c r="I144"/>
  <c r="I143"/>
  <c r="I141"/>
  <c r="I140"/>
  <c r="I139"/>
  <c r="I138"/>
  <c r="I137"/>
  <c r="I136"/>
  <c r="I135"/>
  <c r="I134"/>
  <c r="I133"/>
  <c r="I132"/>
  <c r="I131"/>
  <c r="I130"/>
  <c r="I129"/>
  <c r="I128"/>
  <c r="I127"/>
  <c r="I124"/>
  <c r="I123"/>
  <c r="I122"/>
  <c r="I121"/>
  <c r="I120"/>
  <c r="I119"/>
  <c r="I118"/>
  <c r="I117"/>
  <c r="I116"/>
  <c r="I115"/>
  <c r="I114"/>
  <c r="I113"/>
  <c r="I112"/>
  <c r="I111"/>
  <c r="I110"/>
  <c r="I109"/>
  <c r="I107"/>
  <c r="I106"/>
  <c r="I105"/>
  <c r="I104"/>
  <c r="I103"/>
  <c r="I102"/>
  <c r="I101"/>
  <c r="I100"/>
  <c r="I99"/>
  <c r="I98"/>
  <c r="I97"/>
  <c r="I96"/>
  <c r="I95"/>
  <c r="I94"/>
  <c r="I93"/>
  <c r="I91"/>
  <c r="I90"/>
  <c r="I89"/>
  <c r="I88"/>
  <c r="I87"/>
  <c r="I86"/>
  <c r="I85"/>
  <c r="I84"/>
  <c r="I83"/>
  <c r="I82"/>
  <c r="I81"/>
  <c r="I80"/>
  <c r="I79"/>
  <c r="I78"/>
  <c r="I77"/>
  <c r="I75"/>
  <c r="I74"/>
  <c r="I73"/>
  <c r="I72"/>
  <c r="I71"/>
  <c r="I70"/>
  <c r="I69"/>
  <c r="I68"/>
  <c r="I67"/>
  <c r="I66"/>
  <c r="I65"/>
  <c r="I64"/>
  <c r="I63"/>
  <c r="I62"/>
  <c r="I61"/>
  <c r="I49"/>
  <c r="I48"/>
  <c r="I47"/>
  <c r="I42"/>
  <c r="I41"/>
  <c r="I40"/>
  <c r="I38"/>
  <c r="I37"/>
  <c r="I34"/>
  <c r="I33"/>
  <c r="I32"/>
  <c r="I30"/>
  <c r="I45" s="1"/>
  <c r="I29"/>
  <c r="I44" s="1"/>
  <c r="I17"/>
  <c r="I16"/>
  <c r="I15"/>
  <c r="I13"/>
  <c r="I10"/>
  <c r="H233"/>
  <c r="H232"/>
  <c r="H231"/>
  <c r="H230"/>
  <c r="H229"/>
  <c r="H228"/>
  <c r="H227"/>
  <c r="H225"/>
  <c r="H224"/>
  <c r="H223"/>
  <c r="H222"/>
  <c r="H206"/>
  <c r="H193"/>
  <c r="H190"/>
  <c r="H189"/>
  <c r="H188"/>
  <c r="H187"/>
  <c r="H186"/>
  <c r="H185"/>
  <c r="H184"/>
  <c r="H183"/>
  <c r="H182"/>
  <c r="H181"/>
  <c r="H180"/>
  <c r="H179"/>
  <c r="H178"/>
  <c r="H177"/>
  <c r="H176"/>
  <c r="H175"/>
  <c r="H173"/>
  <c r="H172"/>
  <c r="H171"/>
  <c r="H170"/>
  <c r="H169"/>
  <c r="H168"/>
  <c r="H167"/>
  <c r="H166"/>
  <c r="H165"/>
  <c r="H164"/>
  <c r="H163"/>
  <c r="H162"/>
  <c r="H161"/>
  <c r="H160"/>
  <c r="H159"/>
  <c r="H157"/>
  <c r="H156"/>
  <c r="H155"/>
  <c r="H154"/>
  <c r="H153"/>
  <c r="H152"/>
  <c r="H151"/>
  <c r="H150"/>
  <c r="H149"/>
  <c r="H148"/>
  <c r="H147"/>
  <c r="H146"/>
  <c r="H145"/>
  <c r="H144"/>
  <c r="H143"/>
  <c r="H141"/>
  <c r="H140"/>
  <c r="H139"/>
  <c r="H138"/>
  <c r="H137"/>
  <c r="H136"/>
  <c r="H135"/>
  <c r="H134"/>
  <c r="H133"/>
  <c r="H132"/>
  <c r="H131"/>
  <c r="H130"/>
  <c r="H129"/>
  <c r="H128"/>
  <c r="H127"/>
  <c r="H124"/>
  <c r="H123"/>
  <c r="H122"/>
  <c r="H121"/>
  <c r="H120"/>
  <c r="H119"/>
  <c r="H118"/>
  <c r="H117"/>
  <c r="H116"/>
  <c r="H115"/>
  <c r="H114"/>
  <c r="H113"/>
  <c r="H112"/>
  <c r="H111"/>
  <c r="H110"/>
  <c r="H109"/>
  <c r="H107"/>
  <c r="H106"/>
  <c r="H105"/>
  <c r="H104"/>
  <c r="H103"/>
  <c r="H102"/>
  <c r="H101"/>
  <c r="H100"/>
  <c r="H99"/>
  <c r="H98"/>
  <c r="H97"/>
  <c r="H96"/>
  <c r="H95"/>
  <c r="H94"/>
  <c r="H93"/>
  <c r="H91"/>
  <c r="H90"/>
  <c r="H89"/>
  <c r="H88"/>
  <c r="H87"/>
  <c r="H86"/>
  <c r="H85"/>
  <c r="H84"/>
  <c r="H83"/>
  <c r="H82"/>
  <c r="H81"/>
  <c r="H80"/>
  <c r="H79"/>
  <c r="H78"/>
  <c r="H77"/>
  <c r="H75"/>
  <c r="H74"/>
  <c r="H73"/>
  <c r="H72"/>
  <c r="H71"/>
  <c r="H70"/>
  <c r="H69"/>
  <c r="H68"/>
  <c r="H67"/>
  <c r="H66"/>
  <c r="H65"/>
  <c r="H64"/>
  <c r="H63"/>
  <c r="H62"/>
  <c r="H61"/>
  <c r="H49"/>
  <c r="H48"/>
  <c r="H47"/>
  <c r="H42"/>
  <c r="H41"/>
  <c r="H40"/>
  <c r="H38"/>
  <c r="H37"/>
  <c r="H34"/>
  <c r="H33"/>
  <c r="H32"/>
  <c r="H30"/>
  <c r="H45" s="1"/>
  <c r="H29"/>
  <c r="H44" s="1"/>
  <c r="H17"/>
  <c r="H16"/>
  <c r="H15"/>
  <c r="H13"/>
  <c r="H10"/>
  <c r="G225"/>
  <c r="G224"/>
  <c r="G223"/>
  <c r="G222"/>
  <c r="G190"/>
  <c r="G189"/>
  <c r="G188"/>
  <c r="G187"/>
  <c r="G186"/>
  <c r="G185"/>
  <c r="G184"/>
  <c r="G183"/>
  <c r="G182"/>
  <c r="G181"/>
  <c r="G180"/>
  <c r="G179"/>
  <c r="G178"/>
  <c r="G177"/>
  <c r="G176"/>
  <c r="G175"/>
  <c r="G173"/>
  <c r="G172"/>
  <c r="G171"/>
  <c r="G170"/>
  <c r="G169"/>
  <c r="G168"/>
  <c r="G167"/>
  <c r="G166"/>
  <c r="G165"/>
  <c r="G164"/>
  <c r="G163"/>
  <c r="G162"/>
  <c r="G161"/>
  <c r="G160"/>
  <c r="G159"/>
  <c r="G157"/>
  <c r="G156"/>
  <c r="G155"/>
  <c r="G154"/>
  <c r="G153"/>
  <c r="G152"/>
  <c r="G151"/>
  <c r="G150"/>
  <c r="G149"/>
  <c r="G148"/>
  <c r="G147"/>
  <c r="G146"/>
  <c r="G145"/>
  <c r="G144"/>
  <c r="G143"/>
  <c r="G141"/>
  <c r="G140"/>
  <c r="G139"/>
  <c r="G138"/>
  <c r="G137"/>
  <c r="G136"/>
  <c r="G135"/>
  <c r="G134"/>
  <c r="G133"/>
  <c r="G132"/>
  <c r="G131"/>
  <c r="G130"/>
  <c r="G129"/>
  <c r="G128"/>
  <c r="G127"/>
  <c r="G124"/>
  <c r="G123"/>
  <c r="G122"/>
  <c r="G121"/>
  <c r="G120"/>
  <c r="G119"/>
  <c r="G118"/>
  <c r="G117"/>
  <c r="G116"/>
  <c r="G115"/>
  <c r="G114"/>
  <c r="G113"/>
  <c r="G112"/>
  <c r="G111"/>
  <c r="G110"/>
  <c r="G109"/>
  <c r="G107"/>
  <c r="G106"/>
  <c r="G105"/>
  <c r="G104"/>
  <c r="G103"/>
  <c r="G102"/>
  <c r="G101"/>
  <c r="G100"/>
  <c r="G99"/>
  <c r="G98"/>
  <c r="G97"/>
  <c r="G96"/>
  <c r="G95"/>
  <c r="G94"/>
  <c r="G93"/>
  <c r="G91"/>
  <c r="G90"/>
  <c r="G89"/>
  <c r="G88"/>
  <c r="G87"/>
  <c r="G86"/>
  <c r="G85"/>
  <c r="G84"/>
  <c r="G83"/>
  <c r="G82"/>
  <c r="G81"/>
  <c r="G80"/>
  <c r="G79"/>
  <c r="G78"/>
  <c r="G77"/>
  <c r="G75"/>
  <c r="G74"/>
  <c r="G73"/>
  <c r="G72"/>
  <c r="G71"/>
  <c r="G70"/>
  <c r="G69"/>
  <c r="G68"/>
  <c r="G67"/>
  <c r="G66"/>
  <c r="G65"/>
  <c r="G64"/>
  <c r="G63"/>
  <c r="G62"/>
  <c r="G61"/>
  <c r="G49"/>
  <c r="G48"/>
  <c r="G47"/>
  <c r="G42"/>
  <c r="G41"/>
  <c r="G40"/>
  <c r="G38"/>
  <c r="G37"/>
  <c r="G34"/>
  <c r="G33"/>
  <c r="G32"/>
  <c r="G30"/>
  <c r="G45" s="1"/>
  <c r="G29"/>
  <c r="G44" s="1"/>
  <c r="G17"/>
  <c r="G16"/>
  <c r="G15"/>
  <c r="G13"/>
  <c r="G10"/>
  <c r="F233"/>
  <c r="F232"/>
  <c r="F231"/>
  <c r="F230"/>
  <c r="F229"/>
  <c r="F228"/>
  <c r="F227"/>
  <c r="F225"/>
  <c r="F224"/>
  <c r="F223"/>
  <c r="F222"/>
  <c r="F190"/>
  <c r="F189"/>
  <c r="F188"/>
  <c r="F187"/>
  <c r="F186"/>
  <c r="F185"/>
  <c r="F184"/>
  <c r="F183"/>
  <c r="F182"/>
  <c r="F181"/>
  <c r="F180"/>
  <c r="F179"/>
  <c r="F178"/>
  <c r="F177"/>
  <c r="F176"/>
  <c r="F175"/>
  <c r="F173"/>
  <c r="F172"/>
  <c r="F171"/>
  <c r="F170"/>
  <c r="F169"/>
  <c r="F168"/>
  <c r="F167"/>
  <c r="F166"/>
  <c r="F165"/>
  <c r="F164"/>
  <c r="F163"/>
  <c r="F162"/>
  <c r="F161"/>
  <c r="F160"/>
  <c r="F159"/>
  <c r="F157"/>
  <c r="F156"/>
  <c r="F155"/>
  <c r="F154"/>
  <c r="F153"/>
  <c r="F152"/>
  <c r="F151"/>
  <c r="F150"/>
  <c r="F149"/>
  <c r="F148"/>
  <c r="F147"/>
  <c r="F146"/>
  <c r="F145"/>
  <c r="F144"/>
  <c r="F143"/>
  <c r="F141"/>
  <c r="F140"/>
  <c r="F139"/>
  <c r="F138"/>
  <c r="F137"/>
  <c r="F136"/>
  <c r="F135"/>
  <c r="F134"/>
  <c r="F133"/>
  <c r="F132"/>
  <c r="F131"/>
  <c r="F130"/>
  <c r="F129"/>
  <c r="F128"/>
  <c r="F127"/>
  <c r="F124"/>
  <c r="F123"/>
  <c r="F122"/>
  <c r="F121"/>
  <c r="F120"/>
  <c r="F119"/>
  <c r="F118"/>
  <c r="F117"/>
  <c r="F116"/>
  <c r="F115"/>
  <c r="F114"/>
  <c r="F113"/>
  <c r="F112"/>
  <c r="F111"/>
  <c r="F110"/>
  <c r="F109"/>
  <c r="F107"/>
  <c r="F106"/>
  <c r="F105"/>
  <c r="F104"/>
  <c r="F103"/>
  <c r="F102"/>
  <c r="F101"/>
  <c r="F100"/>
  <c r="F99"/>
  <c r="F98"/>
  <c r="F97"/>
  <c r="F96"/>
  <c r="F95"/>
  <c r="F94"/>
  <c r="F93"/>
  <c r="F91"/>
  <c r="F90"/>
  <c r="F89"/>
  <c r="F88"/>
  <c r="F87"/>
  <c r="F86"/>
  <c r="F85"/>
  <c r="F84"/>
  <c r="F83"/>
  <c r="F82"/>
  <c r="F81"/>
  <c r="F80"/>
  <c r="F79"/>
  <c r="F78"/>
  <c r="F77"/>
  <c r="F75"/>
  <c r="F74"/>
  <c r="F73"/>
  <c r="F72"/>
  <c r="F71"/>
  <c r="F70"/>
  <c r="F69"/>
  <c r="F68"/>
  <c r="F67"/>
  <c r="F66"/>
  <c r="F65"/>
  <c r="F64"/>
  <c r="F63"/>
  <c r="F62"/>
  <c r="F61"/>
  <c r="F49"/>
  <c r="F48"/>
  <c r="F47"/>
  <c r="F42"/>
  <c r="F41"/>
  <c r="F40"/>
  <c r="F38"/>
  <c r="F37"/>
  <c r="F34"/>
  <c r="F33"/>
  <c r="F32"/>
  <c r="F30"/>
  <c r="F29"/>
  <c r="F17"/>
  <c r="F16"/>
  <c r="F15"/>
  <c r="F13"/>
  <c r="F10"/>
  <c r="E225"/>
  <c r="E224"/>
  <c r="E223"/>
  <c r="E222"/>
  <c r="E190"/>
  <c r="E189"/>
  <c r="E188"/>
  <c r="E187"/>
  <c r="E186"/>
  <c r="E185"/>
  <c r="E184"/>
  <c r="E183"/>
  <c r="E182"/>
  <c r="E181"/>
  <c r="E180"/>
  <c r="E179"/>
  <c r="E178"/>
  <c r="E177"/>
  <c r="E176"/>
  <c r="E175"/>
  <c r="E173"/>
  <c r="E172"/>
  <c r="E171"/>
  <c r="E170"/>
  <c r="E169"/>
  <c r="E168"/>
  <c r="E167"/>
  <c r="E166"/>
  <c r="E165"/>
  <c r="E164"/>
  <c r="E163"/>
  <c r="E162"/>
  <c r="E161"/>
  <c r="E160"/>
  <c r="E159"/>
  <c r="E157"/>
  <c r="E156"/>
  <c r="E155"/>
  <c r="E154"/>
  <c r="E153"/>
  <c r="E152"/>
  <c r="E151"/>
  <c r="E150"/>
  <c r="E149"/>
  <c r="E148"/>
  <c r="E147"/>
  <c r="E146"/>
  <c r="E145"/>
  <c r="E144"/>
  <c r="E143"/>
  <c r="E141"/>
  <c r="E140"/>
  <c r="E139"/>
  <c r="E138"/>
  <c r="E137"/>
  <c r="E136"/>
  <c r="E135"/>
  <c r="E134"/>
  <c r="E133"/>
  <c r="E132"/>
  <c r="E131"/>
  <c r="E130"/>
  <c r="E129"/>
  <c r="E128"/>
  <c r="E127"/>
  <c r="E124"/>
  <c r="E123"/>
  <c r="E122"/>
  <c r="E121"/>
  <c r="E120"/>
  <c r="E119"/>
  <c r="E118"/>
  <c r="E117"/>
  <c r="E116"/>
  <c r="E115"/>
  <c r="E114"/>
  <c r="E113"/>
  <c r="E112"/>
  <c r="E111"/>
  <c r="E110"/>
  <c r="E109"/>
  <c r="E107"/>
  <c r="E106"/>
  <c r="E105"/>
  <c r="E104"/>
  <c r="E103"/>
  <c r="E102"/>
  <c r="E101"/>
  <c r="E100"/>
  <c r="E99"/>
  <c r="E98"/>
  <c r="E97"/>
  <c r="E96"/>
  <c r="E95"/>
  <c r="E94"/>
  <c r="E93"/>
  <c r="E91"/>
  <c r="E90"/>
  <c r="E89"/>
  <c r="E88"/>
  <c r="E87"/>
  <c r="E86"/>
  <c r="E85"/>
  <c r="E84"/>
  <c r="E83"/>
  <c r="E82"/>
  <c r="E81"/>
  <c r="E80"/>
  <c r="E79"/>
  <c r="E78"/>
  <c r="E77"/>
  <c r="E75"/>
  <c r="E74"/>
  <c r="E73"/>
  <c r="E72"/>
  <c r="E71"/>
  <c r="E70"/>
  <c r="E69"/>
  <c r="E68"/>
  <c r="E67"/>
  <c r="E66"/>
  <c r="E65"/>
  <c r="E64"/>
  <c r="E63"/>
  <c r="E62"/>
  <c r="E61"/>
  <c r="E49"/>
  <c r="E48"/>
  <c r="E47"/>
  <c r="E42"/>
  <c r="E41"/>
  <c r="E40"/>
  <c r="E38"/>
  <c r="E37"/>
  <c r="E34"/>
  <c r="E33"/>
  <c r="E32"/>
  <c r="E30"/>
  <c r="E45" s="1"/>
  <c r="E29"/>
  <c r="E44" s="1"/>
  <c r="E17"/>
  <c r="E16"/>
  <c r="E15"/>
  <c r="E13"/>
  <c r="E10"/>
  <c r="D225"/>
  <c r="D224"/>
  <c r="D223"/>
  <c r="D222"/>
  <c r="D190"/>
  <c r="D189"/>
  <c r="D188"/>
  <c r="D187"/>
  <c r="D186"/>
  <c r="D185"/>
  <c r="D184"/>
  <c r="D183"/>
  <c r="D182"/>
  <c r="D181"/>
  <c r="D180"/>
  <c r="D179"/>
  <c r="D178"/>
  <c r="D177"/>
  <c r="D176"/>
  <c r="D175"/>
  <c r="D173"/>
  <c r="D172"/>
  <c r="D171"/>
  <c r="D170"/>
  <c r="D169"/>
  <c r="D168"/>
  <c r="D167"/>
  <c r="D166"/>
  <c r="D165"/>
  <c r="D164"/>
  <c r="D163"/>
  <c r="D162"/>
  <c r="D161"/>
  <c r="D160"/>
  <c r="D159"/>
  <c r="D157"/>
  <c r="D156"/>
  <c r="D155"/>
  <c r="D154"/>
  <c r="D153"/>
  <c r="D152"/>
  <c r="D151"/>
  <c r="D150"/>
  <c r="D149"/>
  <c r="D148"/>
  <c r="D147"/>
  <c r="D146"/>
  <c r="D145"/>
  <c r="D144"/>
  <c r="D143"/>
  <c r="D141"/>
  <c r="D140"/>
  <c r="D139"/>
  <c r="D138"/>
  <c r="D137"/>
  <c r="D136"/>
  <c r="D135"/>
  <c r="D134"/>
  <c r="D133"/>
  <c r="D132"/>
  <c r="D131"/>
  <c r="D130"/>
  <c r="D129"/>
  <c r="D128"/>
  <c r="D127"/>
  <c r="D124"/>
  <c r="D123"/>
  <c r="D122"/>
  <c r="D121"/>
  <c r="D120"/>
  <c r="D119"/>
  <c r="D118"/>
  <c r="D117"/>
  <c r="D116"/>
  <c r="D115"/>
  <c r="D114"/>
  <c r="D113"/>
  <c r="D112"/>
  <c r="D111"/>
  <c r="D110"/>
  <c r="D109"/>
  <c r="D107"/>
  <c r="D106"/>
  <c r="D105"/>
  <c r="D104"/>
  <c r="D103"/>
  <c r="D102"/>
  <c r="D101"/>
  <c r="D100"/>
  <c r="D99"/>
  <c r="D98"/>
  <c r="D97"/>
  <c r="D96"/>
  <c r="D95"/>
  <c r="D94"/>
  <c r="D93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3"/>
  <c r="D62"/>
  <c r="D61"/>
  <c r="D49"/>
  <c r="D48"/>
  <c r="D47"/>
  <c r="D42"/>
  <c r="D41"/>
  <c r="D40"/>
  <c r="D38"/>
  <c r="D37"/>
  <c r="D34"/>
  <c r="D33"/>
  <c r="D32"/>
  <c r="D30"/>
  <c r="D29"/>
  <c r="D17"/>
  <c r="D16"/>
  <c r="D15"/>
  <c r="D13"/>
  <c r="D10"/>
  <c r="C225"/>
  <c r="C224"/>
  <c r="C223"/>
  <c r="C222"/>
  <c r="C190"/>
  <c r="C189"/>
  <c r="C188"/>
  <c r="C187"/>
  <c r="C186"/>
  <c r="C185"/>
  <c r="C184"/>
  <c r="C183"/>
  <c r="C182"/>
  <c r="C181"/>
  <c r="C180"/>
  <c r="C179"/>
  <c r="C178"/>
  <c r="C177"/>
  <c r="C176"/>
  <c r="C175"/>
  <c r="C173"/>
  <c r="C172"/>
  <c r="C171"/>
  <c r="C170"/>
  <c r="C169"/>
  <c r="C168"/>
  <c r="C167"/>
  <c r="C166"/>
  <c r="C165"/>
  <c r="C164"/>
  <c r="C163"/>
  <c r="C162"/>
  <c r="C161"/>
  <c r="C160"/>
  <c r="C159"/>
  <c r="C157"/>
  <c r="C156"/>
  <c r="C155"/>
  <c r="C154"/>
  <c r="C153"/>
  <c r="C152"/>
  <c r="C151"/>
  <c r="C150"/>
  <c r="C149"/>
  <c r="C148"/>
  <c r="C147"/>
  <c r="C146"/>
  <c r="C145"/>
  <c r="C144"/>
  <c r="C143"/>
  <c r="C141"/>
  <c r="C140"/>
  <c r="C139"/>
  <c r="C138"/>
  <c r="C137"/>
  <c r="C136"/>
  <c r="C135"/>
  <c r="C134"/>
  <c r="C133"/>
  <c r="C132"/>
  <c r="C131"/>
  <c r="C130"/>
  <c r="C129"/>
  <c r="C128"/>
  <c r="C127"/>
  <c r="C124"/>
  <c r="C123"/>
  <c r="C122"/>
  <c r="C121"/>
  <c r="C120"/>
  <c r="C119"/>
  <c r="C118"/>
  <c r="C117"/>
  <c r="C116"/>
  <c r="C115"/>
  <c r="C114"/>
  <c r="C113"/>
  <c r="C112"/>
  <c r="C111"/>
  <c r="C110"/>
  <c r="C109"/>
  <c r="C107"/>
  <c r="C106"/>
  <c r="C105"/>
  <c r="C104"/>
  <c r="C103"/>
  <c r="C102"/>
  <c r="C101"/>
  <c r="C100"/>
  <c r="C99"/>
  <c r="C98"/>
  <c r="C97"/>
  <c r="C96"/>
  <c r="C95"/>
  <c r="C94"/>
  <c r="C93"/>
  <c r="C91"/>
  <c r="C90"/>
  <c r="C89"/>
  <c r="C88"/>
  <c r="C87"/>
  <c r="C86"/>
  <c r="C85"/>
  <c r="C84"/>
  <c r="C83"/>
  <c r="C82"/>
  <c r="C81"/>
  <c r="C80"/>
  <c r="C79"/>
  <c r="C78"/>
  <c r="C77"/>
  <c r="C75"/>
  <c r="C74"/>
  <c r="C73"/>
  <c r="C72"/>
  <c r="C71"/>
  <c r="C70"/>
  <c r="C69"/>
  <c r="C68"/>
  <c r="C67"/>
  <c r="C66"/>
  <c r="C65"/>
  <c r="C64"/>
  <c r="C63"/>
  <c r="C62"/>
  <c r="C61"/>
  <c r="C49"/>
  <c r="C48"/>
  <c r="C47"/>
  <c r="C42"/>
  <c r="C41"/>
  <c r="C40"/>
  <c r="C38"/>
  <c r="C37"/>
  <c r="C34"/>
  <c r="C33"/>
  <c r="C32"/>
  <c r="C30"/>
  <c r="C29"/>
  <c r="B48"/>
  <c r="B49"/>
  <c r="B47"/>
  <c r="B41"/>
  <c r="B42"/>
  <c r="B40"/>
  <c r="B38"/>
  <c r="B37"/>
  <c r="B33"/>
  <c r="B34"/>
  <c r="B32"/>
  <c r="B30"/>
  <c r="B29"/>
  <c r="C17"/>
  <c r="C16"/>
  <c r="C15"/>
  <c r="C13"/>
  <c r="C10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12"/>
  <c r="E12"/>
  <c r="F12"/>
  <c r="G12"/>
  <c r="H12"/>
  <c r="I12"/>
  <c r="J12"/>
  <c r="K12"/>
  <c r="L12"/>
  <c r="M12"/>
  <c r="N12"/>
  <c r="O12"/>
  <c r="P12"/>
  <c r="Q12"/>
  <c r="R12"/>
  <c r="C12"/>
  <c r="D9"/>
  <c r="E9"/>
  <c r="F9"/>
  <c r="G9"/>
  <c r="H9"/>
  <c r="I9"/>
  <c r="J9"/>
  <c r="K9"/>
  <c r="L9"/>
  <c r="M9"/>
  <c r="N9"/>
  <c r="O9"/>
  <c r="P9"/>
  <c r="Q9"/>
  <c r="R9"/>
  <c r="C9"/>
  <c r="C41" i="9"/>
  <c r="D6" i="10"/>
  <c r="E6"/>
  <c r="G6"/>
  <c r="H6"/>
  <c r="J6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v1.2_4.0/ware/nrel/new/1A_USA_FL_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2" name="Connection1" type="4" refreshedVersion="3" background="1" saveData="1">
    <webPr sourceData="1" parsePre="1" consecutive="1" xl2000="1" url="file:///C:/Projects/v1.2_4.0/ware/nrel/new/2A_USA_TX_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3" name="Connection10" type="4" refreshedVersion="3" background="1" saveData="1">
    <webPr sourceData="1" parsePre="1" consecutive="1" xl2000="1" url="file:///C:/Projects/v1.2_4.0/ware/nrel/new/5A_USA_IL_CHICAGO-OHA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4" name="Connection100" type="4" refreshedVersion="3" background="1" saveData="1">
    <webPr sourceData="1" parsePre="1" consecutive="1" xl2000="1" url="file:///C:/Projects/Benchmarks/branches/v1.2_4.0/ware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5" name="Connection101" type="4" refreshedVersion="3" background="1" saveData="1">
    <webPr sourceData="1" parsePre="1" consecutive="1" xl2000="1" url="file:///C:/Projects/Benchmarks/branches/v1.2_4.0/ware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6" name="Connection102" type="4" refreshedVersion="3" background="1" saveData="1">
    <webPr sourceData="1" parsePre="1" consecutive="1" xl2000="1" url="file:///C:/Projects/Benchmarks/branches/v1.2_4.0/ware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7" name="Connection103" type="4" refreshedVersion="3" background="1" saveData="1">
    <webPr sourceData="1" parsePre="1" consecutive="1" xl2000="1" url="file:///C:/Projects/Benchmarks/branches/v1.2_4.0/ware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8" name="Connection104" type="4" refreshedVersion="3" background="1" saveData="1">
    <webPr sourceData="1" parsePre="1" consecutive="1" xl2000="1" url="file:///C:/Projects/Benchmarks/branches/v1.2_4.0/ware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9" name="Connection105" type="4" refreshedVersion="3" background="1" saveData="1">
    <webPr sourceData="1" parsePre="1" consecutive="1" xl2000="1" url="file:///C:/Projects/Benchmarks/branches/v1.2_4.0/ware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0" name="Connection106" type="4" refreshedVersion="3" background="1" saveData="1">
    <webPr sourceData="1" parsePre="1" consecutive="1" xl2000="1" url="file:///C:/Projects/Benchmarks/branches/v1.2_4.0/ware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1" name="Connection107" type="4" refreshedVersion="3" background="1" saveData="1">
    <webPr sourceData="1" parsePre="1" consecutive="1" xl2000="1" url="file:///C:/Projects/Benchmarks/branches/v1.2_4.0/ware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2" name="Connection108" type="4" refreshedVersion="3" background="1" saveData="1">
    <webPr sourceData="1" parsePre="1" consecutive="1" xl2000="1" url="file:///C:/Projects/Benchmarks/branches/v1.2_4.0/ware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3" name="Connection109" type="4" refreshedVersion="3" background="1" saveData="1">
    <webPr sourceData="1" parsePre="1" consecutive="1" xl2000="1" url="file:///C:/Projects/Benchmarks/branches/v1.2_4.0/ware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4" name="Connection11" type="4" refreshedVersion="3" background="1" saveData="1">
    <webPr sourceData="1" parsePre="1" consecutive="1" xl2000="1" url="file:///C:/Projects/v1.2_4.0/ware/nrel/new/5B_USA_CO_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15" name="Connection110" type="4" refreshedVersion="3" background="1" saveData="1">
    <webPr sourceData="1" parsePre="1" consecutive="1" xl2000="1" url="file:///C:/Projects/Benchmarks/branches/v1.2_4.0/ware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6" name="Connection111" type="4" refreshedVersion="3" background="1" saveData="1">
    <webPr sourceData="1" parsePre="1" consecutive="1" xl2000="1" url="file:///C:/Projects/Benchmarks/branches/v1.2_4.0/ware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7" name="Connection112" type="4" refreshedVersion="3" background="1" saveData="1">
    <webPr sourceData="1" parsePre="1" consecutive="1" xl2000="1" url="file:///C:/Projects/Benchmarks/branches/v1.2_4.0/ware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8" name="Connection113" type="4" refreshedVersion="3" background="1" saveData="1">
    <webPr sourceData="1" parsePre="1" consecutive="1" xl2000="1" url="file:///C:/Projects/Benchmarks/branches/v1.2_4.0/ware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9" name="Connection114" type="4" refreshedVersion="3" background="1" saveData="1">
    <webPr sourceData="1" parsePre="1" consecutive="1" xl2000="1" url="file:///C:/Projects/Benchmarks/branches/v1.2_4.0/ware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20" name="Connection115" type="4" refreshedVersion="3" background="1" saveData="1">
    <webPr sourceData="1" parsePre="1" consecutive="1" xl2000="1" url="file:///C:/Projects/Benchmarks/branches/v1.2_4.0/ware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21" name="Connection116" type="4" refreshedVersion="3" background="1" saveData="1">
    <webPr sourceData="1" parsePre="1" consecutive="1" xl2000="1" url="file:///C:/Projects/Benchmarks/branches/v1.2_4.0/ware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22" name="Connection117" type="4" refreshedVersion="3" background="1" saveData="1">
    <webPr sourceData="1" parsePre="1" consecutive="1" xl2000="1" url="file:///C:/Projects/Benchmarks/branches/v1.2_4.0/ware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23" name="Connection118" type="4" refreshedVersion="3" background="1" saveData="1">
    <webPr sourceData="1" parsePre="1" consecutive="1" xl2000="1" url="file:///C:/Projects/Benchmarks/branches/v1.2_4.0/ware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24" name="Connection119" type="4" refreshedVersion="3" background="1" saveData="1">
    <webPr sourceData="1" parsePre="1" consecutive="1" xl2000="1" url="file:///C:/Projects/Benchmarks/branches/v1.2_4.0/ware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25" name="Connection12" type="4" refreshedVersion="3" background="1" saveData="1">
    <webPr sourceData="1" parsePre="1" consecutive="1" xl2000="1" url="file:///C:/Projects/v1.2_4.0/ware/nrel/new/6A_USA_MN_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26" name="Connection120" type="4" refreshedVersion="3" background="1" saveData="1">
    <webPr sourceData="1" parsePre="1" consecutive="1" xl2000="1" url="file:///C:/Projects/Benchmarks/branches/v1.2_4.0/ware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27" name="Connection121" type="4" refreshedVersion="3" background="1" saveData="1">
    <webPr sourceData="1" parsePre="1" consecutive="1" xl2000="1" url="file:///C:/Projects/Benchmarks/branches/v1.2_4.0/ware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28" name="Connection122" type="4" refreshedVersion="3" background="1" saveData="1">
    <webPr sourceData="1" parsePre="1" consecutive="1" xl2000="1" url="file:///C:/Projects/Benchmarks/branches/v1.2_4.0/ware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29" name="Connection123" type="4" refreshedVersion="3" background="1" saveData="1">
    <webPr sourceData="1" parsePre="1" consecutive="1" xl2000="1" url="file:///C:/Projects/Benchmarks/branches/v1.2_4.0/ware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30" name="Connection124" type="4" refreshedVersion="3" background="1" saveData="1">
    <webPr sourceData="1" parsePre="1" consecutive="1" xl2000="1" url="file:///C:/Projects/Benchmarks/branches/v1.2_4.0/ware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31" name="Connection125" type="4" refreshedVersion="3" background="1" saveData="1">
    <webPr sourceData="1" parsePre="1" consecutive="1" xl2000="1" url="file:///C:/Projects/Benchmarks/branches/v1.2_4.0/ware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32" name="Connection126" type="4" refreshedVersion="3" background="1" saveData="1">
    <webPr sourceData="1" parsePre="1" consecutive="1" xl2000="1" url="file:///C:/Projects/Benchmarks/branches/v1.2_4.0/ware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33" name="Connection127" type="4" refreshedVersion="3" background="1" saveData="1">
    <webPr sourceData="1" parsePre="1" consecutive="1" xl2000="1" url="file:///C:/Projects/Benchmarks/branches/v1.2_4.0/ware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34" name="Connection13" type="4" refreshedVersion="3" background="1" saveData="1">
    <webPr sourceData="1" parsePre="1" consecutive="1" xl2000="1" url="file:///C:/Projects/v1.2_4.0/ware/nrel/new/6B_USA_MT_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35" name="Connection14" type="4" refreshedVersion="3" background="1" saveData="1">
    <webPr sourceData="1" parsePre="1" consecutive="1" xl2000="1" url="file:///C:/Projects/v1.2_4.0/ware/nrel/new/7A_USA_MN_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36" name="Connection15" type="4" refreshedVersion="3" background="1" saveData="1">
    <webPr sourceData="1" parsePre="1" consecutive="1" xl2000="1" url="file:///C:/Projects/v1.2_4.0/ware/nrel/new/8A_USA_AK_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37" name="Connection16" type="4" refreshedVersion="3" background="1" saveData="1">
    <webPr sourceData="1" parsePre="1" consecutive="1" xl2000="1" url="file:///C:/Projects/Benchmarks/branches/v1.2_4.0/ware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38" name="Connection17" type="4" refreshedVersion="3" background="1" saveData="1">
    <webPr sourceData="1" parsePre="1" consecutive="1" xl2000="1" url="file:///C:/Projects/Benchmarks/branches/v1.2_4.0/ware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39" name="Connection18" type="4" refreshedVersion="3" background="1" saveData="1">
    <webPr sourceData="1" parsePre="1" consecutive="1" xl2000="1" url="file:///C:/Projects/Benchmarks/branches/v1.2_4.0/ware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40" name="Connection19" type="4" refreshedVersion="3" background="1" saveData="1">
    <webPr sourceData="1" parsePre="1" consecutive="1" xl2000="1" url="file:///C:/Projects/Benchmarks/branches/v1.2_4.0/ware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41" name="Connection2" type="4" refreshedVersion="3" background="1" saveData="1">
    <webPr sourceData="1" parsePre="1" consecutive="1" xl2000="1" url="file:///C:/Projects/v1.2_4.0/ware/nrel/new/2B_USA_AZ_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42" name="Connection20" type="4" refreshedVersion="3" background="1" saveData="1">
    <webPr sourceData="1" parsePre="1" consecutive="1" xl2000="1" url="file:///C:/Projects/Benchmarks/branches/v1.2_4.0/ware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43" name="Connection21" type="4" refreshedVersion="3" background="1" saveData="1">
    <webPr sourceData="1" parsePre="1" consecutive="1" xl2000="1" url="file:///C:/Projects/Benchmarks/branches/v1.2_4.0/ware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44" name="Connection22" type="4" refreshedVersion="3" background="1" saveData="1">
    <webPr sourceData="1" parsePre="1" consecutive="1" xl2000="1" url="file:///C:/Projects/Benchmarks/branches/v1.2_4.0/ware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45" name="Connection23" type="4" refreshedVersion="3" background="1" saveData="1">
    <webPr sourceData="1" parsePre="1" consecutive="1" xl2000="1" url="file:///C:/Projects/Benchmarks/branches/v1.2_4.0/ware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46" name="Connection24" type="4" refreshedVersion="3" background="1" saveData="1">
    <webPr sourceData="1" parsePre="1" consecutive="1" xl2000="1" url="file:///C:/Projects/Benchmarks/branches/v1.2_4.0/ware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47" name="Connection25" type="4" refreshedVersion="3" background="1" saveData="1">
    <webPr sourceData="1" parsePre="1" consecutive="1" xl2000="1" url="file:///C:/Projects/Benchmarks/branches/v1.2_4.0/ware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48" name="Connection26" type="4" refreshedVersion="3" background="1" saveData="1">
    <webPr sourceData="1" parsePre="1" consecutive="1" xl2000="1" url="file:///C:/Projects/Benchmarks/branches/v1.2_4.0/ware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49" name="Connection27" type="4" refreshedVersion="3" background="1" saveData="1">
    <webPr sourceData="1" parsePre="1" consecutive="1" xl2000="1" url="file:///C:/Projects/Benchmarks/branches/v1.2_4.0/ware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50" name="Connection28" type="4" refreshedVersion="3" background="1" saveData="1">
    <webPr sourceData="1" parsePre="1" consecutive="1" xl2000="1" url="file:///C:/Projects/Benchmarks/branches/v1.2_4.0/ware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51" name="Connection29" type="4" refreshedVersion="3" background="1" saveData="1">
    <webPr sourceData="1" parsePre="1" consecutive="1" xl2000="1" url="file:///C:/Projects/Benchmarks/branches/v1.2_4.0/ware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52" name="Connection3" type="4" refreshedVersion="3" background="1" saveData="1">
    <webPr sourceData="1" parsePre="1" consecutive="1" xl2000="1" url="file:///C:/Projects/v1.2_4.0/ware/nrel/new/3A_USA_GA_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53" name="Connection30" type="4" refreshedVersion="3" background="1" saveData="1">
    <webPr sourceData="1" parsePre="1" consecutive="1" xl2000="1" url="file:///C:/Projects/Benchmarks/branches/v1.2_4.0/ware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54" name="Connection31" type="4" refreshedVersion="3" background="1" saveData="1">
    <webPr sourceData="1" parsePre="1" consecutive="1" xl2000="1" url="file:///C:/Projects/Benchmarks/branches/v1.2_4.0/ware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55" name="Connection32" type="4" refreshedVersion="3" background="1" saveData="1">
    <webPr sourceData="1" parsePre="1" consecutive="1" xl2000="1" url="file:///C:/Projects/Benchmarks/branches/v1.2_4.0/ware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56" name="Connection33" type="4" refreshedVersion="3" background="1" saveData="1">
    <webPr sourceData="1" parsePre="1" consecutive="1" xl2000="1" url="file:///C:/Projects/Benchmarks/branches/v1.2_4.0/ware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57" name="Connection34" type="4" refreshedVersion="3" background="1" saveData="1">
    <webPr sourceData="1" parsePre="1" consecutive="1" xl2000="1" url="file:///C:/Projects/Benchmarks/branches/v1.2_4.0/ware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58" name="Connection35" type="4" refreshedVersion="3" background="1" saveData="1">
    <webPr sourceData="1" parsePre="1" consecutive="1" xl2000="1" url="file:///C:/Projects/Benchmarks/branches/v1.2_4.0/ware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59" name="Connection36" type="4" refreshedVersion="3" background="1" saveData="1">
    <webPr sourceData="1" parsePre="1" consecutive="1" xl2000="1" url="file:///C:/Projects/Benchmarks/branches/v1.2_4.0/ware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60" name="Connection37" type="4" refreshedVersion="3" background="1" saveData="1">
    <webPr sourceData="1" parsePre="1" consecutive="1" xl2000="1" url="file:///C:/Projects/Benchmarks/branches/v1.2_4.0/ware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61" name="Connection38" type="4" refreshedVersion="3" background="1" saveData="1">
    <webPr sourceData="1" parsePre="1" consecutive="1" xl2000="1" url="file:///C:/Projects/Benchmarks/branches/v1.2_4.0/ware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62" name="Connection39" type="4" refreshedVersion="3" background="1" saveData="1">
    <webPr sourceData="1" parsePre="1" consecutive="1" xl2000="1" url="file:///C:/Projects/Benchmarks/branches/v1.2_4.0/ware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63" name="Connection4" type="4" refreshedVersion="3" background="1" saveData="1">
    <webPr sourceData="1" parsePre="1" consecutive="1" xl2000="1" url="file:///C:/Projects/v1.2_4.0/ware/nrel/new/3B_USA_CA_LOS_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64" name="Connection40" type="4" refreshedVersion="3" background="1" saveData="1">
    <webPr sourceData="1" parsePre="1" consecutive="1" xl2000="1" url="file:///C:/Projects/Benchmarks/branches/v1.2_4.0/ware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65" name="Connection41" type="4" refreshedVersion="3" background="1" saveData="1">
    <webPr sourceData="1" parsePre="1" consecutive="1" xl2000="1" url="file:///C:/Projects/Benchmarks/branches/v1.2_4.0/ware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66" name="Connection42" type="4" refreshedVersion="3" background="1" saveData="1">
    <webPr sourceData="1" parsePre="1" consecutive="1" xl2000="1" url="file:///C:/Projects/Benchmarks/branches/v1.2_4.0/ware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67" name="Connection43" type="4" refreshedVersion="3" background="1" saveData="1">
    <webPr sourceData="1" parsePre="1" consecutive="1" xl2000="1" url="file:///C:/Projects/Benchmarks/branches/v1.2_4.0/ware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68" name="Connection44" type="4" refreshedVersion="3" background="1" saveData="1">
    <webPr sourceData="1" parsePre="1" consecutive="1" xl2000="1" url="file:///C:/Projects/Benchmarks/branches/v1.2_4.0/ware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69" name="Connection45" type="4" refreshedVersion="3" background="1" saveData="1">
    <webPr sourceData="1" parsePre="1" consecutive="1" xl2000="1" url="file:///C:/Projects/Benchmarks/branches/v1.2_4.0/ware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70" name="Connection46" type="4" refreshedVersion="3" background="1" saveData="1">
    <webPr sourceData="1" parsePre="1" consecutive="1" xl2000="1" url="file:///C:/Projects/Benchmarks/branches/v1.2_4.0/ware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71" name="Connection47" type="4" refreshedVersion="3" background="1" saveData="1">
    <webPr sourceData="1" parsePre="1" consecutive="1" xl2000="1" url="file:///C:/Projects/Benchmarks/branches/v1.2_4.0/ware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72" name="Connection48" type="4" refreshedVersion="3" background="1" saveData="1">
    <webPr sourceData="1" parsePre="1" consecutive="1" xl2000="1" url="file:///C:/Projects/Benchmarks/branches/v1.2_4.0/ware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73" name="Connection49" type="4" refreshedVersion="3" background="1" saveData="1">
    <webPr sourceData="1" parsePre="1" consecutive="1" xl2000="1" url="file:///C:/Projects/Benchmarks/branches/v1.2_4.0/ware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74" name="Connection5" type="4" refreshedVersion="3" background="1" saveData="1">
    <webPr sourceData="1" parsePre="1" consecutive="1" xl2000="1" url="file:///C:/Projects/v1.2_4.0/ware/nrel/new/3B_USA_NV_LAS_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75" name="Connection50" type="4" refreshedVersion="3" background="1" saveData="1">
    <webPr sourceData="1" parsePre="1" consecutive="1" xl2000="1" url="file:///C:/Projects/Benchmarks/branches/v1.2_4.0/ware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76" name="Connection51" type="4" refreshedVersion="3" background="1" saveData="1">
    <webPr sourceData="1" parsePre="1" consecutive="1" xl2000="1" url="file:///C:/Projects/Benchmarks/branches/v1.2_4.0/ware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77" name="Connection52" type="4" refreshedVersion="3" background="1" saveData="1">
    <webPr sourceData="1" parsePre="1" consecutive="1" xl2000="1" url="file:///C:/Projects/Benchmarks/branches/v1.2_4.0/ware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78" name="Connection53" type="4" refreshedVersion="3" background="1" saveData="1">
    <webPr sourceData="1" parsePre="1" consecutive="1" xl2000="1" url="file:///C:/Projects/Benchmarks/branches/v1.2_4.0/ware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79" name="Connection54" type="4" refreshedVersion="3" background="1" saveData="1">
    <webPr sourceData="1" parsePre="1" consecutive="1" xl2000="1" url="file:///C:/Projects/Benchmarks/branches/v1.2_4.0/ware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80" name="Connection55" type="4" refreshedVersion="3" background="1" saveData="1">
    <webPr sourceData="1" parsePre="1" consecutive="1" xl2000="1" url="file:///C:/Projects/Benchmarks/branches/v1.2_4.0/ware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81" name="Connection56" type="4" refreshedVersion="3" background="1" saveData="1">
    <webPr sourceData="1" parsePre="1" consecutive="1" xl2000="1" url="file:///C:/Projects/Benchmarks/branches/v1.2_4.0/ware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82" name="Connection57" type="4" refreshedVersion="3" background="1" saveData="1">
    <webPr sourceData="1" parsePre="1" consecutive="1" xl2000="1" url="file:///C:/Projects/Benchmarks/branches/v1.2_4.0/ware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83" name="Connection58" type="4" refreshedVersion="3" background="1" saveData="1">
    <webPr sourceData="1" parsePre="1" consecutive="1" xl2000="1" url="file:///C:/Projects/Benchmarks/branches/v1.2_4.0/ware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84" name="Connection59" type="4" refreshedVersion="3" background="1" saveData="1">
    <webPr sourceData="1" parsePre="1" consecutive="1" xl2000="1" url="file:///C:/Projects/Benchmarks/branches/v1.2_4.0/ware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85" name="Connection6" type="4" refreshedVersion="3" background="1" saveData="1">
    <webPr sourceData="1" parsePre="1" consecutive="1" xl2000="1" url="file:///C:/Projects/v1.2_4.0/ware/nrel/new/3C_USA_CA_SAN_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86" name="Connection60" type="4" refreshedVersion="3" background="1" saveData="1">
    <webPr sourceData="1" parsePre="1" consecutive="1" xl2000="1" url="file:///C:/Projects/Benchmarks/branches/v1.2_4.0/ware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87" name="Connection61" type="4" refreshedVersion="3" background="1" saveData="1">
    <webPr sourceData="1" parsePre="1" consecutive="1" xl2000="1" url="file:///C:/Projects/Benchmarks/branches/v1.2_4.0/ware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88" name="Connection62" type="4" refreshedVersion="3" background="1" saveData="1">
    <webPr sourceData="1" parsePre="1" consecutive="1" xl2000="1" url="file:///C:/Projects/Benchmarks/branches/v1.2_4.0/ware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89" name="Connection63" type="4" refreshedVersion="3" background="1" saveData="1">
    <webPr sourceData="1" parsePre="1" consecutive="1" xl2000="1" url="file:///C:/Projects/Benchmarks/branches/v1.2_4.0/ware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90" name="Connection64" type="4" refreshedVersion="3" background="1" saveData="1">
    <webPr sourceData="1" parsePre="1" consecutive="1" xl2000="1" url="file:///C:/Projects/Benchmarks/branches/v1.2_4.0/ware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91" name="Connection65" type="4" refreshedVersion="3" background="1" saveData="1">
    <webPr sourceData="1" parsePre="1" consecutive="1" xl2000="1" url="file:///C:/Projects/Benchmarks/branches/v1.2_4.0/ware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92" name="Connection66" type="4" refreshedVersion="3" background="1" saveData="1">
    <webPr sourceData="1" parsePre="1" consecutive="1" xl2000="1" url="file:///C:/Projects/Benchmarks/branches/v1.2_4.0/ware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93" name="Connection67" type="4" refreshedVersion="3" background="1" saveData="1">
    <webPr sourceData="1" parsePre="1" consecutive="1" xl2000="1" url="file:///C:/Projects/Benchmarks/branches/v1.2_4.0/ware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94" name="Connection68" type="4" refreshedVersion="3" background="1" saveData="1">
    <webPr sourceData="1" parsePre="1" consecutive="1" xl2000="1" url="file:///C:/Projects/Benchmarks/branches/v1.2_4.0/ware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95" name="Connection69" type="4" refreshedVersion="3" background="1" saveData="1">
    <webPr sourceData="1" parsePre="1" consecutive="1" xl2000="1" url="file:///C:/Projects/Benchmarks/branches/v1.2_4.0/ware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96" name="Connection7" type="4" refreshedVersion="3" background="1" saveData="1">
    <webPr sourceData="1" parsePre="1" consecutive="1" xl2000="1" url="file:///C:/Projects/v1.2_4.0/ware/nrel/new/4A_USA_MD_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97" name="Connection70" type="4" refreshedVersion="3" background="1" saveData="1">
    <webPr sourceData="1" parsePre="1" consecutive="1" xl2000="1" url="file:///C:/Projects/Benchmarks/branches/v1.2_4.0/ware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98" name="Connection71" type="4" refreshedVersion="3" background="1" saveData="1">
    <webPr sourceData="1" parsePre="1" consecutive="1" xl2000="1" url="file:///C:/Projects/Benchmarks/branches/v1.2_4.0/ware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99" name="Connection72" type="4" refreshedVersion="3" background="1" saveData="1">
    <webPr sourceData="1" parsePre="1" consecutive="1" xl2000="1" url="file:///C:/Projects/Benchmarks/branches/v1.2_4.0/ware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00" name="Connection73" type="4" refreshedVersion="3" background="1" saveData="1">
    <webPr sourceData="1" parsePre="1" consecutive="1" xl2000="1" url="file:///C:/Projects/Benchmarks/branches/v1.2_4.0/ware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01" name="Connection74" type="4" refreshedVersion="3" background="1" saveData="1">
    <webPr sourceData="1" parsePre="1" consecutive="1" xl2000="1" url="file:///C:/Projects/Benchmarks/branches/v1.2_4.0/ware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02" name="Connection75" type="4" refreshedVersion="3" background="1" saveData="1">
    <webPr sourceData="1" parsePre="1" consecutive="1" xl2000="1" url="file:///C:/Projects/Benchmarks/branches/v1.2_4.0/ware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03" name="Connection76" type="4" refreshedVersion="3" background="1" saveData="1">
    <webPr sourceData="1" parsePre="1" consecutive="1" xl2000="1" url="file:///C:/Projects/Benchmarks/branches/v1.2_4.0/ware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04" name="Connection77" type="4" refreshedVersion="3" background="1" saveData="1">
    <webPr sourceData="1" parsePre="1" consecutive="1" xl2000="1" url="file:///C:/Projects/Benchmarks/branches/v1.2_4.0/ware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05" name="Connection78" type="4" refreshedVersion="3" background="1" saveData="1">
    <webPr sourceData="1" parsePre="1" consecutive="1" xl2000="1" url="file:///C:/Projects/Benchmarks/branches/v1.2_4.0/ware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06" name="Connection79" type="4" refreshedVersion="3" background="1" saveData="1">
    <webPr sourceData="1" parsePre="1" consecutive="1" xl2000="1" url="file:///C:/Projects/Benchmarks/branches/v1.2_4.0/ware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07" name="Connection8" type="4" refreshedVersion="3" background="1" saveData="1">
    <webPr sourceData="1" parsePre="1" consecutive="1" xl2000="1" url="file:///C:/Projects/v1.2_4.0/ware/nrel/new/4B_USA_NM_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108" name="Connection80" type="4" refreshedVersion="3" background="1" saveData="1">
    <webPr sourceData="1" parsePre="1" consecutive="1" xl2000="1" url="file:///C:/Projects/Benchmarks/branches/v1.2_4.0/ware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09" name="Connection81" type="4" refreshedVersion="3" background="1" saveData="1">
    <webPr sourceData="1" parsePre="1" consecutive="1" xl2000="1" url="file:///C:/Projects/Benchmarks/branches/v1.2_4.0/ware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10" name="Connection82" type="4" refreshedVersion="3" background="1" saveData="1">
    <webPr sourceData="1" parsePre="1" consecutive="1" xl2000="1" url="file:///C:/Projects/Benchmarks/branches/v1.2_4.0/ware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11" name="Connection83" type="4" refreshedVersion="3" background="1" saveData="1">
    <webPr sourceData="1" parsePre="1" consecutive="1" xl2000="1" url="file:///C:/Projects/Benchmarks/branches/v1.2_4.0/ware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12" name="Connection84" type="4" refreshedVersion="3" background="1" saveData="1">
    <webPr sourceData="1" parsePre="1" consecutive="1" xl2000="1" url="file:///C:/Projects/Benchmarks/branches/v1.2_4.0/ware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13" name="Connection85" type="4" refreshedVersion="3" background="1" saveData="1">
    <webPr sourceData="1" parsePre="1" consecutive="1" xl2000="1" url="file:///C:/Projects/Benchmarks/branches/v1.2_4.0/ware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14" name="Connection86" type="4" refreshedVersion="3" background="1" saveData="1">
    <webPr sourceData="1" parsePre="1" consecutive="1" xl2000="1" url="file:///C:/Projects/Benchmarks/branches/v1.2_4.0/ware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15" name="Connection87" type="4" refreshedVersion="3" background="1" saveData="1">
    <webPr sourceData="1" parsePre="1" consecutive="1" xl2000="1" url="file:///C:/Projects/Benchmarks/branches/v1.2_4.0/ware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16" name="Connection88" type="4" refreshedVersion="3" background="1" saveData="1">
    <webPr sourceData="1" parsePre="1" consecutive="1" xl2000="1" url="file:///C:/Projects/Benchmarks/branches/v1.2_4.0/ware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17" name="Connection89" type="4" refreshedVersion="3" background="1" saveData="1">
    <webPr sourceData="1" parsePre="1" consecutive="1" xl2000="1" url="file:///C:/Projects/Benchmarks/branches/v1.2_4.0/ware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18" name="Connection9" type="4" refreshedVersion="3" background="1" saveData="1">
    <webPr sourceData="1" parsePre="1" consecutive="1" xl2000="1" url="file:///C:/Projects/v1.2_4.0/ware/nrel/new/4C_USA_WA_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9"/>
        <x v="59"/>
        <x v="80"/>
      </tables>
    </webPr>
  </connection>
  <connection id="119" name="Connection90" type="4" refreshedVersion="3" background="1" saveData="1">
    <webPr sourceData="1" parsePre="1" consecutive="1" xl2000="1" url="file:///C:/Projects/Benchmarks/branches/v1.2_4.0/ware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20" name="Connection91" type="4" refreshedVersion="3" background="1" saveData="1">
    <webPr sourceData="1" parsePre="1" consecutive="1" xl2000="1" url="file:///C:/Projects/Benchmarks/branches/v1.2_4.0/ware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21" name="Connection92" type="4" refreshedVersion="3" background="1" saveData="1">
    <webPr sourceData="1" parsePre="1" consecutive="1" xl2000="1" url="file:///C:/Projects/Benchmarks/branches/v1.2_4.0/ware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22" name="Connection93" type="4" refreshedVersion="3" background="1" saveData="1">
    <webPr sourceData="1" parsePre="1" consecutive="1" xl2000="1" url="file:///C:/Projects/Benchmarks/branches/v1.2_4.0/ware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23" name="Connection94" type="4" refreshedVersion="3" background="1" saveData="1">
    <webPr sourceData="1" parsePre="1" consecutive="1" xl2000="1" url="file:///C:/Projects/Benchmarks/branches/v1.2_4.0/ware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24" name="Connection95" type="4" refreshedVersion="3" background="1" saveData="1">
    <webPr sourceData="1" parsePre="1" consecutive="1" xl2000="1" url="file:///C:/Projects/Benchmarks/branches/v1.2_4.0/ware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25" name="Connection96" type="4" refreshedVersion="3" background="1" saveData="1">
    <webPr sourceData="1" parsePre="1" consecutive="1" xl2000="1" url="file:///C:/Projects/Benchmarks/branches/v1.2_4.0/ware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26" name="Connection97" type="4" refreshedVersion="3" background="1" saveData="1">
    <webPr sourceData="1" parsePre="1" consecutive="1" xl2000="1" url="file:///C:/Projects/Benchmarks/branches/v1.2_4.0/ware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27" name="Connection98" type="4" refreshedVersion="3" background="1" saveData="1">
    <webPr sourceData="1" parsePre="1" consecutive="1" xl2000="1" url="file:///C:/Projects/Benchmarks/branches/v1.2_4.0/ware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28" name="Connection99" type="4" refreshedVersion="3" background="1" saveData="1">
    <webPr sourceData="1" parsePre="1" consecutive="1" xl2000="1" url="file:///C:/Projects/Benchmarks/branches/v1.2_4.0/ware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</connections>
</file>

<file path=xl/sharedStrings.xml><?xml version="1.0" encoding="utf-8"?>
<sst xmlns="http://schemas.openxmlformats.org/spreadsheetml/2006/main" count="4953" uniqueCount="622">
  <si>
    <t>Bulk storage, fine storage, office</t>
  </si>
  <si>
    <t>Metal building roof</t>
  </si>
  <si>
    <t>Metal building wall</t>
  </si>
  <si>
    <t>PSZ-AC</t>
  </si>
  <si>
    <t>SZ CAV</t>
  </si>
  <si>
    <t>[5] Liu, B, R.E. Jarnagin, W. Jiang, and K. Gowri. (2007). Technical Support Document: The Development of the Advanced Energy Design Guide for Small Warehouse and Self-Storage Buildings. PNNL-17056. Richland, WA: Pacific Northwest National Laboratory</t>
  </si>
  <si>
    <t>Liu, B, R.E. Jarnagin, W. Jiang, and K. Gowri. (2007). Technical Support Document: The Development of the Advanced Energy Design Guide for Small Warehouse and Self-Storage Buildings. PNNL-17056. Richland, WA: Pacific Northwest National Laboratory</t>
  </si>
  <si>
    <t>Hours Per Day</t>
  </si>
  <si>
    <t>Hours Per Week</t>
  </si>
  <si>
    <t>Hours Per Year</t>
  </si>
  <si>
    <t>HTGSETP_FineStorage_SCH</t>
  </si>
  <si>
    <t>HTGSETP_BulkStorage_SCH</t>
  </si>
  <si>
    <t>CLGSETP_FineStorage_SCH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</si>
  <si>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</si>
  <si>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</si>
  <si>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</si>
  <si>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</si>
  <si>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</si>
  <si>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</si>
  <si>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</si>
  <si>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</si>
  <si>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</si>
  <si>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</si>
  <si>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</si>
  <si>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</si>
  <si>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</si>
  <si>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</si>
  <si>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</si>
  <si>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</si>
  <si>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</si>
  <si>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</si>
  <si>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</si>
  <si>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</si>
  <si>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</si>
  <si>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</si>
  <si>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</si>
  <si>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</si>
  <si>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</si>
  <si>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</si>
  <si>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</si>
  <si>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</si>
  <si>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</si>
  <si>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</si>
  <si>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</si>
  <si>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</si>
  <si>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</si>
  <si>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</si>
  <si>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</si>
  <si>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</si>
  <si>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</si>
  <si>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</si>
  <si>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</si>
  <si>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</si>
  <si>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</si>
  <si>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</si>
  <si>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</si>
  <si>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</si>
  <si>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</si>
  <si>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</si>
  <si>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</si>
  <si>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</si>
  <si>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</si>
  <si>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</si>
  <si>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</si>
  <si>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</si>
  <si>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</si>
  <si>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</si>
  <si>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</si>
  <si>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</si>
  <si>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</si>
  <si>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</si>
  <si>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</si>
  <si>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</si>
  <si>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</si>
  <si>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</si>
  <si>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</si>
  <si>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</si>
  <si>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</si>
  <si>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</si>
  <si>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</si>
  <si>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</si>
  <si>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</si>
  <si>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</si>
  <si>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</si>
  <si>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</si>
  <si>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</si>
  <si>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</si>
  <si>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</si>
  <si>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</si>
  <si>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</si>
  <si>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</si>
  <si>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</si>
  <si>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</si>
  <si>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</si>
  <si>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</si>
  <si>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</si>
  <si>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</si>
  <si>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</si>
  <si>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</si>
  <si>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</si>
  <si>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</si>
  <si>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</si>
  <si>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</si>
  <si>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</si>
  <si>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</si>
  <si>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</si>
  <si>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</si>
  <si>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</si>
  <si>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</si>
  <si>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</si>
  <si>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</si>
  <si>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</si>
  <si>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</si>
  <si>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</si>
  <si>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</si>
  <si>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</si>
  <si>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</si>
  <si>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</si>
  <si>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</si>
  <si>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</si>
  <si>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</si>
  <si>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</si>
  <si>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ALWAYS_ON</t>
  </si>
  <si>
    <t>DOE Commercial Building Benchmark - Warehouse</t>
  </si>
  <si>
    <t>Hours_of_operation</t>
  </si>
  <si>
    <t>Through 12/31</t>
  </si>
  <si>
    <t>WD, SummerDesign</t>
  </si>
  <si>
    <t>Sat, WinterDesign</t>
  </si>
  <si>
    <t>Sun, Hol, Other</t>
  </si>
  <si>
    <t>Fraction</t>
  </si>
  <si>
    <t>All</t>
  </si>
  <si>
    <t>ALWAYS_OFF</t>
  </si>
  <si>
    <t>HVACOperationSchd</t>
  </si>
  <si>
    <t>WD</t>
  </si>
  <si>
    <t>Sat</t>
  </si>
  <si>
    <t>SummerDesign</t>
  </si>
  <si>
    <t>WinterDesign</t>
  </si>
  <si>
    <t>BLDG_ELEVATORS</t>
  </si>
  <si>
    <t>BLDG_SWH_SCH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</si>
  <si>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</si>
  <si>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</si>
  <si>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</si>
  <si>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</si>
  <si>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</si>
  <si>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</si>
  <si>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</si>
  <si>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INFIL_SCH</t>
  </si>
  <si>
    <t>INFIL_HALF_ON_SCH</t>
  </si>
  <si>
    <t>SHADING_SCH</t>
  </si>
  <si>
    <t>PlantOnSched</t>
  </si>
  <si>
    <t>On/Off</t>
  </si>
  <si>
    <t>FAN_SCH</t>
  </si>
  <si>
    <t>CoolingCoilAvailSched</t>
  </si>
  <si>
    <t>Temperature</t>
  </si>
  <si>
    <t>Humidity Setpoint Schedule</t>
  </si>
  <si>
    <t>Humidity</t>
  </si>
  <si>
    <t>MinOA_MotorizedDamper_Sched</t>
  </si>
  <si>
    <t>MinOA_Sched</t>
  </si>
  <si>
    <t>Dual Zone Control Type Sched</t>
  </si>
  <si>
    <t>Control Type</t>
  </si>
  <si>
    <t>Heating-Supply-Air-Temp-Sch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</si>
  <si>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</si>
  <si>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</si>
  <si>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</si>
  <si>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</si>
  <si>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</si>
  <si>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</si>
  <si>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</si>
  <si>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</si>
  <si>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</si>
  <si>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</si>
  <si>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</si>
  <si>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</si>
  <si>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</si>
  <si>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</si>
  <si>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</si>
  <si>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</si>
  <si>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</si>
  <si>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</si>
  <si>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</si>
  <si>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</si>
  <si>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</si>
  <si>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</si>
  <si>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</si>
  <si>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</si>
  <si>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</si>
  <si>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</si>
  <si>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</si>
  <si>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</si>
  <si>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</si>
  <si>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</si>
  <si>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</si>
  <si>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</si>
  <si>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</si>
  <si>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</si>
  <si>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</si>
  <si>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</si>
  <si>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</si>
  <si>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</si>
  <si>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</si>
  <si>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</si>
  <si>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</si>
  <si>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</si>
  <si>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</si>
  <si>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</si>
  <si>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</si>
  <si>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</si>
  <si>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</si>
  <si>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</si>
  <si>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</si>
  <si>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Value</t>
  </si>
  <si>
    <t>Data Source</t>
  </si>
  <si>
    <t>Office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</si>
  <si>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</si>
  <si>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</si>
  <si>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</si>
  <si>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</si>
  <si>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</si>
  <si>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</si>
  <si>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</si>
  <si>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</si>
  <si>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</si>
  <si>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</si>
  <si>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See Benchmark Technical Report</t>
  </si>
  <si>
    <t>Gas furnace</t>
  </si>
  <si>
    <t>PACU</t>
  </si>
  <si>
    <t>Temperature Setpoint (ºC )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</si>
  <si>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</si>
  <si>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</si>
  <si>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</si>
  <si>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</si>
  <si>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</si>
  <si>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</si>
  <si>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</si>
  <si>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</si>
  <si>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</si>
  <si>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</si>
  <si>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Total Conditioned Zones</t>
  </si>
  <si>
    <t>Sources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</si>
  <si>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</si>
  <si>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</si>
  <si>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[3] ASHRAE Standard 62-1999 Table 6-1, Atlanta, GA:  American Society of Heating, Refrigerating and Air-Conditioning Engineers.</t>
  </si>
  <si>
    <t>[4] DOE Benchmark Report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</si>
  <si>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</si>
  <si>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</si>
  <si>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</si>
  <si>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</si>
  <si>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</si>
  <si>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</si>
  <si>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</si>
  <si>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</si>
  <si>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</si>
  <si>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</si>
  <si>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</si>
  <si>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</si>
  <si>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</si>
  <si>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</si>
  <si>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</si>
  <si>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</si>
  <si>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</si>
  <si>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</si>
  <si>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Warehouse</t>
  </si>
  <si>
    <t>Nonrefrigerated warehouse</t>
  </si>
  <si>
    <t>FineStorage</t>
  </si>
  <si>
    <t>BulkStorage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</si>
  <si>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</si>
  <si>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</si>
  <si>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</si>
  <si>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</si>
  <si>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</si>
  <si>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</si>
  <si>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</si>
  <si>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</si>
  <si>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</si>
  <si>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</si>
  <si>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</si>
  <si>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</si>
  <si>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</si>
  <si>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</si>
  <si>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</si>
  <si>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</si>
  <si>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</si>
  <si>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</si>
  <si>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</si>
  <si>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</si>
  <si>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</si>
  <si>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</si>
  <si>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</si>
  <si>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</si>
  <si>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8in slab-on-grade</t>
  </si>
  <si>
    <t>Chicago</t>
  </si>
  <si>
    <t>HVAC Control - Economizer</t>
  </si>
  <si>
    <t>NoEconomizer</t>
  </si>
  <si>
    <t>MinRelHumSetSch</t>
  </si>
  <si>
    <t>MaxRelHumSetSch</t>
  </si>
  <si>
    <t>ReheatCoilAvailSched</t>
  </si>
  <si>
    <t>Seasonal-Reset-Supply-Air-Temp-Sch</t>
  </si>
  <si>
    <t>Through 3/31</t>
  </si>
  <si>
    <t>Through 9/30</t>
  </si>
  <si>
    <t>CW-Loop-Temp-Schedule</t>
  </si>
  <si>
    <t>HW-Loop-Temp-Schedule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</si>
  <si>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</si>
  <si>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</si>
  <si>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</si>
  <si>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</si>
  <si>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</si>
  <si>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</si>
  <si>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</si>
  <si>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</si>
  <si>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</si>
  <si>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</si>
  <si>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</si>
  <si>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</si>
  <si>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</si>
  <si>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</si>
  <si>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</si>
  <si>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</si>
  <si>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</si>
  <si>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</si>
  <si>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</si>
  <si>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</si>
  <si>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</si>
  <si>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</si>
  <si>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</si>
  <si>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</si>
  <si>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</si>
  <si>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OFFICE</t>
  </si>
  <si>
    <t>FINESTORAGE</t>
  </si>
  <si>
    <t>BULKSTORAGE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</si>
  <si>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</si>
  <si>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</si>
  <si>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</si>
  <si>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</si>
  <si>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</si>
  <si>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</si>
  <si>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</si>
  <si>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</si>
  <si>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</si>
  <si>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OFFICE_WALL_SOUTH</t>
  </si>
  <si>
    <t>S</t>
  </si>
  <si>
    <t>OFFICE_WALL_EAST</t>
  </si>
  <si>
    <t>E</t>
  </si>
  <si>
    <t>OFFICE_WALL_NORTH</t>
  </si>
  <si>
    <t>N</t>
  </si>
  <si>
    <t>OFFICE_WALL_WEST</t>
  </si>
  <si>
    <t>W</t>
  </si>
  <si>
    <t>OFFICE_FLOOR</t>
  </si>
  <si>
    <t>EXT-SLAB</t>
  </si>
  <si>
    <t>FINESTORAGE_WALL_SOUTH_1</t>
  </si>
  <si>
    <t>FINESTORAGE_WALL_EAST</t>
  </si>
  <si>
    <t>FINESTORAGE_WALL_NORTH</t>
  </si>
  <si>
    <t>INT-WALLS</t>
  </si>
  <si>
    <t>FINESTORAGE_WALL_WEST_1</t>
  </si>
  <si>
    <t>FINE STORAGE OFFICE_WALL_SOUTH</t>
  </si>
  <si>
    <t>FINE STORAGE OFFICE_WALL_WEST</t>
  </si>
  <si>
    <t>FINESTORAGE_FLOOR</t>
  </si>
  <si>
    <t>FINESTORAGE_CEILING</t>
  </si>
  <si>
    <t>BULKSTORAGE_WALL_EAST</t>
  </si>
  <si>
    <t>BULKSTORAGE_WALL_NORTH</t>
  </si>
  <si>
    <t>BULKSTORAGE_WALL_WEST</t>
  </si>
  <si>
    <t>BULKSTORAGE_FLOOR</t>
  </si>
  <si>
    <t>BULKSTORAGE_CEILING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</si>
  <si>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</si>
  <si>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</si>
  <si>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</si>
  <si>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</si>
  <si>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</si>
  <si>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</si>
  <si>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OFFICE_WALL_SOUTH WINDOW 1</t>
  </si>
  <si>
    <t>No</t>
  </si>
  <si>
    <t>OFFICE_WALL_SOUTH WINDOW2</t>
  </si>
  <si>
    <t>OFFICE_WALL_WEST WINDOW1</t>
  </si>
  <si>
    <t>OFFICE_WALL_WEST WINDOW2</t>
  </si>
  <si>
    <t>Total or Average</t>
  </si>
  <si>
    <t>North Total or Average</t>
  </si>
  <si>
    <t>-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</si>
  <si>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</si>
  <si>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</si>
  <si>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</si>
  <si>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</si>
  <si>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</si>
  <si>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</si>
  <si>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</si>
  <si>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FURNACE_PACU_CAV_1:1_UNITARY_PACKAGE_COOLCOIL</t>
  </si>
  <si>
    <t>Coil:Cooling:DX:SingleSpeed</t>
  </si>
  <si>
    <t>FURNACE_PACU_CAV_2:2_UNITARY_PACKAGE_COOLCOIL</t>
  </si>
  <si>
    <t>BULKSTORAGE UNIT HEATER COIL</t>
  </si>
  <si>
    <t>Coil:Heating:Gas</t>
  </si>
  <si>
    <t>FURNACE_PACU_CAV_1:1_UNITARY_PACKAGE_HEATCOIL</t>
  </si>
  <si>
    <t>FURNACE_PACU_CAV_2:2_UNITARY_PACKAGE_HEATCOIL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</si>
  <si>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</si>
  <si>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</si>
  <si>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</si>
  <si>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</si>
  <si>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</si>
  <si>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</si>
  <si>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BULKSTORAGE UNIT HEATERFAN</t>
  </si>
  <si>
    <t>Fan:ConstantVolume</t>
  </si>
  <si>
    <t>Unit Heater Fans</t>
  </si>
  <si>
    <t>FURNACE_PACU_CAV_1:1_UNITARY_PACKAGE_FAN</t>
  </si>
  <si>
    <t>Fan:OnOff</t>
  </si>
  <si>
    <t>Unitary Fans</t>
  </si>
  <si>
    <t>FURNACE_PACU_CAV_2:2_UNITARY_PACKAGE_FAN</t>
  </si>
  <si>
    <t>Control</t>
  </si>
  <si>
    <t>Head [pa]</t>
  </si>
  <si>
    <t>Power [W]</t>
  </si>
  <si>
    <t>Motor Efficiency [W/W]</t>
  </si>
  <si>
    <t>Storage Volume [m3]</t>
  </si>
  <si>
    <t>Input [W]</t>
  </si>
  <si>
    <t>Thermal Efficiency [W/W]</t>
  </si>
  <si>
    <t>Recovery Efficiency [W/W]</t>
  </si>
  <si>
    <t>Energy Factor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</si>
  <si>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</si>
  <si>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</si>
  <si>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</si>
  <si>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</si>
  <si>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</si>
  <si>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</si>
  <si>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</si>
  <si>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</si>
  <si>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</si>
  <si>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</si>
  <si>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</si>
  <si>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</si>
  <si>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</si>
  <si>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</si>
  <si>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</si>
  <si>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</si>
  <si>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</si>
  <si>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</si>
  <si>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</si>
  <si>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</si>
  <si>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</si>
  <si>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</si>
  <si>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</si>
  <si>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</si>
  <si>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</si>
  <si>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</si>
  <si>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</si>
  <si>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</si>
  <si>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</si>
  <si>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</si>
  <si>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[Invalid/Undefined]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</si>
  <si>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</si>
  <si>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</si>
  <si>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</si>
  <si>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</si>
  <si>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</si>
  <si>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</si>
  <si>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</si>
  <si>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</si>
  <si>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24-MAY-14:00</t>
  </si>
  <si>
    <t>28-JUN-14:00</t>
  </si>
  <si>
    <t>06-OCT-14:00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</si>
  <si>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</si>
  <si>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</si>
  <si>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</si>
  <si>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</si>
  <si>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</si>
  <si>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</si>
  <si>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03-JAN-13:00</t>
  </si>
  <si>
    <t>21-APR-14:00</t>
  </si>
  <si>
    <t>06-OCT-15:00</t>
  </si>
  <si>
    <t>28-JUN-15:00</t>
  </si>
  <si>
    <t>11-JUL-15:00</t>
  </si>
  <si>
    <t>01-AUG-15:00</t>
  </si>
  <si>
    <t>14-APR-15:00</t>
  </si>
  <si>
    <t>03-JUL-14:00</t>
  </si>
  <si>
    <t>17-AUG-13:00</t>
  </si>
  <si>
    <t>11-SEP-13:00</t>
  </si>
  <si>
    <t>12-OCT-15:00</t>
  </si>
  <si>
    <t>02-JAN-16:00</t>
  </si>
  <si>
    <t>11-APR-15:00</t>
  </si>
  <si>
    <t>30-JUN-14:00</t>
  </si>
  <si>
    <t>10-JUL-15:00</t>
  </si>
  <si>
    <t>21-APR-15:00</t>
  </si>
  <si>
    <t>31-MAY-15:00</t>
  </si>
  <si>
    <t>04-AUG-14:00</t>
  </si>
  <si>
    <t>01-SEP-14:00</t>
  </si>
  <si>
    <t>15-FEB-15:00</t>
  </si>
  <si>
    <t>13-APR-14:00</t>
  </si>
  <si>
    <t>16-JUN-14:00</t>
  </si>
  <si>
    <t>13-OCT-14:00</t>
  </si>
  <si>
    <t>10-NOV-16:00</t>
  </si>
  <si>
    <t>03-OCT-14:00</t>
  </si>
  <si>
    <t>06-NOV-16:00</t>
  </si>
  <si>
    <t>13-NOV-16:00</t>
  </si>
  <si>
    <t>01-DEC-16:00</t>
  </si>
  <si>
    <t>04-MAY-14:00</t>
  </si>
  <si>
    <t>01-SEP-15:00</t>
  </si>
  <si>
    <t>01-FEB-16:00</t>
  </si>
  <si>
    <t>07-APR-14:00</t>
  </si>
  <si>
    <t>05-MAY-13:00</t>
  </si>
  <si>
    <t>08-JUN-12:00</t>
  </si>
  <si>
    <t>31-OCT-13:30</t>
  </si>
  <si>
    <t>25-APR-14:00</t>
  </si>
  <si>
    <t>23-MAY-15:00</t>
  </si>
  <si>
    <t>28-JUN-13:00</t>
  </si>
  <si>
    <t>30-AUG-13:00</t>
  </si>
  <si>
    <t>16-MAY-15:00</t>
  </si>
  <si>
    <t>21-JUL-15:00</t>
  </si>
  <si>
    <t>09-AUG-15:00</t>
  </si>
  <si>
    <t>07-SEP-14:00</t>
  </si>
  <si>
    <t>Building Summary Warehouse new construction</t>
  </si>
  <si>
    <t>EXT-WALLS-METAL-SEMI</t>
  </si>
  <si>
    <t>ROOF-METAL-SEMI</t>
  </si>
  <si>
    <t>WINDOW-90.1-2004-SEMI-OPER</t>
  </si>
  <si>
    <t>25-JAN-13:30</t>
  </si>
  <si>
    <t>27-MAR-13:30</t>
  </si>
  <si>
    <t>04-APR-13:30</t>
  </si>
  <si>
    <t>10-JUL-13:30</t>
  </si>
  <si>
    <t>18-AUG-12:00</t>
  </si>
  <si>
    <t>06-SEP-12:30</t>
  </si>
  <si>
    <t>06-OCT-13:30</t>
  </si>
  <si>
    <t>23-FEB-14:00</t>
  </si>
  <si>
    <t>17-APR-14:00</t>
  </si>
  <si>
    <t>26-MAY-14:00</t>
  </si>
  <si>
    <t>13-JUN-14:00</t>
  </si>
  <si>
    <t>03-NOV-12:00</t>
  </si>
  <si>
    <t>17-MAR-14:00</t>
  </si>
  <si>
    <t>30-MAY-14:00</t>
  </si>
  <si>
    <t>15-MAY-14:00</t>
  </si>
  <si>
    <t>19-JUN-14:00</t>
  </si>
  <si>
    <t>22-NOV-14:00</t>
  </si>
  <si>
    <t>13-FEB-11:00</t>
  </si>
  <si>
    <t>30-MAY-14:30</t>
  </si>
  <si>
    <t>25-SEP-12:00</t>
  </si>
  <si>
    <t>05-DEC-16:30</t>
  </si>
  <si>
    <t>17-MAY-13:00</t>
  </si>
  <si>
    <t>28-SEP-14:00</t>
  </si>
  <si>
    <t>09-MAR-15:00</t>
  </si>
  <si>
    <t>04-APR-14:00</t>
  </si>
  <si>
    <t>25-JUL-12:00</t>
  </si>
  <si>
    <t>08-SEP-14:00</t>
  </si>
  <si>
    <t>31-JUL-14:00</t>
  </si>
  <si>
    <t>18-APR-15:00</t>
  </si>
  <si>
    <t>24-JUL-14:00</t>
  </si>
  <si>
    <t>07-AUG-15:30</t>
  </si>
  <si>
    <t>13-JUL-14:00</t>
  </si>
  <si>
    <t>30-MAR-14:00</t>
  </si>
  <si>
    <t>29-JUN-14:00</t>
  </si>
  <si>
    <t>14-SEP-14:00</t>
  </si>
  <si>
    <t>14-JUN-15:00</t>
  </si>
  <si>
    <t>11-AUG-14:00</t>
  </si>
  <si>
    <t>20-JUN-15:00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</si>
  <si>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</si>
  <si>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</si>
  <si>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</si>
  <si>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</si>
  <si>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weighting factor is for all of 3B</t>
  </si>
  <si>
    <t>24-FEB-13:09</t>
  </si>
  <si>
    <t>24-MAY-12:39</t>
  </si>
  <si>
    <t>20-JUN-13:09</t>
  </si>
  <si>
    <t>07-NOV-13:00</t>
  </si>
  <si>
    <t>14-DEC-13:09</t>
  </si>
  <si>
    <t>26-JAN-15:39</t>
  </si>
  <si>
    <t>26-APR-14:50</t>
  </si>
  <si>
    <t>13-NOV-14:50</t>
  </si>
  <si>
    <t>11-DEC-15:39</t>
  </si>
  <si>
    <t>23-JAN-15:00</t>
  </si>
  <si>
    <t>01-DEC-15:30</t>
  </si>
  <si>
    <t>31-MAR-14:39</t>
  </si>
  <si>
    <t>20-NOV-16:49</t>
  </si>
  <si>
    <t>18-DEC-16:49</t>
  </si>
  <si>
    <t>02-JAN-16:40</t>
  </si>
  <si>
    <t>27-FEB-15:20</t>
  </si>
  <si>
    <t>31-MAR-14:50</t>
  </si>
  <si>
    <t>27-JUN-15:00</t>
  </si>
  <si>
    <t>25-JUL-15:00</t>
  </si>
  <si>
    <t>09-NOV-16:40</t>
  </si>
  <si>
    <t>01-MAR-09:09</t>
  </si>
  <si>
    <t>01-DEC-16:49</t>
  </si>
  <si>
    <t>02-JAN-16:49</t>
  </si>
  <si>
    <t>01-FEB-09:09</t>
  </si>
  <si>
    <t>01-DEC-16:40</t>
  </si>
  <si>
    <t>02-JAN-09:09</t>
  </si>
  <si>
    <t>14-FEB-15:00</t>
  </si>
  <si>
    <t>02-MAR-15:00</t>
  </si>
  <si>
    <t>02-JAN-16:30</t>
  </si>
  <si>
    <t>29-MAR-14:00</t>
  </si>
  <si>
    <t>17-OCT-14:00</t>
  </si>
  <si>
    <t>06-NOV-16:49</t>
  </si>
  <si>
    <t>01-DEC-16:19</t>
  </si>
  <si>
    <t>31-MAR-15:50</t>
  </si>
  <si>
    <t>06-NOV-16:40</t>
  </si>
  <si>
    <t>17-JUL-15:39</t>
  </si>
  <si>
    <t>06-APR-15:00</t>
  </si>
  <si>
    <t>08-NOV-16:00</t>
  </si>
  <si>
    <t>03-APR-08:09</t>
  </si>
  <si>
    <t>01-SEP-08:09</t>
  </si>
  <si>
    <t>23-OCT-08:09</t>
  </si>
  <si>
    <t>01-NOV-08:09</t>
  </si>
  <si>
    <t>28-MAR-14:00</t>
  </si>
  <si>
    <t>31-JUL-14:39</t>
  </si>
  <si>
    <t>28-AUG-13:00</t>
  </si>
  <si>
    <t>15-SEP-13:00</t>
  </si>
  <si>
    <t>13-OCT-12:39</t>
  </si>
  <si>
    <t>19-DEC-15:20</t>
  </si>
  <si>
    <t>28-FEB-15:39</t>
  </si>
  <si>
    <t>08-SEP-14:20</t>
  </si>
  <si>
    <t>02-OCT-14:50</t>
  </si>
  <si>
    <t>27-FEB-15:00</t>
  </si>
  <si>
    <t>08-AUG-13:30</t>
  </si>
  <si>
    <t>05-OCT-12:00</t>
  </si>
  <si>
    <t>04-AUG-15:09</t>
  </si>
  <si>
    <t>03-JUL-13:09</t>
  </si>
  <si>
    <t>15-AUG-12:39</t>
  </si>
  <si>
    <t>15-MAY-14:20</t>
  </si>
  <si>
    <t>29-JUN-15:30</t>
  </si>
  <si>
    <t>01-AUG-14:39</t>
  </si>
  <si>
    <t>05-SEP-14:20</t>
  </si>
  <si>
    <t>06-SEP-14:00</t>
  </si>
  <si>
    <t>05-OCT-15:39</t>
  </si>
  <si>
    <t>31-MAY-12:39</t>
  </si>
  <si>
    <t>13-JUL-15:39</t>
  </si>
  <si>
    <t>25-AUG-15:30</t>
  </si>
  <si>
    <t>01-DEC-16:30</t>
  </si>
  <si>
    <t>28-MAR-15:39</t>
  </si>
  <si>
    <t>06-JUL-15:30</t>
  </si>
  <si>
    <t>13-MAR-08:09</t>
  </si>
  <si>
    <t>15-AUG-14:39</t>
  </si>
  <si>
    <t>07-DEC-14:39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</si>
</sst>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100">
    <xf numFmtId="0" fontId="0" fillId="0" borderId="0" xfId="0" applyAlignment="1">
      <alignment vertical="top" wrapText="1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7" fillId="3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top" wrapText="1"/>
    </xf>
    <xf numFmtId="3" fontId="7" fillId="0" borderId="0" xfId="0" applyNumberFormat="1" applyFont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/>
    </xf>
    <xf numFmtId="2" fontId="7" fillId="0" borderId="0" xfId="0" applyNumberFormat="1" applyFont="1" applyAlignment="1">
      <alignment horizontal="center" vertical="top"/>
    </xf>
    <xf numFmtId="0" fontId="8" fillId="0" borderId="0" xfId="0" applyFont="1" applyFill="1" applyAlignment="1">
      <alignment horizontal="left" vertical="top"/>
    </xf>
    <xf numFmtId="1" fontId="7" fillId="0" borderId="0" xfId="0" applyNumberFormat="1" applyFont="1" applyAlignment="1">
      <alignment horizontal="center" vertical="top"/>
    </xf>
    <xf numFmtId="1" fontId="7" fillId="0" borderId="0" xfId="0" applyNumberFormat="1" applyFont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2" fillId="2" borderId="0" xfId="0" applyFont="1" applyFill="1" applyAlignment="1">
      <alignment vertical="top" wrapText="1"/>
    </xf>
    <xf numFmtId="3" fontId="13" fillId="3" borderId="0" xfId="0" applyNumberFormat="1" applyFont="1" applyFill="1" applyAlignment="1">
      <alignment vertical="top" wrapText="1"/>
    </xf>
    <xf numFmtId="0" fontId="13" fillId="3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3" fontId="13" fillId="3" borderId="0" xfId="0" applyNumberFormat="1" applyFont="1" applyFill="1" applyAlignment="1">
      <alignment horizontal="center" vertical="top" wrapText="1"/>
    </xf>
    <xf numFmtId="0" fontId="13" fillId="2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left" vertical="top"/>
    </xf>
    <xf numFmtId="3" fontId="12" fillId="0" borderId="0" xfId="0" applyNumberFormat="1" applyFont="1" applyAlignment="1">
      <alignment vertical="top" wrapText="1"/>
    </xf>
    <xf numFmtId="0" fontId="13" fillId="2" borderId="0" xfId="0" applyFont="1" applyFill="1" applyAlignment="1">
      <alignment vertical="top" wrapText="1"/>
    </xf>
    <xf numFmtId="0" fontId="12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165" fontId="12" fillId="0" borderId="0" xfId="0" applyNumberFormat="1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2" fillId="2" borderId="0" xfId="0" applyFont="1" applyFill="1" applyAlignment="1">
      <alignment horizontal="left" vertical="top" wrapText="1" indent="2"/>
    </xf>
    <xf numFmtId="4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 wrapText="1" indent="2"/>
    </xf>
    <xf numFmtId="2" fontId="12" fillId="0" borderId="0" xfId="0" applyNumberFormat="1" applyFont="1" applyAlignment="1">
      <alignment horizontal="center" vertical="top" wrapText="1"/>
    </xf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1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/>
    </xf>
    <xf numFmtId="3" fontId="12" fillId="0" borderId="0" xfId="0" applyNumberFormat="1" applyFont="1" applyAlignment="1">
      <alignment vertical="top"/>
    </xf>
    <xf numFmtId="0" fontId="13" fillId="2" borderId="0" xfId="2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wrapText="1"/>
    </xf>
    <xf numFmtId="2" fontId="17" fillId="2" borderId="0" xfId="5" applyNumberFormat="1" applyFont="1" applyFill="1" applyBorder="1" applyAlignment="1">
      <alignment horizontal="center" wrapText="1"/>
    </xf>
    <xf numFmtId="2" fontId="17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4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3" fillId="0" borderId="0" xfId="0" applyFont="1" applyAlignment="1">
      <alignment vertical="top" wrapText="1"/>
    </xf>
    <xf numFmtId="164" fontId="13" fillId="0" borderId="0" xfId="0" applyNumberFormat="1" applyFont="1" applyAlignment="1">
      <alignment vertical="top" wrapText="1"/>
    </xf>
    <xf numFmtId="3" fontId="13" fillId="0" borderId="0" xfId="0" applyNumberFormat="1" applyFont="1" applyAlignment="1">
      <alignment vertical="top" wrapText="1"/>
    </xf>
    <xf numFmtId="0" fontId="12" fillId="0" borderId="0" xfId="0" applyFont="1" applyAlignment="1">
      <alignment vertical="top"/>
    </xf>
    <xf numFmtId="166" fontId="12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5" fillId="0" borderId="0" xfId="0" applyFont="1" applyAlignment="1">
      <alignment horizontal="left" vertical="top" wrapText="1"/>
    </xf>
    <xf numFmtId="0" fontId="19" fillId="2" borderId="1" xfId="4" applyFont="1" applyFill="1" applyBorder="1"/>
    <xf numFmtId="0" fontId="19" fillId="2" borderId="1" xfId="4" applyFont="1" applyFill="1" applyBorder="1" applyAlignment="1">
      <alignment wrapText="1"/>
    </xf>
    <xf numFmtId="0" fontId="20" fillId="0" borderId="0" xfId="3" applyFont="1"/>
    <xf numFmtId="0" fontId="20" fillId="0" borderId="0" xfId="4" applyFont="1"/>
    <xf numFmtId="0" fontId="19" fillId="0" borderId="0" xfId="4" applyFont="1"/>
    <xf numFmtId="1" fontId="20" fillId="0" borderId="0" xfId="4" applyNumberFormat="1" applyFont="1"/>
    <xf numFmtId="0" fontId="2" fillId="0" borderId="0" xfId="3"/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 wrapText="1"/>
    </xf>
    <xf numFmtId="4" fontId="8" fillId="2" borderId="0" xfId="0" applyNumberFormat="1" applyFont="1" applyFill="1" applyAlignment="1">
      <alignment vertical="top" wrapText="1"/>
    </xf>
    <xf numFmtId="166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/>
    </xf>
    <xf numFmtId="0" fontId="5" fillId="0" borderId="0" xfId="0" applyFont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4" fontId="7" fillId="0" borderId="0" xfId="0" applyNumberFormat="1" applyFont="1" applyAlignment="1">
      <alignment horizontal="left" vertical="top" wrapText="1"/>
    </xf>
    <xf numFmtId="4" fontId="8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167" fontId="7" fillId="0" borderId="0" xfId="0" applyNumberFormat="1" applyFont="1" applyAlignment="1">
      <alignment horizontal="center" vertical="top" wrapText="1"/>
    </xf>
    <xf numFmtId="3" fontId="7" fillId="0" borderId="0" xfId="0" applyNumberFormat="1" applyFont="1" applyFill="1" applyAlignment="1">
      <alignment horizontal="center" vertical="top" wrapText="1"/>
    </xf>
    <xf numFmtId="1" fontId="7" fillId="0" borderId="0" xfId="0" applyNumberFormat="1" applyFont="1" applyFill="1" applyAlignment="1">
      <alignment horizontal="center" vertical="top" wrapText="1"/>
    </xf>
    <xf numFmtId="2" fontId="7" fillId="0" borderId="0" xfId="0" applyNumberFormat="1" applyFont="1" applyFill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2" fontId="7" fillId="0" borderId="0" xfId="6" applyNumberFormat="1" applyFont="1" applyAlignment="1">
      <alignment horizontal="center" vertical="top" wrapText="1"/>
    </xf>
    <xf numFmtId="4" fontId="8" fillId="3" borderId="0" xfId="0" applyNumberFormat="1" applyFont="1" applyFill="1" applyAlignment="1">
      <alignment horizontal="left" vertical="top" wrapText="1"/>
    </xf>
    <xf numFmtId="164" fontId="22" fillId="0" borderId="0" xfId="7" applyNumberFormat="1" applyFont="1" applyBorder="1" applyAlignment="1">
      <alignment horizontal="center"/>
    </xf>
    <xf numFmtId="164" fontId="22" fillId="0" borderId="0" xfId="7" applyNumberFormat="1" applyFont="1" applyAlignment="1">
      <alignment horizontal="center"/>
    </xf>
    <xf numFmtId="4" fontId="8" fillId="0" borderId="0" xfId="0" applyNumberFormat="1" applyFont="1" applyAlignment="1">
      <alignment vertical="top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8">
    <cellStyle name="Normal" xfId="0" builtinId="0"/>
    <cellStyle name="Normal 2" xfId="1"/>
    <cellStyle name="Normal 3" xfId="6"/>
    <cellStyle name="Normal 5" xfId="7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6.0358890701468187E-2"/>
          <c:w val="0.8479467258601554"/>
          <c:h val="0.72920065252855437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LocationSummary!$B$62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129822.22222222222</c:v>
                </c:pt>
                <c:pt idx="1">
                  <c:v>26888.888888888891</c:v>
                </c:pt>
                <c:pt idx="2">
                  <c:v>35686.111111111109</c:v>
                </c:pt>
                <c:pt idx="3">
                  <c:v>10044.444444444445</c:v>
                </c:pt>
                <c:pt idx="4">
                  <c:v>1411.1111111111111</c:v>
                </c:pt>
                <c:pt idx="5">
                  <c:v>18825</c:v>
                </c:pt>
                <c:pt idx="6">
                  <c:v>277.77777777777777</c:v>
                </c:pt>
                <c:pt idx="7">
                  <c:v>6958.333333333333</c:v>
                </c:pt>
                <c:pt idx="8">
                  <c:v>5694.4444444444443</c:v>
                </c:pt>
                <c:pt idx="9">
                  <c:v>338.88888888888891</c:v>
                </c:pt>
                <c:pt idx="10">
                  <c:v>4588.8888888888887</c:v>
                </c:pt>
                <c:pt idx="11">
                  <c:v>3072.2222222222222</c:v>
                </c:pt>
                <c:pt idx="12">
                  <c:v>3591.6666666666665</c:v>
                </c:pt>
                <c:pt idx="13">
                  <c:v>1422.2222222222222</c:v>
                </c:pt>
                <c:pt idx="14">
                  <c:v>927.77777777777783</c:v>
                </c:pt>
                <c:pt idx="15">
                  <c:v>127.77777777777777</c:v>
                </c:pt>
              </c:numCache>
            </c:numRef>
          </c:val>
        </c:ser>
        <c:ser>
          <c:idx val="4"/>
          <c:order val="1"/>
          <c:tx>
            <c:strRef>
              <c:f>LocationSummary!$B$63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151402.77777777778</c:v>
                </c:pt>
                <c:pt idx="1">
                  <c:v>151402.77777777778</c:v>
                </c:pt>
                <c:pt idx="2">
                  <c:v>151402.77777777778</c:v>
                </c:pt>
                <c:pt idx="3">
                  <c:v>151402.77777777778</c:v>
                </c:pt>
                <c:pt idx="4">
                  <c:v>151402.77777777778</c:v>
                </c:pt>
                <c:pt idx="5">
                  <c:v>151402.77777777778</c:v>
                </c:pt>
                <c:pt idx="6">
                  <c:v>151402.77777777778</c:v>
                </c:pt>
                <c:pt idx="7">
                  <c:v>151402.77777777778</c:v>
                </c:pt>
                <c:pt idx="8">
                  <c:v>151402.77777777778</c:v>
                </c:pt>
                <c:pt idx="9">
                  <c:v>151402.77777777778</c:v>
                </c:pt>
                <c:pt idx="10">
                  <c:v>151402.77777777778</c:v>
                </c:pt>
                <c:pt idx="11">
                  <c:v>151402.77777777778</c:v>
                </c:pt>
                <c:pt idx="12">
                  <c:v>151402.77777777778</c:v>
                </c:pt>
                <c:pt idx="13">
                  <c:v>151402.77777777778</c:v>
                </c:pt>
                <c:pt idx="14">
                  <c:v>151402.77777777778</c:v>
                </c:pt>
                <c:pt idx="15">
                  <c:v>151402.77777777778</c:v>
                </c:pt>
              </c:numCache>
            </c:numRef>
          </c:val>
        </c:ser>
        <c:ser>
          <c:idx val="6"/>
          <c:order val="2"/>
          <c:tx>
            <c:strRef>
              <c:f>LocationSummary!$B$64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25855.555555555555</c:v>
                </c:pt>
                <c:pt idx="1">
                  <c:v>25844.444444444445</c:v>
                </c:pt>
                <c:pt idx="2">
                  <c:v>25838.888888888891</c:v>
                </c:pt>
                <c:pt idx="3">
                  <c:v>25836.111111111109</c:v>
                </c:pt>
                <c:pt idx="4">
                  <c:v>25816.666666666668</c:v>
                </c:pt>
                <c:pt idx="5">
                  <c:v>25811.111111111109</c:v>
                </c:pt>
                <c:pt idx="6">
                  <c:v>25825</c:v>
                </c:pt>
                <c:pt idx="7">
                  <c:v>25808.333333333332</c:v>
                </c:pt>
                <c:pt idx="8">
                  <c:v>25816.666666666668</c:v>
                </c:pt>
                <c:pt idx="9">
                  <c:v>25766.666666666668</c:v>
                </c:pt>
                <c:pt idx="10">
                  <c:v>25811.111111111109</c:v>
                </c:pt>
                <c:pt idx="11">
                  <c:v>25797.222222222223</c:v>
                </c:pt>
                <c:pt idx="12">
                  <c:v>25794.444444444445</c:v>
                </c:pt>
                <c:pt idx="13">
                  <c:v>25788.888888888891</c:v>
                </c:pt>
                <c:pt idx="14">
                  <c:v>25775</c:v>
                </c:pt>
                <c:pt idx="15">
                  <c:v>25616.666666666668</c:v>
                </c:pt>
              </c:numCache>
            </c:numRef>
          </c:val>
        </c:ser>
        <c:ser>
          <c:idx val="7"/>
          <c:order val="3"/>
          <c:tx>
            <c:strRef>
              <c:f>LocationSummary!$B$65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29005.555555555555</c:v>
                </c:pt>
                <c:pt idx="1">
                  <c:v>29005.555555555555</c:v>
                </c:pt>
                <c:pt idx="2">
                  <c:v>29005.555555555555</c:v>
                </c:pt>
                <c:pt idx="3">
                  <c:v>29005.555555555555</c:v>
                </c:pt>
                <c:pt idx="4">
                  <c:v>29005.555555555555</c:v>
                </c:pt>
                <c:pt idx="5">
                  <c:v>29005.555555555555</c:v>
                </c:pt>
                <c:pt idx="6">
                  <c:v>29005.555555555555</c:v>
                </c:pt>
                <c:pt idx="7">
                  <c:v>29005.555555555555</c:v>
                </c:pt>
                <c:pt idx="8">
                  <c:v>29005.555555555555</c:v>
                </c:pt>
                <c:pt idx="9">
                  <c:v>29005.555555555555</c:v>
                </c:pt>
                <c:pt idx="10">
                  <c:v>29005.555555555555</c:v>
                </c:pt>
                <c:pt idx="11">
                  <c:v>29005.555555555555</c:v>
                </c:pt>
                <c:pt idx="12">
                  <c:v>29005.555555555555</c:v>
                </c:pt>
                <c:pt idx="13">
                  <c:v>29005.555555555555</c:v>
                </c:pt>
                <c:pt idx="14">
                  <c:v>29005.555555555555</c:v>
                </c:pt>
                <c:pt idx="15">
                  <c:v>29005.555555555555</c:v>
                </c:pt>
              </c:numCache>
            </c:numRef>
          </c:val>
        </c:ser>
        <c:ser>
          <c:idx val="3"/>
          <c:order val="4"/>
          <c:tx>
            <c:strRef>
              <c:f>LocationSummary!$B$67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LocationSummary!$C$67:$R$67</c:f>
              <c:numCache>
                <c:formatCode>#,##0.00</c:formatCode>
                <c:ptCount val="16"/>
                <c:pt idx="0">
                  <c:v>110188.88888888889</c:v>
                </c:pt>
                <c:pt idx="1">
                  <c:v>33483.333333333336</c:v>
                </c:pt>
                <c:pt idx="2">
                  <c:v>39344.444444444445</c:v>
                </c:pt>
                <c:pt idx="3">
                  <c:v>15819.444444444445</c:v>
                </c:pt>
                <c:pt idx="4">
                  <c:v>8716.6666666666661</c:v>
                </c:pt>
                <c:pt idx="5">
                  <c:v>16794.444444444445</c:v>
                </c:pt>
                <c:pt idx="6">
                  <c:v>7066.666666666667</c:v>
                </c:pt>
                <c:pt idx="7">
                  <c:v>15163.888888888889</c:v>
                </c:pt>
                <c:pt idx="8">
                  <c:v>15588.888888888889</c:v>
                </c:pt>
                <c:pt idx="9">
                  <c:v>10980.555555555555</c:v>
                </c:pt>
                <c:pt idx="10">
                  <c:v>32555.555555555555</c:v>
                </c:pt>
                <c:pt idx="11">
                  <c:v>34177.777777777781</c:v>
                </c:pt>
                <c:pt idx="12">
                  <c:v>38577.777777777781</c:v>
                </c:pt>
                <c:pt idx="13">
                  <c:v>41161.111111111109</c:v>
                </c:pt>
                <c:pt idx="14">
                  <c:v>43397.222222222219</c:v>
                </c:pt>
                <c:pt idx="15">
                  <c:v>57669.444444444445</c:v>
                </c:pt>
              </c:numCache>
            </c:numRef>
          </c:val>
        </c:ser>
        <c:overlap val="100"/>
        <c:axId val="108574208"/>
        <c:axId val="108575744"/>
      </c:barChart>
      <c:catAx>
        <c:axId val="10857420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575744"/>
        <c:crosses val="autoZero"/>
        <c:auto val="1"/>
        <c:lblAlgn val="ctr"/>
        <c:lblOffset val="50"/>
        <c:tickLblSkip val="1"/>
        <c:tickMarkSkip val="1"/>
      </c:catAx>
      <c:valAx>
        <c:axId val="1085757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70309951060366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57420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719940806511301"/>
          <c:y val="3.6432843936922275E-2"/>
          <c:w val="0.22974472807991192"/>
          <c:h val="0.25611745513866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Cooling Set Point Schedules</a:t>
            </a:r>
          </a:p>
        </c:rich>
      </c:tx>
      <c:layout>
        <c:manualLayout>
          <c:xMode val="edge"/>
          <c:yMode val="edge"/>
          <c:x val="0.31742508324084767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938"/>
          <c:h val="0.776508972267539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Schedules!$D$46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Schedules!$D$47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Schedules!$E$47:$AB$47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Schedules!$D$49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09107456"/>
        <c:axId val="111219072"/>
      </c:barChart>
      <c:catAx>
        <c:axId val="109107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219072"/>
        <c:crosses val="autoZero"/>
        <c:auto val="1"/>
        <c:lblAlgn val="ctr"/>
        <c:lblOffset val="100"/>
        <c:tickLblSkip val="1"/>
        <c:tickMarkSkip val="1"/>
      </c:catAx>
      <c:valAx>
        <c:axId val="11121907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859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1074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4709581945985943E-2"/>
          <c:y val="4.7852093529091956E-2"/>
          <c:w val="0.22752497225305207"/>
          <c:h val="0.1517128874388265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Storage Heating Set Point Schedules</a:t>
            </a:r>
          </a:p>
        </c:rich>
      </c:tx>
      <c:layout>
        <c:manualLayout>
          <c:xMode val="edge"/>
          <c:yMode val="edge"/>
          <c:x val="0.30854605993340872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836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Schedules!$A$44</c:f>
              <c:strCache>
                <c:ptCount val="1"/>
                <c:pt idx="0">
                  <c:v>HTGSETP_FineStorage_SCH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Schedules!$E$44:$AB$44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15.5</c:v>
                </c:pt>
                <c:pt idx="11">
                  <c:v>15.5</c:v>
                </c:pt>
                <c:pt idx="12">
                  <c:v>15.5</c:v>
                </c:pt>
                <c:pt idx="13">
                  <c:v>15.5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ser>
          <c:idx val="2"/>
          <c:order val="1"/>
          <c:tx>
            <c:strRef>
              <c:f>Schedules!$A$45</c:f>
              <c:strCache>
                <c:ptCount val="1"/>
                <c:pt idx="0">
                  <c:v>HTGSETP_BulkStorage_SCH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7.2</c:v>
                </c:pt>
                <c:pt idx="1">
                  <c:v>7.2</c:v>
                </c:pt>
                <c:pt idx="2">
                  <c:v>7.2</c:v>
                </c:pt>
                <c:pt idx="3">
                  <c:v>7.2</c:v>
                </c:pt>
                <c:pt idx="4">
                  <c:v>7.2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7.2</c:v>
                </c:pt>
                <c:pt idx="10">
                  <c:v>7.2</c:v>
                </c:pt>
                <c:pt idx="11">
                  <c:v>7.2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  <c:pt idx="15">
                  <c:v>7.2</c:v>
                </c:pt>
                <c:pt idx="16">
                  <c:v>7.2</c:v>
                </c:pt>
                <c:pt idx="17">
                  <c:v>7.2</c:v>
                </c:pt>
                <c:pt idx="18">
                  <c:v>7.2</c:v>
                </c:pt>
                <c:pt idx="19">
                  <c:v>7.2</c:v>
                </c:pt>
                <c:pt idx="20">
                  <c:v>7.2</c:v>
                </c:pt>
                <c:pt idx="21">
                  <c:v>7.2</c:v>
                </c:pt>
                <c:pt idx="22">
                  <c:v>7.2</c:v>
                </c:pt>
                <c:pt idx="23">
                  <c:v>7.2</c:v>
                </c:pt>
              </c:numCache>
            </c:numRef>
          </c:val>
        </c:ser>
        <c:axId val="111297664"/>
        <c:axId val="111299584"/>
      </c:barChart>
      <c:catAx>
        <c:axId val="111297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6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299584"/>
        <c:crosses val="autoZero"/>
        <c:auto val="1"/>
        <c:lblAlgn val="ctr"/>
        <c:lblOffset val="100"/>
        <c:tickLblSkip val="1"/>
        <c:tickMarkSkip val="1"/>
      </c:catAx>
      <c:valAx>
        <c:axId val="11129958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2976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64705882352942"/>
          <c:y val="0.10277324632952722"/>
          <c:w val="0.31742508324084684"/>
          <c:h val="8.972267536704776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Storage Cooling Set Point Schedules</a:t>
            </a:r>
          </a:p>
        </c:rich>
      </c:tx>
      <c:layout>
        <c:manualLayout>
          <c:xMode val="edge"/>
          <c:yMode val="edge"/>
          <c:x val="0.30854605993340872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836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Schedules!$A$50</c:f>
              <c:strCache>
                <c:ptCount val="1"/>
                <c:pt idx="0">
                  <c:v>CLGSETP_FineStorage_SCH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26.7</c:v>
                </c:pt>
                <c:pt idx="7">
                  <c:v>26.7</c:v>
                </c:pt>
                <c:pt idx="8">
                  <c:v>26.7</c:v>
                </c:pt>
                <c:pt idx="9">
                  <c:v>26.7</c:v>
                </c:pt>
                <c:pt idx="10">
                  <c:v>26.7</c:v>
                </c:pt>
                <c:pt idx="11">
                  <c:v>26.7</c:v>
                </c:pt>
                <c:pt idx="12">
                  <c:v>26.7</c:v>
                </c:pt>
                <c:pt idx="13">
                  <c:v>26.7</c:v>
                </c:pt>
                <c:pt idx="14">
                  <c:v>26.7</c:v>
                </c:pt>
                <c:pt idx="15">
                  <c:v>26.7</c:v>
                </c:pt>
                <c:pt idx="16">
                  <c:v>26.7</c:v>
                </c:pt>
                <c:pt idx="17">
                  <c:v>26.7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axId val="111320064"/>
        <c:axId val="111338624"/>
      </c:barChart>
      <c:catAx>
        <c:axId val="111320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6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338624"/>
        <c:crosses val="autoZero"/>
        <c:auto val="1"/>
        <c:lblAlgn val="ctr"/>
        <c:lblOffset val="100"/>
        <c:tickLblSkip val="1"/>
        <c:tickMarkSkip val="1"/>
      </c:catAx>
      <c:valAx>
        <c:axId val="11133862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3200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64705882352942"/>
          <c:y val="0.12561174551386622"/>
          <c:w val="0.31742508324084684"/>
          <c:h val="4.567699836867880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30632630410655"/>
          <c:y val="0.11908646003262642"/>
          <c:w val="0.81798002219755861"/>
          <c:h val="0.6704730831973898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LocationSummary!$B$77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13680</c:v>
                </c:pt>
                <c:pt idx="1">
                  <c:v>77020</c:v>
                </c:pt>
                <c:pt idx="2">
                  <c:v>57270</c:v>
                </c:pt>
                <c:pt idx="3">
                  <c:v>177670</c:v>
                </c:pt>
                <c:pt idx="4">
                  <c:v>14510</c:v>
                </c:pt>
                <c:pt idx="5">
                  <c:v>114040</c:v>
                </c:pt>
                <c:pt idx="6">
                  <c:v>74070</c:v>
                </c:pt>
                <c:pt idx="7">
                  <c:v>328350</c:v>
                </c:pt>
                <c:pt idx="8">
                  <c:v>257670.00000000003</c:v>
                </c:pt>
                <c:pt idx="9">
                  <c:v>225920</c:v>
                </c:pt>
                <c:pt idx="10">
                  <c:v>465310</c:v>
                </c:pt>
                <c:pt idx="11">
                  <c:v>377050</c:v>
                </c:pt>
                <c:pt idx="12">
                  <c:v>705650</c:v>
                </c:pt>
                <c:pt idx="13">
                  <c:v>569580</c:v>
                </c:pt>
                <c:pt idx="14">
                  <c:v>930090</c:v>
                </c:pt>
                <c:pt idx="15">
                  <c:v>1920370</c:v>
                </c:pt>
              </c:numCache>
            </c:numRef>
          </c:val>
        </c:ser>
        <c:overlap val="100"/>
        <c:axId val="108584320"/>
        <c:axId val="108639360"/>
      </c:barChart>
      <c:catAx>
        <c:axId val="1085843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639360"/>
        <c:crosses val="autoZero"/>
        <c:auto val="1"/>
        <c:lblAlgn val="ctr"/>
        <c:lblOffset val="50"/>
        <c:tickLblSkip val="1"/>
        <c:tickMarkSkip val="1"/>
      </c:catAx>
      <c:valAx>
        <c:axId val="108639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(MJ)</a:t>
                </a:r>
              </a:p>
            </c:rich>
          </c:tx>
          <c:layout>
            <c:manualLayout>
              <c:xMode val="edge"/>
              <c:yMode val="edge"/>
              <c:x val="0"/>
              <c:y val="0.1957585644371944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58432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170551239363668"/>
          <c:y val="0.12887438825448613"/>
          <c:w val="0.17758046614872441"/>
          <c:h val="9.461663947797750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106"/>
          <c:y val="4.730831973898858E-2"/>
          <c:w val="0.84572697003329911"/>
          <c:h val="0.712887438825448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LocationSummary!$B$128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96.659241840446896</c:v>
                </c:pt>
                <c:pt idx="1">
                  <c:v>20.020144236039155</c:v>
                </c:pt>
                <c:pt idx="2">
                  <c:v>26.57012324384246</c:v>
                </c:pt>
                <c:pt idx="3">
                  <c:v>7.4785993344542954</c:v>
                </c:pt>
                <c:pt idx="4">
                  <c:v>1.0506439330483357</c:v>
                </c:pt>
                <c:pt idx="5">
                  <c:v>14.016169161946006</c:v>
                </c:pt>
                <c:pt idx="6">
                  <c:v>0.20681967185990863</c:v>
                </c:pt>
                <c:pt idx="7">
                  <c:v>5.1808327800907108</c:v>
                </c:pt>
                <c:pt idx="8">
                  <c:v>4.2398032731281265</c:v>
                </c:pt>
                <c:pt idx="9">
                  <c:v>0.25231999966908852</c:v>
                </c:pt>
                <c:pt idx="10">
                  <c:v>3.4166609791256906</c:v>
                </c:pt>
                <c:pt idx="11">
                  <c:v>2.2874255707705893</c:v>
                </c:pt>
                <c:pt idx="12">
                  <c:v>2.6741783571486186</c:v>
                </c:pt>
                <c:pt idx="13">
                  <c:v>1.0589167199227321</c:v>
                </c:pt>
                <c:pt idx="14">
                  <c:v>0.69077770401209482</c:v>
                </c:pt>
                <c:pt idx="15">
                  <c:v>9.5137049055557962E-2</c:v>
                </c:pt>
              </c:numCache>
            </c:numRef>
          </c:val>
        </c:ser>
        <c:ser>
          <c:idx val="0"/>
          <c:order val="1"/>
          <c:tx>
            <c:strRef>
              <c:f>LocationSummary!$B$129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112.72706214724319</c:v>
                </c:pt>
                <c:pt idx="1">
                  <c:v>112.72706214724319</c:v>
                </c:pt>
                <c:pt idx="2">
                  <c:v>112.72706214724319</c:v>
                </c:pt>
                <c:pt idx="3">
                  <c:v>112.72706214724319</c:v>
                </c:pt>
                <c:pt idx="4">
                  <c:v>112.72706214724319</c:v>
                </c:pt>
                <c:pt idx="5">
                  <c:v>112.72706214724319</c:v>
                </c:pt>
                <c:pt idx="6">
                  <c:v>112.72706214724319</c:v>
                </c:pt>
                <c:pt idx="7">
                  <c:v>112.72706214724319</c:v>
                </c:pt>
                <c:pt idx="8">
                  <c:v>112.72706214724319</c:v>
                </c:pt>
                <c:pt idx="9">
                  <c:v>112.72706214724319</c:v>
                </c:pt>
                <c:pt idx="10">
                  <c:v>112.72706214724319</c:v>
                </c:pt>
                <c:pt idx="11">
                  <c:v>112.72706214724319</c:v>
                </c:pt>
                <c:pt idx="12">
                  <c:v>112.72706214724319</c:v>
                </c:pt>
                <c:pt idx="13">
                  <c:v>112.72706214724319</c:v>
                </c:pt>
                <c:pt idx="14">
                  <c:v>112.72706214724319</c:v>
                </c:pt>
                <c:pt idx="15">
                  <c:v>112.72706214724319</c:v>
                </c:pt>
              </c:numCache>
            </c:numRef>
          </c:val>
        </c:ser>
        <c:ser>
          <c:idx val="1"/>
          <c:order val="2"/>
          <c:tx>
            <c:strRef>
              <c:f>LocationSummary!$B$130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19.250775056720293</c:v>
                </c:pt>
                <c:pt idx="1">
                  <c:v>19.242502269845897</c:v>
                </c:pt>
                <c:pt idx="2">
                  <c:v>19.2383658764087</c:v>
                </c:pt>
                <c:pt idx="3">
                  <c:v>19.2362976796901</c:v>
                </c:pt>
                <c:pt idx="4">
                  <c:v>19.221820302659907</c:v>
                </c:pt>
                <c:pt idx="5">
                  <c:v>19.217683909222711</c:v>
                </c:pt>
                <c:pt idx="6">
                  <c:v>19.228024892815704</c:v>
                </c:pt>
                <c:pt idx="7">
                  <c:v>19.21561571250411</c:v>
                </c:pt>
                <c:pt idx="8">
                  <c:v>19.221820302659907</c:v>
                </c:pt>
                <c:pt idx="9">
                  <c:v>19.184592761725124</c:v>
                </c:pt>
                <c:pt idx="10">
                  <c:v>19.217683909222711</c:v>
                </c:pt>
                <c:pt idx="11">
                  <c:v>19.207342925629714</c:v>
                </c:pt>
                <c:pt idx="12">
                  <c:v>19.205274728911114</c:v>
                </c:pt>
                <c:pt idx="13">
                  <c:v>19.201138335473917</c:v>
                </c:pt>
                <c:pt idx="14">
                  <c:v>19.190797351880921</c:v>
                </c:pt>
                <c:pt idx="15">
                  <c:v>19.072910138920772</c:v>
                </c:pt>
              </c:numCache>
            </c:numRef>
          </c:val>
        </c:ser>
        <c:ser>
          <c:idx val="3"/>
          <c:order val="3"/>
          <c:tx>
            <c:strRef>
              <c:f>LocationSummary!$B$131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LocationSummary!$C$131:$R$131</c:f>
              <c:numCache>
                <c:formatCode>0.00</c:formatCode>
                <c:ptCount val="16"/>
                <c:pt idx="0">
                  <c:v>21.59611013561166</c:v>
                </c:pt>
                <c:pt idx="1">
                  <c:v>21.59611013561166</c:v>
                </c:pt>
                <c:pt idx="2">
                  <c:v>21.59611013561166</c:v>
                </c:pt>
                <c:pt idx="3">
                  <c:v>21.59611013561166</c:v>
                </c:pt>
                <c:pt idx="4">
                  <c:v>21.59611013561166</c:v>
                </c:pt>
                <c:pt idx="5">
                  <c:v>21.59611013561166</c:v>
                </c:pt>
                <c:pt idx="6">
                  <c:v>21.59611013561166</c:v>
                </c:pt>
                <c:pt idx="7">
                  <c:v>21.59611013561166</c:v>
                </c:pt>
                <c:pt idx="8">
                  <c:v>21.59611013561166</c:v>
                </c:pt>
                <c:pt idx="9">
                  <c:v>21.59611013561166</c:v>
                </c:pt>
                <c:pt idx="10">
                  <c:v>21.59611013561166</c:v>
                </c:pt>
                <c:pt idx="11">
                  <c:v>21.59611013561166</c:v>
                </c:pt>
                <c:pt idx="12">
                  <c:v>21.59611013561166</c:v>
                </c:pt>
                <c:pt idx="13">
                  <c:v>21.59611013561166</c:v>
                </c:pt>
                <c:pt idx="14">
                  <c:v>21.59611013561166</c:v>
                </c:pt>
                <c:pt idx="15">
                  <c:v>21.59611013561166</c:v>
                </c:pt>
              </c:numCache>
            </c:numRef>
          </c:val>
        </c:ser>
        <c:ser>
          <c:idx val="4"/>
          <c:order val="4"/>
          <c:tx>
            <c:strRef>
              <c:f>LocationSummary!$B$133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LocationSummary!$C$133:$R$133</c:f>
              <c:numCache>
                <c:formatCode>0.00</c:formatCode>
                <c:ptCount val="16"/>
                <c:pt idx="0">
                  <c:v>82.041227433388556</c:v>
                </c:pt>
                <c:pt idx="1">
                  <c:v>24.930043245993385</c:v>
                </c:pt>
                <c:pt idx="2">
                  <c:v>29.293938322237459</c:v>
                </c:pt>
                <c:pt idx="3">
                  <c:v>11.778380312421795</c:v>
                </c:pt>
                <c:pt idx="4">
                  <c:v>6.4900013029639325</c:v>
                </c:pt>
                <c:pt idx="5">
                  <c:v>12.504317360650075</c:v>
                </c:pt>
                <c:pt idx="6">
                  <c:v>5.2614924521160757</c:v>
                </c:pt>
                <c:pt idx="7">
                  <c:v>11.290285886832411</c:v>
                </c:pt>
                <c:pt idx="8">
                  <c:v>11.606719984778072</c:v>
                </c:pt>
                <c:pt idx="9">
                  <c:v>8.1755816286221883</c:v>
                </c:pt>
                <c:pt idx="10">
                  <c:v>24.23926554198129</c:v>
                </c:pt>
                <c:pt idx="11">
                  <c:v>25.447092425643156</c:v>
                </c:pt>
                <c:pt idx="12">
                  <c:v>28.723116027904108</c:v>
                </c:pt>
                <c:pt idx="13">
                  <c:v>30.64653897620126</c:v>
                </c:pt>
                <c:pt idx="14">
                  <c:v>32.311437334673521</c:v>
                </c:pt>
                <c:pt idx="15">
                  <c:v>42.937832074835626</c:v>
                </c:pt>
              </c:numCache>
            </c:numRef>
          </c:val>
        </c:ser>
        <c:ser>
          <c:idx val="5"/>
          <c:order val="5"/>
          <c:tx>
            <c:strRef>
              <c:f>LocationSummary!$B$143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2.8292931110435497</c:v>
                </c:pt>
                <c:pt idx="1">
                  <c:v>15.929251126650161</c:v>
                </c:pt>
                <c:pt idx="2">
                  <c:v>11.844562607416966</c:v>
                </c:pt>
                <c:pt idx="3">
                  <c:v>36.745651099349963</c:v>
                </c:pt>
                <c:pt idx="4">
                  <c:v>3.000953438687274</c:v>
                </c:pt>
                <c:pt idx="5">
                  <c:v>23.585715378903981</c:v>
                </c:pt>
                <c:pt idx="6">
                  <c:v>15.319133094663432</c:v>
                </c:pt>
                <c:pt idx="7">
                  <c:v>67.909239255201001</c:v>
                </c:pt>
                <c:pt idx="8">
                  <c:v>53.291224848142662</c:v>
                </c:pt>
                <c:pt idx="9">
                  <c:v>46.724700266590553</c:v>
                </c:pt>
                <c:pt idx="10">
                  <c:v>96.235261513134077</c:v>
                </c:pt>
                <c:pt idx="11">
                  <c:v>77.981357274778546</c:v>
                </c:pt>
                <c:pt idx="12">
                  <c:v>145.94230144794452</c:v>
                </c:pt>
                <c:pt idx="13">
                  <c:v>117.80034869796675</c:v>
                </c:pt>
                <c:pt idx="14">
                  <c:v>192.3609086001824</c:v>
                </c:pt>
                <c:pt idx="15">
                  <c:v>397.17029324961271</c:v>
                </c:pt>
              </c:numCache>
            </c:numRef>
          </c:val>
        </c:ser>
        <c:overlap val="100"/>
        <c:axId val="108672512"/>
        <c:axId val="108674048"/>
      </c:barChart>
      <c:catAx>
        <c:axId val="10867251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674048"/>
        <c:crosses val="autoZero"/>
        <c:auto val="1"/>
        <c:lblAlgn val="ctr"/>
        <c:lblOffset val="0"/>
        <c:tickLblSkip val="1"/>
        <c:tickMarkSkip val="1"/>
      </c:catAx>
      <c:valAx>
        <c:axId val="10867404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3833605220228696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6725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79319274879877"/>
          <c:y val="6.1990212071778142E-2"/>
          <c:w val="0.26304106548279654"/>
          <c:h val="0.265905383360522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30632630410655"/>
          <c:y val="3.2082653616095712E-2"/>
          <c:w val="0.85053644099149051"/>
          <c:h val="0.7574768896139206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LocationSummary!$B$225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LocationSummary!$C$225:$R$225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LocationSummary!$B$233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LocationSummary!$C$233:$R$233</c:f>
              <c:numCache>
                <c:formatCode>#,##0.00</c:formatCode>
                <c:ptCount val="16"/>
                <c:pt idx="0">
                  <c:v>236.41797990000001</c:v>
                </c:pt>
                <c:pt idx="1">
                  <c:v>433.83287150000001</c:v>
                </c:pt>
                <c:pt idx="2">
                  <c:v>8355.2199999999993</c:v>
                </c:pt>
                <c:pt idx="3">
                  <c:v>1449.22</c:v>
                </c:pt>
                <c:pt idx="4">
                  <c:v>3798.73</c:v>
                </c:pt>
                <c:pt idx="5">
                  <c:v>6634.6500000000005</c:v>
                </c:pt>
                <c:pt idx="6">
                  <c:v>3749.92</c:v>
                </c:pt>
                <c:pt idx="7">
                  <c:v>51.841808200000003</c:v>
                </c:pt>
                <c:pt idx="8">
                  <c:v>1033.08</c:v>
                </c:pt>
                <c:pt idx="9">
                  <c:v>2222.11</c:v>
                </c:pt>
                <c:pt idx="10">
                  <c:v>377.56804900000003</c:v>
                </c:pt>
                <c:pt idx="11">
                  <c:v>1105.49</c:v>
                </c:pt>
                <c:pt idx="12">
                  <c:v>385.3415622</c:v>
                </c:pt>
                <c:pt idx="13">
                  <c:v>15758.9</c:v>
                </c:pt>
                <c:pt idx="14">
                  <c:v>388.64814699999999</c:v>
                </c:pt>
                <c:pt idx="15">
                  <c:v>269.5450874</c:v>
                </c:pt>
              </c:numCache>
            </c:numRef>
          </c:val>
        </c:ser>
        <c:overlap val="100"/>
        <c:axId val="108716032"/>
        <c:axId val="108717568"/>
      </c:barChart>
      <c:catAx>
        <c:axId val="10871603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17568"/>
        <c:crosses val="autoZero"/>
        <c:auto val="1"/>
        <c:lblAlgn val="ctr"/>
        <c:lblOffset val="50"/>
        <c:tickLblSkip val="1"/>
        <c:tickMarkSkip val="1"/>
      </c:catAx>
      <c:valAx>
        <c:axId val="108717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Comsumption</a:t>
                </a:r>
                <a:r>
                  <a:rPr lang="en-US" baseline="0"/>
                  <a:t> (m</a:t>
                </a:r>
                <a:r>
                  <a:rPr lang="en-US" baseline="30000"/>
                  <a:t>3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1957585644371944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160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524040072127574"/>
          <c:y val="6.090266449157173E-2"/>
          <c:w val="0.30171294071038018"/>
          <c:h val="0.14025801424087889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30632630410655"/>
          <c:y val="3.2082653616095712E-2"/>
          <c:w val="0.85053644099149051"/>
          <c:h val="0.7574768896139206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LocationSummary!$B$227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LocationSummary!$C$227:$R$227</c:f>
              <c:numCache>
                <c:formatCode>#,##0.00</c:formatCode>
                <c:ptCount val="16"/>
                <c:pt idx="0">
                  <c:v>122637.68889999999</c:v>
                </c:pt>
                <c:pt idx="1">
                  <c:v>90325.2065</c:v>
                </c:pt>
                <c:pt idx="2">
                  <c:v>85943.914699999994</c:v>
                </c:pt>
                <c:pt idx="3">
                  <c:v>74702.930500000002</c:v>
                </c:pt>
                <c:pt idx="4">
                  <c:v>25546.2673</c:v>
                </c:pt>
                <c:pt idx="5">
                  <c:v>83623.254100000006</c:v>
                </c:pt>
                <c:pt idx="6">
                  <c:v>26295.456300000002</c:v>
                </c:pt>
                <c:pt idx="7">
                  <c:v>67539.893800000005</c:v>
                </c:pt>
                <c:pt idx="8">
                  <c:v>97583.960900000005</c:v>
                </c:pt>
                <c:pt idx="9">
                  <c:v>19915.140899999999</c:v>
                </c:pt>
                <c:pt idx="10">
                  <c:v>138141.21739999999</c:v>
                </c:pt>
                <c:pt idx="11">
                  <c:v>106251.3625</c:v>
                </c:pt>
                <c:pt idx="12">
                  <c:v>97742.312300000005</c:v>
                </c:pt>
                <c:pt idx="13">
                  <c:v>101185.5202</c:v>
                </c:pt>
                <c:pt idx="14">
                  <c:v>102519.12420000001</c:v>
                </c:pt>
                <c:pt idx="15">
                  <c:v>108866.5125</c:v>
                </c:pt>
              </c:numCache>
            </c:numRef>
          </c:val>
        </c:ser>
        <c:overlap val="100"/>
        <c:axId val="108795776"/>
        <c:axId val="108797312"/>
      </c:barChart>
      <c:catAx>
        <c:axId val="10879577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97312"/>
        <c:crosses val="autoZero"/>
        <c:auto val="1"/>
        <c:lblAlgn val="ctr"/>
        <c:lblOffset val="50"/>
        <c:tickLblSkip val="1"/>
        <c:tickMarkSkip val="1"/>
      </c:catAx>
      <c:valAx>
        <c:axId val="108797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957585644371944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9577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229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Schedules!$D$10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strRef>
              <c:f>Schedules!$D$11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4"/>
          <c:order val="2"/>
          <c:tx>
            <c:strRef>
              <c:f>Schedules!$D$14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axId val="108857600"/>
        <c:axId val="108867968"/>
      </c:barChart>
      <c:catAx>
        <c:axId val="108857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867968"/>
        <c:crosses val="autoZero"/>
        <c:auto val="1"/>
        <c:lblAlgn val="ctr"/>
        <c:lblOffset val="100"/>
        <c:tickLblSkip val="1"/>
        <c:tickMarkSkip val="1"/>
      </c:catAx>
      <c:valAx>
        <c:axId val="1088679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004E-3"/>
              <c:y val="0.4192495921696590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8576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629"/>
          <c:w val="0.174250832408436"/>
          <c:h val="0.133768352365416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938"/>
          <c:h val="0.776508972267539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Schedules!$D$20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Schedules!$E$20:$AB$20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0.4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strRef>
              <c:f>Schedules!$D$21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Schedules!$E$21:$AB$21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4"/>
          <c:order val="2"/>
          <c:tx>
            <c:strRef>
              <c:f>Schedules!$D$24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Schedules!$E$24:$AB$24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axId val="108951808"/>
        <c:axId val="108953984"/>
      </c:barChart>
      <c:catAx>
        <c:axId val="108951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953984"/>
        <c:crosses val="autoZero"/>
        <c:auto val="1"/>
        <c:lblAlgn val="ctr"/>
        <c:lblOffset val="100"/>
        <c:tickLblSkip val="1"/>
        <c:tickMarkSkip val="1"/>
      </c:catAx>
      <c:valAx>
        <c:axId val="1089539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9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9518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26"/>
          <c:y val="0.16476345840130618"/>
          <c:w val="0.17425083240843658"/>
          <c:h val="0.1337683523654163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938"/>
          <c:h val="0.7765089722675397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Schedules!$D$15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strRef>
              <c:f>Schedules!$D$17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Schedules!$D$19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Schedules!$E$19:$AB$19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8976384"/>
        <c:axId val="108986752"/>
      </c:barChart>
      <c:catAx>
        <c:axId val="108976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986752"/>
        <c:crosses val="autoZero"/>
        <c:auto val="1"/>
        <c:lblAlgn val="ctr"/>
        <c:lblOffset val="100"/>
        <c:tickLblSkip val="1"/>
        <c:tickMarkSkip val="1"/>
      </c:catAx>
      <c:valAx>
        <c:axId val="108986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9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9763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60673325934169"/>
          <c:y val="0.11147362697118054"/>
          <c:w val="0.17425083240843559"/>
          <c:h val="0.133768352365416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Heating Set Point Schedules</a:t>
            </a:r>
          </a:p>
        </c:rich>
      </c:tx>
      <c:layout>
        <c:manualLayout>
          <c:xMode val="edge"/>
          <c:yMode val="edge"/>
          <c:x val="0.3185349611542771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836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Schedules!$D$39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Schedules!$E$39:$AB$39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ser>
          <c:idx val="2"/>
          <c:order val="1"/>
          <c:tx>
            <c:strRef>
              <c:f>Schedules!$D$42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Schedules!$E$42:$AB$42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ser>
          <c:idx val="3"/>
          <c:order val="2"/>
          <c:tx>
            <c:strRef>
              <c:f>Schedules!$D$43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15.5</c:v>
                </c:pt>
                <c:pt idx="11">
                  <c:v>15.5</c:v>
                </c:pt>
                <c:pt idx="12">
                  <c:v>15.5</c:v>
                </c:pt>
                <c:pt idx="13">
                  <c:v>15.5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axId val="109046016"/>
        <c:axId val="109068672"/>
      </c:barChart>
      <c:catAx>
        <c:axId val="109046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6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68672"/>
        <c:crosses val="autoZero"/>
        <c:auto val="1"/>
        <c:lblAlgn val="ctr"/>
        <c:lblOffset val="100"/>
        <c:tickLblSkip val="1"/>
        <c:tickMarkSkip val="1"/>
      </c:catAx>
      <c:valAx>
        <c:axId val="10906867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460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0.11745513866231648"/>
          <c:w val="0.20754716981132201"/>
          <c:h val="0.133768352365416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4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Construction&amp;CWarehouse&amp;RVersion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76200</xdr:rowOff>
    </xdr:from>
    <xdr:to>
      <xdr:col>11</xdr:col>
      <xdr:colOff>476250</xdr:colOff>
      <xdr:row>26</xdr:row>
      <xdr:rowOff>66675</xdr:rowOff>
    </xdr:to>
    <xdr:pic>
      <xdr:nvPicPr>
        <xdr:cNvPr id="105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9236" t="23222" r="11806" b="18445"/>
        <a:stretch>
          <a:fillRect/>
        </a:stretch>
      </xdr:blipFill>
      <xdr:spPr bwMode="auto">
        <a:xfrm>
          <a:off x="19050" y="676275"/>
          <a:ext cx="6324600" cy="2924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ware01miami_3" preserveFormatting="0" connectionId="7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ware02houston_6" preserveFormatting="0" connectionId="126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ware13minneapolis_7" preserveFormatting="0" connectionId="30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ware13minneapolis" preserveFormatting="0" connectionId="25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ware13minneapolis_2" preserveFormatting="0" connectionId="68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ware13minneapolis_5" preserveFormatting="0" connectionId="121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ware13minneapolis_1" preserveFormatting="0" connectionId="50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ware14helena_3" preserveFormatting="0" connectionId="87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ware14helena_6" preserveFormatting="0" connectionId="13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ware14helena_4" preserveFormatting="0" connectionId="104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ware14helena_7" preserveFormatting="0" connectionId="31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ware14helena" preserveFormatting="0" connectionId="3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ware02houston_4" preserveFormatting="0" connectionId="91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ware14helena_2" preserveFormatting="0" connectionId="69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ware14helena_5" preserveFormatting="0" connectionId="122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ware14helena_1" preserveFormatting="0" connectionId="51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ware15duluth_3" preserveFormatting="0" connectionId="88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ware15duluth_6" preserveFormatting="0" connectionId="15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ware15duluth_4" preserveFormatting="0" connectionId="105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ware15duluth_7" preserveFormatting="0" connectionId="32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ware15duluth" preserveFormatting="0" connectionId="35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ware15duluth_2" preserveFormatting="0" connectionId="70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ware15duluth_5" preserveFormatting="0" connectionId="12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ware02houston_7" preserveFormatting="0" connectionId="18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ware15duluth_1" preserveFormatting="0" connectionId="53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ware16fairbanks_3" preserveFormatting="0" connectionId="89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ware16fairbanks_6" preserveFormatting="0" connectionId="16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ware16fairbanks_4" preserveFormatting="0" connectionId="106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ware16fairbanks_7" preserveFormatting="0" connectionId="33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ware16fairbanks" preserveFormatting="0" connectionId="36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ware16fairbanks_2" preserveFormatting="0" connectionId="71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ware16fairbanks_5" preserveFormatting="0" connectionId="124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ware16fairbanks_1" preserveFormatting="0" connectionId="5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ware02houston" preserveFormatting="0" connectionId="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ware02houston_2" preserveFormatting="0" connectionId="5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ware02houston_5" preserveFormatting="0" connectionId="10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ware02houston_1" preserveFormatting="0" connectionId="3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ware03phoenix_3" preserveFormatting="0" connectionId="7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ware03phoenix_6" preserveFormatting="0" connectionId="12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ware03phoenix_4" preserveFormatting="0" connectionId="9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are01miami_6" preserveFormatting="0" connectionId="12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ware03phoenix_7" preserveFormatting="0" connectionId="1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ware03phoenix" preserveFormatting="0" connectionId="4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ware03phoenix_2" preserveFormatting="0" connectionId="5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ware03phoenix_5" preserveFormatting="0" connectionId="11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ware03phoenix_1" preserveFormatting="0" connectionId="39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ware04atlanta_3" preserveFormatting="0" connectionId="7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ware04atlanta_6" preserveFormatting="0" connectionId="12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ware04atlanta_4" preserveFormatting="0" connectionId="9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ware04atlanta_7" preserveFormatting="0" connectionId="2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ware04atlanta" preserveFormatting="0" connectionId="5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are01miami_4" preserveFormatting="0" connectionId="9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ware04atlanta_2" preserveFormatting="0" connectionId="58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ware04atlanta_5" preserveFormatting="0" connectionId="11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ware04atlanta_1" preserveFormatting="0" connectionId="4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ware05losangeles_3" preserveFormatting="0" connectionId="77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ware05losangeles_6" preserveFormatting="0" connectionId="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ware05losangeles_4" preserveFormatting="0" connectionId="9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ware05losangeles_7" preserveFormatting="0" connectionId="2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ware05losangeles" preserveFormatting="0" connectionId="63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ware05losangeles_2" preserveFormatting="0" connectionId="59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ware05losangeles_5" preserveFormatting="0" connectionId="1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are01miami_7" preserveFormatting="0" connectionId="1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ware05losangeles_1" preserveFormatting="0" connectionId="4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ware06lasvegas_3" preserveFormatting="0" connectionId="7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ware06lasvegas_6" preserveFormatting="0" connectionId="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ware06lasvegas_4" preserveFormatting="0" connectionId="9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ware06lasvegas_7" preserveFormatting="0" connectionId="22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ware06lasvegas" preserveFormatting="0" connectionId="74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ware06lasvegas_2" preserveFormatting="0" connectionId="60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ware06lasvegas_5" preserveFormatting="0" connectionId="113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ware06lasvegas_1" preserveFormatting="0" connectionId="4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ware07sanfrancisco_3" preserveFormatting="0" connectionId="7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are01miami" preserveFormatting="0" connectionId="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ware07sanfrancisco_6" preserveFormatting="0" connectionId="6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ware07sanfrancisco_4" preserveFormatting="0" connectionId="9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ware07sanfrancisco_7" preserveFormatting="0" connectionId="23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ware07sanfrancisco" preserveFormatting="0" connectionId="85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ware07sanfrancisco_2" preserveFormatting="0" connectionId="6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ware07sanfrancisco_5" preserveFormatting="0" connectionId="11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ware07sanfrancisco_1" preserveFormatting="0" connectionId="44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ware08baltimore_3" preserveFormatting="0" connectionId="80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ware08baltimore_6" preserveFormatting="0" connectionId="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ware08baltimore_4" preserveFormatting="0" connectionId="9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are01miami_2" preserveFormatting="0" connectionId="55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ware08baltimore_7" preserveFormatting="0" connectionId="24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ware08baltimore" preserveFormatting="0" connectionId="96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ware08baltimore_2" preserveFormatting="0" connectionId="6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ware08baltimore_5" preserveFormatting="0" connectionId="115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ware08baltimore_1" preserveFormatting="0" connectionId="4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ware09albuquerque_3" preserveFormatting="0" connectionId="81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ware09albuquerque_6" preserveFormatting="0" connectionId="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ware09albuquerque_4" preserveFormatting="0" connectionId="99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ware09albuquerque_7" preserveFormatting="0" connectionId="26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ware09albuquerque" preserveFormatting="0" connectionId="10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are01miami_5" preserveFormatting="0" connectionId="108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ware09albuquerque_2" preserveFormatting="0" connectionId="64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ware09albuquerque_5" preserveFormatting="0" connectionId="116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ware09albuquerque_1" preserveFormatting="0" connectionId="46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ware10seattle_3" preserveFormatting="0" connectionId="8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ware10seattle_6" preserveFormatting="0" connectionId="9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ware10seattle_4" preserveFormatting="0" connectionId="100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ware10seattle_7" preserveFormatting="0" connectionId="27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ware10seattle" preserveFormatting="0" connectionId="118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ware10seattle_2" preserveFormatting="0" connectionId="65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ware10seattle_5" preserveFormatting="0" connectionId="11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are01miami_1" preserveFormatting="0" connectionId="37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ware10seattle_1" preserveFormatting="0" connectionId="47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ware11chicago_3" preserveFormatting="0" connectionId="83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ware11chicago_6" preserveFormatting="0" connectionId="10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ware11chicago_4" preserveFormatting="0" connectionId="101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ware11chicago_7" preserveFormatting="0" connectionId="28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ware11chicago" preserveFormatting="0" connectionId="3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ware11chicago_2" preserveFormatting="0" connectionId="66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ware11chicago_5" preserveFormatting="0" connectionId="119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ware11chicago_1" preserveFormatting="0" connectionId="48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ware12boulder_3" preserveFormatting="0" connectionId="8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are02houston_3" preserveFormatting="0" connectionId="73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ware12boulder_6" preserveFormatting="0" connectionId="11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ware12boulder_4" preserveFormatting="0" connectionId="102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ware12boulder_7" preserveFormatting="0" connectionId="29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ware12boulder" preserveFormatting="0" connectionId="14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ware12boulder_2" preserveFormatting="0" connectionId="67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ware12boulder_5" preserveFormatting="0" connectionId="120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ware12boulder_1" preserveFormatting="0" connectionId="49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ware13minneapolis_3" preserveFormatting="0" connectionId="86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ware13minneapolis_6" preserveFormatting="0" connectionId="12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ware13minneapolis_4" preserveFormatting="0" connectionId="10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6.xml"/><Relationship Id="rId3" Type="http://schemas.openxmlformats.org/officeDocument/2006/relationships/queryTable" Target="../queryTables/queryTable51.xml"/><Relationship Id="rId7" Type="http://schemas.openxmlformats.org/officeDocument/2006/relationships/queryTable" Target="../queryTables/queryTable55.xml"/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Relationship Id="rId6" Type="http://schemas.openxmlformats.org/officeDocument/2006/relationships/queryTable" Target="../queryTables/queryTable54.xml"/><Relationship Id="rId5" Type="http://schemas.openxmlformats.org/officeDocument/2006/relationships/queryTable" Target="../queryTables/queryTable53.xml"/><Relationship Id="rId4" Type="http://schemas.openxmlformats.org/officeDocument/2006/relationships/queryTable" Target="../queryTables/queryTable5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4.xml"/><Relationship Id="rId3" Type="http://schemas.openxmlformats.org/officeDocument/2006/relationships/queryTable" Target="../queryTables/queryTable59.xml"/><Relationship Id="rId7" Type="http://schemas.openxmlformats.org/officeDocument/2006/relationships/queryTable" Target="../queryTables/queryTable63.xml"/><Relationship Id="rId2" Type="http://schemas.openxmlformats.org/officeDocument/2006/relationships/queryTable" Target="../queryTables/queryTable58.xml"/><Relationship Id="rId1" Type="http://schemas.openxmlformats.org/officeDocument/2006/relationships/queryTable" Target="../queryTables/queryTable57.xml"/><Relationship Id="rId6" Type="http://schemas.openxmlformats.org/officeDocument/2006/relationships/queryTable" Target="../queryTables/queryTable62.xml"/><Relationship Id="rId5" Type="http://schemas.openxmlformats.org/officeDocument/2006/relationships/queryTable" Target="../queryTables/queryTable61.xml"/><Relationship Id="rId4" Type="http://schemas.openxmlformats.org/officeDocument/2006/relationships/queryTable" Target="../queryTables/queryTable6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2.xml"/><Relationship Id="rId3" Type="http://schemas.openxmlformats.org/officeDocument/2006/relationships/queryTable" Target="../queryTables/queryTable67.xml"/><Relationship Id="rId7" Type="http://schemas.openxmlformats.org/officeDocument/2006/relationships/queryTable" Target="../queryTables/queryTable71.xml"/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Relationship Id="rId6" Type="http://schemas.openxmlformats.org/officeDocument/2006/relationships/queryTable" Target="../queryTables/queryTable70.xml"/><Relationship Id="rId5" Type="http://schemas.openxmlformats.org/officeDocument/2006/relationships/queryTable" Target="../queryTables/queryTable69.xml"/><Relationship Id="rId4" Type="http://schemas.openxmlformats.org/officeDocument/2006/relationships/queryTable" Target="../queryTables/queryTable68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0.xml"/><Relationship Id="rId3" Type="http://schemas.openxmlformats.org/officeDocument/2006/relationships/queryTable" Target="../queryTables/queryTable75.xml"/><Relationship Id="rId7" Type="http://schemas.openxmlformats.org/officeDocument/2006/relationships/queryTable" Target="../queryTables/queryTable79.xml"/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Relationship Id="rId6" Type="http://schemas.openxmlformats.org/officeDocument/2006/relationships/queryTable" Target="../queryTables/queryTable78.xml"/><Relationship Id="rId5" Type="http://schemas.openxmlformats.org/officeDocument/2006/relationships/queryTable" Target="../queryTables/queryTable77.xml"/><Relationship Id="rId4" Type="http://schemas.openxmlformats.org/officeDocument/2006/relationships/queryTable" Target="../queryTables/queryTable76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8.xml"/><Relationship Id="rId3" Type="http://schemas.openxmlformats.org/officeDocument/2006/relationships/queryTable" Target="../queryTables/queryTable83.xml"/><Relationship Id="rId7" Type="http://schemas.openxmlformats.org/officeDocument/2006/relationships/queryTable" Target="../queryTables/queryTable87.xml"/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Relationship Id="rId6" Type="http://schemas.openxmlformats.org/officeDocument/2006/relationships/queryTable" Target="../queryTables/queryTable86.xml"/><Relationship Id="rId5" Type="http://schemas.openxmlformats.org/officeDocument/2006/relationships/queryTable" Target="../queryTables/queryTable85.xml"/><Relationship Id="rId4" Type="http://schemas.openxmlformats.org/officeDocument/2006/relationships/queryTable" Target="../queryTables/queryTable84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6.xml"/><Relationship Id="rId3" Type="http://schemas.openxmlformats.org/officeDocument/2006/relationships/queryTable" Target="../queryTables/queryTable91.xml"/><Relationship Id="rId7" Type="http://schemas.openxmlformats.org/officeDocument/2006/relationships/queryTable" Target="../queryTables/queryTable95.xml"/><Relationship Id="rId2" Type="http://schemas.openxmlformats.org/officeDocument/2006/relationships/queryTable" Target="../queryTables/queryTable90.xml"/><Relationship Id="rId1" Type="http://schemas.openxmlformats.org/officeDocument/2006/relationships/queryTable" Target="../queryTables/queryTable89.xml"/><Relationship Id="rId6" Type="http://schemas.openxmlformats.org/officeDocument/2006/relationships/queryTable" Target="../queryTables/queryTable94.xml"/><Relationship Id="rId5" Type="http://schemas.openxmlformats.org/officeDocument/2006/relationships/queryTable" Target="../queryTables/queryTable93.xml"/><Relationship Id="rId4" Type="http://schemas.openxmlformats.org/officeDocument/2006/relationships/queryTable" Target="../queryTables/queryTable92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04.xml"/><Relationship Id="rId3" Type="http://schemas.openxmlformats.org/officeDocument/2006/relationships/queryTable" Target="../queryTables/queryTable99.xml"/><Relationship Id="rId7" Type="http://schemas.openxmlformats.org/officeDocument/2006/relationships/queryTable" Target="../queryTables/queryTable103.xml"/><Relationship Id="rId2" Type="http://schemas.openxmlformats.org/officeDocument/2006/relationships/queryTable" Target="../queryTables/queryTable98.xml"/><Relationship Id="rId1" Type="http://schemas.openxmlformats.org/officeDocument/2006/relationships/queryTable" Target="../queryTables/queryTable97.xml"/><Relationship Id="rId6" Type="http://schemas.openxmlformats.org/officeDocument/2006/relationships/queryTable" Target="../queryTables/queryTable102.xml"/><Relationship Id="rId5" Type="http://schemas.openxmlformats.org/officeDocument/2006/relationships/queryTable" Target="../queryTables/queryTable101.xml"/><Relationship Id="rId4" Type="http://schemas.openxmlformats.org/officeDocument/2006/relationships/queryTable" Target="../queryTables/queryTable100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2.xml"/><Relationship Id="rId3" Type="http://schemas.openxmlformats.org/officeDocument/2006/relationships/queryTable" Target="../queryTables/queryTable107.xml"/><Relationship Id="rId7" Type="http://schemas.openxmlformats.org/officeDocument/2006/relationships/queryTable" Target="../queryTables/queryTable111.xml"/><Relationship Id="rId2" Type="http://schemas.openxmlformats.org/officeDocument/2006/relationships/queryTable" Target="../queryTables/queryTable106.xml"/><Relationship Id="rId1" Type="http://schemas.openxmlformats.org/officeDocument/2006/relationships/queryTable" Target="../queryTables/queryTable105.xml"/><Relationship Id="rId6" Type="http://schemas.openxmlformats.org/officeDocument/2006/relationships/queryTable" Target="../queryTables/queryTable110.xml"/><Relationship Id="rId5" Type="http://schemas.openxmlformats.org/officeDocument/2006/relationships/queryTable" Target="../queryTables/queryTable109.xml"/><Relationship Id="rId4" Type="http://schemas.openxmlformats.org/officeDocument/2006/relationships/queryTable" Target="../queryTables/queryTable108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20.xml"/><Relationship Id="rId3" Type="http://schemas.openxmlformats.org/officeDocument/2006/relationships/queryTable" Target="../queryTables/queryTable115.xml"/><Relationship Id="rId7" Type="http://schemas.openxmlformats.org/officeDocument/2006/relationships/queryTable" Target="../queryTables/queryTable119.xml"/><Relationship Id="rId2" Type="http://schemas.openxmlformats.org/officeDocument/2006/relationships/queryTable" Target="../queryTables/queryTable114.xml"/><Relationship Id="rId1" Type="http://schemas.openxmlformats.org/officeDocument/2006/relationships/queryTable" Target="../queryTables/queryTable113.xml"/><Relationship Id="rId6" Type="http://schemas.openxmlformats.org/officeDocument/2006/relationships/queryTable" Target="../queryTables/queryTable118.xml"/><Relationship Id="rId5" Type="http://schemas.openxmlformats.org/officeDocument/2006/relationships/queryTable" Target="../queryTables/queryTable117.xml"/><Relationship Id="rId4" Type="http://schemas.openxmlformats.org/officeDocument/2006/relationships/queryTable" Target="../queryTables/queryTable116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28.xml"/><Relationship Id="rId3" Type="http://schemas.openxmlformats.org/officeDocument/2006/relationships/queryTable" Target="../queryTables/queryTable123.xml"/><Relationship Id="rId7" Type="http://schemas.openxmlformats.org/officeDocument/2006/relationships/queryTable" Target="../queryTables/queryTable127.xml"/><Relationship Id="rId2" Type="http://schemas.openxmlformats.org/officeDocument/2006/relationships/queryTable" Target="../queryTables/queryTable122.xml"/><Relationship Id="rId1" Type="http://schemas.openxmlformats.org/officeDocument/2006/relationships/queryTable" Target="../queryTables/queryTable121.xml"/><Relationship Id="rId6" Type="http://schemas.openxmlformats.org/officeDocument/2006/relationships/queryTable" Target="../queryTables/queryTable126.xml"/><Relationship Id="rId5" Type="http://schemas.openxmlformats.org/officeDocument/2006/relationships/queryTable" Target="../queryTables/queryTable125.xml"/><Relationship Id="rId4" Type="http://schemas.openxmlformats.org/officeDocument/2006/relationships/queryTable" Target="../queryTables/queryTable12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6" Type="http://schemas.openxmlformats.org/officeDocument/2006/relationships/queryTable" Target="../queryTables/queryTable14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4.xml"/><Relationship Id="rId3" Type="http://schemas.openxmlformats.org/officeDocument/2006/relationships/queryTable" Target="../queryTables/queryTable19.xml"/><Relationship Id="rId7" Type="http://schemas.openxmlformats.org/officeDocument/2006/relationships/queryTable" Target="../queryTables/queryTable23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6" Type="http://schemas.openxmlformats.org/officeDocument/2006/relationships/queryTable" Target="../queryTables/queryTable22.xml"/><Relationship Id="rId5" Type="http://schemas.openxmlformats.org/officeDocument/2006/relationships/queryTable" Target="../queryTables/queryTable21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2.xml"/><Relationship Id="rId3" Type="http://schemas.openxmlformats.org/officeDocument/2006/relationships/queryTable" Target="../queryTables/queryTable27.xml"/><Relationship Id="rId7" Type="http://schemas.openxmlformats.org/officeDocument/2006/relationships/queryTable" Target="../queryTables/queryTable31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6" Type="http://schemas.openxmlformats.org/officeDocument/2006/relationships/queryTable" Target="../queryTables/queryTable30.xml"/><Relationship Id="rId5" Type="http://schemas.openxmlformats.org/officeDocument/2006/relationships/queryTable" Target="../queryTables/queryTable29.xml"/><Relationship Id="rId4" Type="http://schemas.openxmlformats.org/officeDocument/2006/relationships/queryTable" Target="../queryTables/queryTable28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0.xml"/><Relationship Id="rId3" Type="http://schemas.openxmlformats.org/officeDocument/2006/relationships/queryTable" Target="../queryTables/queryTable35.xml"/><Relationship Id="rId7" Type="http://schemas.openxmlformats.org/officeDocument/2006/relationships/queryTable" Target="../queryTables/queryTable39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6" Type="http://schemas.openxmlformats.org/officeDocument/2006/relationships/queryTable" Target="../queryTables/queryTable38.xml"/><Relationship Id="rId5" Type="http://schemas.openxmlformats.org/officeDocument/2006/relationships/queryTable" Target="../queryTables/queryTable37.xml"/><Relationship Id="rId4" Type="http://schemas.openxmlformats.org/officeDocument/2006/relationships/queryTable" Target="../queryTables/queryTable3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8.xml"/><Relationship Id="rId3" Type="http://schemas.openxmlformats.org/officeDocument/2006/relationships/queryTable" Target="../queryTables/queryTable43.xml"/><Relationship Id="rId7" Type="http://schemas.openxmlformats.org/officeDocument/2006/relationships/queryTable" Target="../queryTables/queryTable47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6" Type="http://schemas.openxmlformats.org/officeDocument/2006/relationships/queryTable" Target="../queryTables/queryTable46.xml"/><Relationship Id="rId5" Type="http://schemas.openxmlformats.org/officeDocument/2006/relationships/queryTable" Target="../queryTables/queryTable45.xml"/><Relationship Id="rId4" Type="http://schemas.openxmlformats.org/officeDocument/2006/relationships/queryTable" Target="../queryTables/queryTable4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workbookViewId="0">
      <pane ySplit="2" topLeftCell="A3" activePane="bottomLeft" state="frozen"/>
      <selection activeCell="B2" sqref="B2"/>
      <selection pane="bottomLeft" activeCell="A2" sqref="A2"/>
    </sheetView>
  </sheetViews>
  <sheetFormatPr defaultRowHeight="12.75"/>
  <cols>
    <col min="1" max="1" width="2.5" style="33" customWidth="1"/>
    <col min="2" max="2" width="44.83203125" style="24" customWidth="1"/>
    <col min="3" max="3" width="37" style="32" customWidth="1"/>
    <col min="4" max="4" width="49.6640625" style="28" customWidth="1"/>
    <col min="5" max="18" width="21.33203125" style="28" customWidth="1"/>
    <col min="19" max="16384" width="9.33203125" style="28"/>
  </cols>
  <sheetData>
    <row r="1" spans="1:18" ht="18">
      <c r="A1" s="23" t="s">
        <v>503</v>
      </c>
      <c r="C1" s="25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18">
      <c r="A2" s="23"/>
      <c r="C2" s="29" t="s">
        <v>210</v>
      </c>
      <c r="D2" s="30" t="s">
        <v>211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>
      <c r="A3" s="31" t="s">
        <v>13</v>
      </c>
    </row>
    <row r="4" spans="1:18">
      <c r="B4" s="34" t="s">
        <v>14</v>
      </c>
      <c r="C4" s="32" t="s">
        <v>261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>
      <c r="B5" s="34" t="s">
        <v>29</v>
      </c>
      <c r="C5" s="32" t="s">
        <v>30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>
      <c r="B6" s="34" t="s">
        <v>31</v>
      </c>
      <c r="C6" s="32" t="s">
        <v>262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>
      <c r="A7" s="31" t="s">
        <v>33</v>
      </c>
    </row>
    <row r="8" spans="1:18" ht="76.5">
      <c r="B8" s="34" t="s">
        <v>243</v>
      </c>
      <c r="C8" s="32">
        <v>4835.13</v>
      </c>
      <c r="D8" s="35" t="s">
        <v>6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>
      <c r="B9" s="34" t="s">
        <v>34</v>
      </c>
      <c r="C9" s="32" t="s">
        <v>214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34" t="s">
        <v>35</v>
      </c>
      <c r="C10" s="39">
        <v>0.45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>
      <c r="B11" s="34" t="s">
        <v>36</v>
      </c>
      <c r="C11" s="32">
        <v>1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1:18">
      <c r="B12" s="34" t="s">
        <v>37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>
      <c r="B13" s="38" t="s">
        <v>215</v>
      </c>
      <c r="C13" s="61">
        <v>2.86E-2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</row>
    <row r="14" spans="1:18">
      <c r="B14" s="40" t="s">
        <v>216</v>
      </c>
      <c r="C14" s="61">
        <v>0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</row>
    <row r="15" spans="1:18">
      <c r="B15" s="40" t="s">
        <v>217</v>
      </c>
      <c r="C15" s="61">
        <v>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>
      <c r="B16" s="40" t="s">
        <v>218</v>
      </c>
      <c r="C16" s="61">
        <v>7.6E-3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</row>
    <row r="17" spans="1:18">
      <c r="B17" s="40" t="s">
        <v>161</v>
      </c>
      <c r="C17" s="61">
        <v>5.7999999999999996E-3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>
      <c r="B18" s="34" t="s">
        <v>38</v>
      </c>
      <c r="C18" s="36">
        <v>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spans="1:18">
      <c r="B19" s="34" t="s">
        <v>39</v>
      </c>
      <c r="C19" s="32" t="s">
        <v>40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>
      <c r="B20" s="34" t="s">
        <v>41</v>
      </c>
      <c r="C20" s="36">
        <v>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1:18">
      <c r="B21" s="34" t="s">
        <v>42</v>
      </c>
      <c r="C21" s="32" t="s">
        <v>0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>
      <c r="B22" s="34" t="s">
        <v>219</v>
      </c>
      <c r="C22" s="36">
        <v>8.5299999999999994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>
      <c r="B23" s="34" t="s">
        <v>220</v>
      </c>
      <c r="C23" s="36">
        <v>8.5299999999999994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>
      <c r="B24" s="34" t="s">
        <v>221</v>
      </c>
      <c r="C24" s="28" t="s">
        <v>1</v>
      </c>
      <c r="D24" s="35" t="s">
        <v>213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</row>
    <row r="25" spans="1:18">
      <c r="A25" s="31" t="s">
        <v>43</v>
      </c>
    </row>
    <row r="26" spans="1:18">
      <c r="B26" s="31" t="s">
        <v>44</v>
      </c>
    </row>
    <row r="27" spans="1:18">
      <c r="B27" s="34" t="s">
        <v>45</v>
      </c>
      <c r="C27" s="28" t="s">
        <v>2</v>
      </c>
      <c r="D27" s="35" t="s">
        <v>213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 ht="14.25">
      <c r="B28" s="34" t="s">
        <v>244</v>
      </c>
      <c r="C28" s="42">
        <v>1977.67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 ht="14.25">
      <c r="B29" s="34" t="s">
        <v>245</v>
      </c>
      <c r="C29" s="42">
        <v>1324.84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</row>
    <row r="30" spans="1:18">
      <c r="B30" s="34" t="s">
        <v>46</v>
      </c>
      <c r="C30" s="43">
        <v>0.35192467062424948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  <row r="31" spans="1:18">
      <c r="B31" s="31" t="s">
        <v>47</v>
      </c>
    </row>
    <row r="32" spans="1:18">
      <c r="B32" s="34" t="s">
        <v>45</v>
      </c>
      <c r="C32" s="28" t="s">
        <v>1</v>
      </c>
      <c r="D32" s="35" t="s">
        <v>213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2:18" ht="14.25">
      <c r="B33" s="34" t="s">
        <v>244</v>
      </c>
      <c r="C33" s="32">
        <v>4598.25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2:18" ht="14.25">
      <c r="B34" s="34" t="s">
        <v>245</v>
      </c>
      <c r="C34" s="32">
        <v>4598.25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</row>
    <row r="35" spans="2:18">
      <c r="B35" s="34" t="s">
        <v>48</v>
      </c>
      <c r="C35" s="39">
        <v>0.64807532937575052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6" spans="2:18" ht="14.25">
      <c r="B36" s="31" t="s">
        <v>246</v>
      </c>
    </row>
    <row r="37" spans="2:18">
      <c r="B37" s="34" t="s">
        <v>215</v>
      </c>
      <c r="C37" s="44">
        <v>11.15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2:18">
      <c r="B38" s="34" t="s">
        <v>216</v>
      </c>
      <c r="C38" s="44">
        <v>0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2:18">
      <c r="B39" s="34" t="s">
        <v>217</v>
      </c>
      <c r="C39" s="44">
        <v>0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2:18">
      <c r="B40" s="34" t="s">
        <v>218</v>
      </c>
      <c r="C40" s="44">
        <v>6.51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2:18" ht="14.25">
      <c r="B41" s="34" t="s">
        <v>247</v>
      </c>
      <c r="C41" s="44">
        <f>SUM(C37:C40)</f>
        <v>17.66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2:18" ht="14.25">
      <c r="B42" s="34" t="s">
        <v>248</v>
      </c>
      <c r="C42" s="32">
        <v>0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</row>
    <row r="43" spans="2:18">
      <c r="B43" s="31" t="s">
        <v>52</v>
      </c>
    </row>
    <row r="44" spans="2:18" ht="14.25">
      <c r="B44" s="34" t="s">
        <v>249</v>
      </c>
      <c r="C44" s="32">
        <v>0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2:18" ht="14.25">
      <c r="B45" s="34" t="s">
        <v>248</v>
      </c>
      <c r="C45" s="32">
        <v>0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</row>
    <row r="46" spans="2:18">
      <c r="B46" s="31" t="s">
        <v>53</v>
      </c>
    </row>
    <row r="47" spans="2:18">
      <c r="B47" s="34" t="s">
        <v>54</v>
      </c>
      <c r="C47" s="32" t="s">
        <v>55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2:18">
      <c r="B48" s="34" t="s">
        <v>56</v>
      </c>
      <c r="C48" s="63" t="s">
        <v>289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</row>
    <row r="49" spans="1:18" ht="14.25">
      <c r="B49" s="34" t="s">
        <v>249</v>
      </c>
      <c r="C49" s="32">
        <v>4598.25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</row>
    <row r="50" spans="1:18">
      <c r="B50" s="31" t="s">
        <v>57</v>
      </c>
    </row>
    <row r="51" spans="1:18">
      <c r="B51" s="34" t="s">
        <v>56</v>
      </c>
      <c r="C51" s="32" t="s">
        <v>58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</row>
    <row r="52" spans="1:18" ht="14.25">
      <c r="B52" s="34" t="s">
        <v>249</v>
      </c>
      <c r="C52" s="32">
        <v>539.71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>
      <c r="B53" s="31" t="s">
        <v>59</v>
      </c>
    </row>
    <row r="54" spans="1:18">
      <c r="B54" s="34" t="s">
        <v>56</v>
      </c>
      <c r="C54" s="32" t="s">
        <v>222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ht="14.25">
      <c r="B55" s="34" t="s">
        <v>249</v>
      </c>
      <c r="C55" s="32">
        <v>9670.26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</row>
    <row r="56" spans="1:18" ht="14.25">
      <c r="B56" s="34" t="s">
        <v>250</v>
      </c>
      <c r="C56" s="45">
        <v>1.8400000000000001E-7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</row>
    <row r="57" spans="1:18">
      <c r="B57" s="31" t="s">
        <v>60</v>
      </c>
    </row>
    <row r="58" spans="1:18">
      <c r="B58" s="34" t="s">
        <v>61</v>
      </c>
      <c r="C58" s="39">
        <v>0.21</v>
      </c>
      <c r="D58" s="41" t="s">
        <v>223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</row>
    <row r="59" spans="1:18">
      <c r="A59" s="31" t="s">
        <v>62</v>
      </c>
    </row>
    <row r="60" spans="1:18">
      <c r="B60" s="46" t="s">
        <v>63</v>
      </c>
      <c r="C60" s="32" t="s">
        <v>3</v>
      </c>
      <c r="D60" s="35" t="s">
        <v>213</v>
      </c>
    </row>
    <row r="61" spans="1:18">
      <c r="B61" s="34" t="s">
        <v>64</v>
      </c>
      <c r="C61" s="32" t="s">
        <v>224</v>
      </c>
      <c r="D61" s="35" t="s">
        <v>213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1:18">
      <c r="B62" s="34" t="s">
        <v>65</v>
      </c>
      <c r="C62" s="32" t="s">
        <v>225</v>
      </c>
      <c r="D62" s="35" t="s">
        <v>213</v>
      </c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1:18">
      <c r="B63" s="34" t="s">
        <v>66</v>
      </c>
      <c r="C63" s="32" t="s">
        <v>4</v>
      </c>
      <c r="D63" s="35" t="s">
        <v>213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18">
      <c r="B64" s="31" t="s">
        <v>72</v>
      </c>
    </row>
    <row r="65" spans="2:18">
      <c r="B65" s="34" t="s">
        <v>73</v>
      </c>
      <c r="C65" s="32" t="s">
        <v>163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</row>
    <row r="66" spans="2:18">
      <c r="B66" s="34" t="s">
        <v>74</v>
      </c>
      <c r="C66" s="32" t="s">
        <v>163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</row>
    <row r="67" spans="2:18">
      <c r="B67" s="34" t="s">
        <v>75</v>
      </c>
      <c r="C67" s="32" t="s">
        <v>163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</row>
    <row r="68" spans="2:18">
      <c r="B68" s="34" t="s">
        <v>226</v>
      </c>
      <c r="C68" s="32" t="s">
        <v>163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</row>
    <row r="69" spans="2:18" ht="14.25">
      <c r="B69" s="34" t="s">
        <v>251</v>
      </c>
      <c r="C69" s="32" t="s">
        <v>163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</row>
    <row r="70" spans="2:18">
      <c r="B70" s="46"/>
      <c r="C70" s="47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</row>
    <row r="71" spans="2:18">
      <c r="B71" s="46"/>
      <c r="C71" s="47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</row>
    <row r="72" spans="2:18">
      <c r="B72" s="46"/>
      <c r="C72" s="47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2:18">
      <c r="B73" s="46"/>
      <c r="C73" s="47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2:18">
      <c r="B74" s="46"/>
      <c r="C74" s="47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</row>
    <row r="75" spans="2:18">
      <c r="B75" s="46"/>
      <c r="C75" s="47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</row>
    <row r="76" spans="2:18">
      <c r="B76" s="46"/>
      <c r="C76" s="47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</row>
    <row r="77" spans="2:18">
      <c r="B77" s="46"/>
      <c r="C77" s="47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2:18">
      <c r="B78" s="46"/>
      <c r="C78" s="47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</row>
    <row r="79" spans="2:18">
      <c r="B79" s="46"/>
      <c r="C79" s="47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</row>
    <row r="80" spans="2:18">
      <c r="B80" s="46"/>
      <c r="C80" s="47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</row>
    <row r="81" spans="2:18">
      <c r="B81" s="46"/>
      <c r="C81" s="47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</row>
    <row r="82" spans="2:18">
      <c r="B82" s="46"/>
      <c r="C82" s="47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</row>
    <row r="83" spans="2:18">
      <c r="B83" s="46"/>
      <c r="C83" s="47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</row>
    <row r="84" spans="2:18">
      <c r="B84" s="46"/>
      <c r="C84" s="47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</row>
    <row r="85" spans="2:18">
      <c r="B85" s="46"/>
      <c r="C85" s="47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</row>
    <row r="86" spans="2:18">
      <c r="B86" s="46"/>
      <c r="C86" s="47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</row>
    <row r="87" spans="2:18">
      <c r="B87" s="46"/>
      <c r="C87" s="47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</row>
    <row r="88" spans="2:18">
      <c r="B88" s="46"/>
      <c r="C88" s="47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</row>
    <row r="89" spans="2:18">
      <c r="B89" s="46"/>
      <c r="C89" s="47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</row>
    <row r="90" spans="2:18">
      <c r="B90" s="46"/>
      <c r="C90" s="47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</row>
    <row r="91" spans="2:18">
      <c r="B91" s="46"/>
      <c r="C91" s="47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</row>
    <row r="92" spans="2:18">
      <c r="B92" s="46"/>
      <c r="C92" s="47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</row>
    <row r="93" spans="2:18">
      <c r="B93" s="46"/>
      <c r="C93" s="47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</row>
    <row r="94" spans="2:18">
      <c r="B94" s="46"/>
      <c r="C94" s="4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</row>
    <row r="95" spans="2:18">
      <c r="B95" s="46"/>
      <c r="C95" s="47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</row>
    <row r="96" spans="2:18">
      <c r="B96" s="46"/>
      <c r="C96" s="47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</row>
    <row r="98" spans="2:18">
      <c r="B98" s="31"/>
    </row>
    <row r="99" spans="2:18">
      <c r="B99" s="46"/>
      <c r="C99" s="47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</row>
    <row r="100" spans="2:18">
      <c r="B100" s="46"/>
      <c r="C100" s="47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</row>
    <row r="101" spans="2:18">
      <c r="B101" s="46"/>
      <c r="C101" s="47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</row>
    <row r="102" spans="2:18">
      <c r="B102" s="46"/>
      <c r="C102" s="47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</row>
    <row r="103" spans="2:18">
      <c r="B103" s="46"/>
      <c r="C103" s="47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2:18">
      <c r="B104" s="46"/>
      <c r="C104" s="47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2:18">
      <c r="B105" s="46"/>
      <c r="C105" s="47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</row>
    <row r="106" spans="2:18">
      <c r="B106" s="46"/>
      <c r="C106" s="47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</row>
    <row r="107" spans="2:18">
      <c r="B107" s="46"/>
      <c r="C107" s="47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</row>
    <row r="108" spans="2:18">
      <c r="B108" s="46"/>
      <c r="C108" s="47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</row>
    <row r="109" spans="2:18">
      <c r="B109" s="46"/>
      <c r="C109" s="47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</row>
    <row r="110" spans="2:18">
      <c r="B110" s="46"/>
      <c r="C110" s="47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</row>
    <row r="111" spans="2:18">
      <c r="B111" s="46"/>
      <c r="C111" s="47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</row>
    <row r="112" spans="2:18">
      <c r="B112" s="46"/>
      <c r="C112" s="47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</row>
    <row r="113" spans="2:18">
      <c r="B113" s="46"/>
      <c r="C113" s="47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</row>
    <row r="114" spans="2:18">
      <c r="B114" s="46"/>
      <c r="C114" s="47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</row>
    <row r="115" spans="2:18">
      <c r="B115" s="46"/>
      <c r="C115" s="47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</row>
    <row r="116" spans="2:18">
      <c r="B116" s="46"/>
      <c r="C116" s="47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</row>
    <row r="117" spans="2:18">
      <c r="B117" s="46"/>
      <c r="C117" s="47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</row>
    <row r="118" spans="2:18">
      <c r="B118" s="46"/>
      <c r="C118" s="47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</row>
    <row r="119" spans="2:18">
      <c r="B119" s="46"/>
      <c r="C119" s="47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</row>
    <row r="120" spans="2:18">
      <c r="B120" s="46"/>
      <c r="C120" s="47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</row>
    <row r="121" spans="2:18">
      <c r="B121" s="46"/>
      <c r="C121" s="47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</row>
    <row r="122" spans="2:18">
      <c r="B122" s="46"/>
      <c r="C122" s="47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spans="2:18">
      <c r="B123" s="46"/>
      <c r="C123" s="47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</row>
    <row r="124" spans="2:18">
      <c r="B124" s="46"/>
      <c r="C124" s="47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</row>
    <row r="125" spans="2:18">
      <c r="B125" s="46"/>
      <c r="C125" s="4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</row>
    <row r="126" spans="2:18">
      <c r="B126" s="46"/>
      <c r="C126" s="47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</row>
    <row r="127" spans="2:18">
      <c r="B127" s="46"/>
      <c r="C127" s="47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</row>
    <row r="129" spans="2:18">
      <c r="B129" s="31"/>
    </row>
    <row r="130" spans="2:18">
      <c r="B130" s="46"/>
      <c r="C130" s="47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</row>
    <row r="131" spans="2:18">
      <c r="B131" s="46"/>
      <c r="C131" s="47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</row>
    <row r="132" spans="2:18">
      <c r="B132" s="46"/>
      <c r="C132" s="47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</row>
    <row r="133" spans="2:18">
      <c r="B133" s="46"/>
      <c r="C133" s="47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</row>
    <row r="134" spans="2:18">
      <c r="B134" s="46"/>
      <c r="C134" s="47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</row>
    <row r="135" spans="2:18">
      <c r="B135" s="46"/>
      <c r="C135" s="47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2:18">
      <c r="B136" s="46"/>
      <c r="C136" s="47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</row>
    <row r="137" spans="2:18">
      <c r="B137" s="46"/>
      <c r="C137" s="47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</row>
    <row r="138" spans="2:18">
      <c r="B138" s="46"/>
      <c r="C138" s="47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spans="2:18">
      <c r="B139" s="46"/>
      <c r="C139" s="47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</row>
    <row r="140" spans="2:18">
      <c r="B140" s="46"/>
      <c r="C140" s="47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</row>
    <row r="141" spans="2:18">
      <c r="B141" s="46"/>
      <c r="C141" s="47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</row>
    <row r="142" spans="2:18">
      <c r="B142" s="46"/>
      <c r="C142" s="47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spans="2:18">
      <c r="B143" s="46"/>
      <c r="C143" s="47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</row>
    <row r="144" spans="2:18">
      <c r="B144" s="46"/>
      <c r="C144" s="47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</row>
    <row r="145" spans="2:18">
      <c r="B145" s="46"/>
      <c r="C145" s="47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</row>
    <row r="146" spans="2:18">
      <c r="B146" s="46"/>
      <c r="C146" s="47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2:18">
      <c r="B147" s="46"/>
      <c r="C147" s="47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</row>
    <row r="148" spans="2:18">
      <c r="B148" s="46"/>
      <c r="C148" s="4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>
      <c r="B149" s="46"/>
      <c r="C149" s="47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2:18">
      <c r="B150" s="46"/>
      <c r="C150" s="47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2:18">
      <c r="B151" s="46"/>
      <c r="C151" s="47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</row>
    <row r="152" spans="2:18">
      <c r="B152" s="46"/>
      <c r="C152" s="4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>
      <c r="B153" s="46"/>
      <c r="C153" s="47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</row>
    <row r="154" spans="2:18">
      <c r="B154" s="46"/>
      <c r="C154" s="47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</row>
    <row r="155" spans="2:18">
      <c r="B155" s="46"/>
      <c r="C155" s="47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2:18">
      <c r="B156" s="46"/>
      <c r="C156" s="4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</row>
    <row r="157" spans="2:18">
      <c r="B157" s="46"/>
      <c r="C157" s="47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</row>
    <row r="158" spans="2:18">
      <c r="B158" s="46"/>
      <c r="C158" s="47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</row>
    <row r="160" spans="2:18">
      <c r="B160" s="31"/>
    </row>
    <row r="161" spans="2:18">
      <c r="B161" s="46"/>
      <c r="C161" s="47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2:18">
      <c r="B162" s="46"/>
      <c r="C162" s="47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</row>
    <row r="163" spans="2:18">
      <c r="B163" s="46"/>
      <c r="C163" s="47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2:18">
      <c r="B164" s="46"/>
      <c r="C164" s="4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2:18">
      <c r="B165" s="46"/>
      <c r="C165" s="47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2:18">
      <c r="B166" s="46"/>
      <c r="C166" s="47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2:18">
      <c r="B167" s="46"/>
      <c r="C167" s="47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2:18">
      <c r="B168" s="46"/>
      <c r="C168" s="47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18">
      <c r="B169" s="46"/>
      <c r="C169" s="47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2:18">
      <c r="B170" s="46"/>
      <c r="C170" s="47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18">
      <c r="B171" s="46"/>
      <c r="C171" s="47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2:18">
      <c r="B172" s="46"/>
      <c r="C172" s="47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18">
      <c r="B173" s="46"/>
      <c r="C173" s="47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2:18">
      <c r="B174" s="46"/>
      <c r="C174" s="47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18">
      <c r="B175" s="46"/>
      <c r="C175" s="47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2:18">
      <c r="B176" s="46"/>
      <c r="C176" s="47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>
      <c r="B177" s="46"/>
      <c r="C177" s="47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2:18">
      <c r="B178" s="46"/>
      <c r="C178" s="47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</row>
    <row r="179" spans="2:18">
      <c r="B179" s="46"/>
      <c r="C179" s="47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2:18">
      <c r="B180" s="46"/>
      <c r="C180" s="47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>
      <c r="B181" s="46"/>
      <c r="C181" s="47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2:18">
      <c r="B182" s="46"/>
      <c r="C182" s="47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46"/>
      <c r="C183" s="47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spans="2:18">
      <c r="B184" s="46"/>
      <c r="C184" s="47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>
      <c r="B185" s="46"/>
      <c r="C185" s="47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</row>
    <row r="186" spans="2:18">
      <c r="B186" s="46"/>
      <c r="C186" s="47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46"/>
      <c r="C187" s="4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</row>
    <row r="188" spans="2:18">
      <c r="B188" s="46"/>
      <c r="C188" s="47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>
      <c r="B189" s="46"/>
      <c r="C189" s="47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</row>
    <row r="191" spans="2:18">
      <c r="B191" s="31"/>
    </row>
    <row r="192" spans="2:18">
      <c r="B192" s="46"/>
      <c r="C192" s="47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>
      <c r="B193" s="46"/>
      <c r="C193" s="47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46"/>
      <c r="C194" s="47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46"/>
      <c r="C195" s="47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</row>
    <row r="196" spans="2:18">
      <c r="B196" s="46"/>
      <c r="C196" s="47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>
      <c r="B197" s="46"/>
      <c r="C197" s="47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</row>
    <row r="198" spans="2:18">
      <c r="B198" s="46"/>
      <c r="C198" s="47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46"/>
      <c r="C199" s="47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</row>
    <row r="200" spans="2:18">
      <c r="B200" s="46"/>
      <c r="C200" s="47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>
      <c r="B201" s="46"/>
      <c r="C201" s="47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</row>
    <row r="202" spans="2:18">
      <c r="B202" s="46"/>
      <c r="C202" s="47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46"/>
      <c r="C203" s="47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</row>
    <row r="204" spans="2:18">
      <c r="B204" s="46"/>
      <c r="C204" s="47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>
      <c r="B205" s="46"/>
      <c r="C205" s="47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</row>
    <row r="206" spans="2:18">
      <c r="B206" s="46"/>
      <c r="C206" s="47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46"/>
      <c r="C207" s="47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</row>
    <row r="208" spans="2:18">
      <c r="B208" s="46"/>
      <c r="C208" s="47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>
      <c r="B209" s="46"/>
      <c r="C209" s="47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46"/>
      <c r="C210" s="47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46"/>
      <c r="C211" s="47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</row>
    <row r="212" spans="2:18">
      <c r="B212" s="46"/>
      <c r="C212" s="47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>
      <c r="B213" s="46"/>
      <c r="C213" s="47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</row>
    <row r="214" spans="2:18">
      <c r="B214" s="46"/>
      <c r="C214" s="47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46"/>
      <c r="C215" s="47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</row>
    <row r="216" spans="2:18">
      <c r="B216" s="46"/>
      <c r="C216" s="47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>
      <c r="B217" s="46"/>
      <c r="C217" s="47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</row>
    <row r="218" spans="2:18">
      <c r="B218" s="46"/>
      <c r="C218" s="4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</row>
    <row r="219" spans="2:18">
      <c r="B219" s="46"/>
      <c r="C219" s="47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</row>
    <row r="220" spans="2:18">
      <c r="B220" s="46"/>
      <c r="C220" s="47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2" spans="2:18">
      <c r="B222" s="31"/>
    </row>
    <row r="223" spans="2:18">
      <c r="B223" s="46"/>
      <c r="C223" s="47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</row>
    <row r="224" spans="2:18">
      <c r="B224" s="46"/>
      <c r="C224" s="47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</row>
    <row r="225" spans="2:18">
      <c r="B225" s="46"/>
      <c r="C225" s="47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</row>
    <row r="226" spans="2:18">
      <c r="B226" s="46"/>
      <c r="C226" s="47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46"/>
      <c r="C227" s="47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</row>
    <row r="228" spans="2:18">
      <c r="B228" s="46"/>
      <c r="C228" s="47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>
      <c r="B229" s="46"/>
      <c r="C229" s="47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</row>
    <row r="230" spans="2:18">
      <c r="B230" s="46"/>
      <c r="C230" s="47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46"/>
      <c r="C231" s="47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</row>
    <row r="232" spans="2:18">
      <c r="B232" s="46"/>
      <c r="C232" s="47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>
      <c r="B233" s="46"/>
      <c r="C233" s="47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</row>
    <row r="234" spans="2:18">
      <c r="B234" s="46"/>
      <c r="C234" s="47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46"/>
      <c r="C235" s="47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</row>
    <row r="236" spans="2:18">
      <c r="B236" s="46"/>
      <c r="C236" s="47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>
      <c r="B237" s="46"/>
      <c r="C237" s="47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</row>
    <row r="238" spans="2:18">
      <c r="B238" s="46"/>
      <c r="C238" s="47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2:18">
      <c r="B239" s="46"/>
      <c r="C239" s="47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</row>
    <row r="240" spans="2:18">
      <c r="B240" s="46"/>
      <c r="C240" s="47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</row>
    <row r="241" spans="2:18">
      <c r="B241" s="46"/>
      <c r="C241" s="47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</row>
    <row r="242" spans="2:18">
      <c r="B242" s="46"/>
      <c r="C242" s="47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  <row r="243" spans="2:18">
      <c r="B243" s="46"/>
      <c r="C243" s="47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</row>
    <row r="244" spans="2:18">
      <c r="B244" s="46"/>
      <c r="C244" s="47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</row>
    <row r="245" spans="2:18">
      <c r="B245" s="46"/>
      <c r="C245" s="47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</row>
    <row r="246" spans="2:18">
      <c r="B246" s="46"/>
      <c r="C246" s="47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</row>
    <row r="247" spans="2:18">
      <c r="B247" s="46"/>
      <c r="C247" s="47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</row>
    <row r="248" spans="2:18">
      <c r="B248" s="46"/>
      <c r="C248" s="47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</row>
    <row r="249" spans="2:18">
      <c r="B249" s="46"/>
      <c r="C249" s="4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</row>
    <row r="250" spans="2:18">
      <c r="B250" s="46"/>
      <c r="C250" s="47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</row>
    <row r="251" spans="2:18">
      <c r="B251" s="46"/>
      <c r="C251" s="47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</row>
    <row r="253" spans="2:18">
      <c r="B253" s="31"/>
    </row>
    <row r="254" spans="2:18">
      <c r="B254" s="46"/>
      <c r="C254" s="47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</row>
    <row r="255" spans="2:18">
      <c r="B255" s="46"/>
      <c r="C255" s="47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</row>
    <row r="256" spans="2:18">
      <c r="B256" s="46"/>
      <c r="C256" s="47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</row>
    <row r="257" spans="2:18">
      <c r="B257" s="46"/>
      <c r="C257" s="47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</row>
    <row r="258" spans="2:18">
      <c r="B258" s="46"/>
      <c r="C258" s="47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</row>
    <row r="259" spans="2:18">
      <c r="B259" s="46"/>
      <c r="C259" s="47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</row>
    <row r="260" spans="2:18">
      <c r="B260" s="46"/>
      <c r="C260" s="47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</row>
    <row r="261" spans="2:18">
      <c r="B261" s="46"/>
      <c r="C261" s="47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</row>
    <row r="262" spans="2:18">
      <c r="B262" s="46"/>
      <c r="C262" s="47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</row>
    <row r="263" spans="2:18">
      <c r="B263" s="46"/>
      <c r="C263" s="47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</row>
    <row r="264" spans="2:18">
      <c r="B264" s="46"/>
      <c r="C264" s="47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</row>
    <row r="265" spans="2:18">
      <c r="B265" s="46"/>
      <c r="C265" s="47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</row>
    <row r="266" spans="2:18">
      <c r="B266" s="46"/>
      <c r="C266" s="47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</row>
    <row r="267" spans="2:18">
      <c r="B267" s="46"/>
      <c r="C267" s="47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</row>
    <row r="268" spans="2:18">
      <c r="B268" s="46"/>
      <c r="C268" s="47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</row>
    <row r="269" spans="2:18">
      <c r="B269" s="46"/>
      <c r="C269" s="47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</row>
    <row r="270" spans="2:18">
      <c r="B270" s="46"/>
      <c r="C270" s="47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</row>
    <row r="271" spans="2:18">
      <c r="B271" s="46"/>
      <c r="C271" s="47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</row>
    <row r="272" spans="2:18">
      <c r="B272" s="46"/>
      <c r="C272" s="47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</row>
    <row r="273" spans="2:18">
      <c r="B273" s="46"/>
      <c r="C273" s="47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</row>
    <row r="274" spans="2:18">
      <c r="B274" s="46"/>
      <c r="C274" s="47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</row>
    <row r="275" spans="2:18">
      <c r="B275" s="46"/>
      <c r="C275" s="47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</row>
    <row r="276" spans="2:18">
      <c r="B276" s="46"/>
      <c r="C276" s="47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</row>
    <row r="277" spans="2:18">
      <c r="B277" s="46"/>
      <c r="C277" s="47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</row>
    <row r="278" spans="2:18">
      <c r="B278" s="46"/>
      <c r="C278" s="47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</row>
    <row r="279" spans="2:18">
      <c r="B279" s="46"/>
      <c r="C279" s="47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</row>
    <row r="280" spans="2:18">
      <c r="B280" s="46"/>
      <c r="C280" s="4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</row>
    <row r="281" spans="2:18">
      <c r="B281" s="46"/>
      <c r="C281" s="47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</row>
    <row r="282" spans="2:18">
      <c r="B282" s="46"/>
      <c r="C282" s="47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</row>
    <row r="284" spans="2:18">
      <c r="B284" s="31"/>
    </row>
    <row r="285" spans="2:18">
      <c r="B285" s="46"/>
      <c r="C285" s="47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</row>
    <row r="286" spans="2:18">
      <c r="B286" s="46"/>
      <c r="C286" s="47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</row>
    <row r="287" spans="2:18">
      <c r="B287" s="46"/>
      <c r="C287" s="47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</row>
    <row r="288" spans="2:18">
      <c r="B288" s="46"/>
      <c r="C288" s="47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</row>
    <row r="289" spans="2:18">
      <c r="B289" s="46"/>
      <c r="C289" s="47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</row>
    <row r="290" spans="2:18">
      <c r="B290" s="46"/>
      <c r="C290" s="47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</row>
    <row r="291" spans="2:18">
      <c r="B291" s="46"/>
      <c r="C291" s="47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</row>
    <row r="292" spans="2:18">
      <c r="B292" s="46"/>
      <c r="C292" s="47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</row>
    <row r="293" spans="2:18">
      <c r="B293" s="46"/>
      <c r="C293" s="47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</row>
    <row r="294" spans="2:18">
      <c r="B294" s="46"/>
      <c r="C294" s="47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</row>
    <row r="295" spans="2:18">
      <c r="B295" s="46"/>
      <c r="C295" s="47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</row>
    <row r="296" spans="2:18">
      <c r="B296" s="46"/>
      <c r="C296" s="47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</row>
    <row r="297" spans="2:18">
      <c r="B297" s="46"/>
      <c r="C297" s="47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</row>
    <row r="298" spans="2:18">
      <c r="B298" s="46"/>
      <c r="C298" s="47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</row>
    <row r="299" spans="2:18">
      <c r="B299" s="46"/>
      <c r="C299" s="47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</row>
    <row r="300" spans="2:18">
      <c r="B300" s="46"/>
      <c r="C300" s="47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</row>
    <row r="301" spans="2:18">
      <c r="B301" s="46"/>
      <c r="C301" s="47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</row>
    <row r="302" spans="2:18">
      <c r="B302" s="46"/>
      <c r="C302" s="47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</row>
    <row r="303" spans="2:18">
      <c r="B303" s="46"/>
      <c r="C303" s="47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</row>
    <row r="304" spans="2:18">
      <c r="B304" s="46"/>
      <c r="C304" s="47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</row>
    <row r="305" spans="2:18">
      <c r="B305" s="46"/>
      <c r="C305" s="47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</row>
    <row r="306" spans="2:18">
      <c r="B306" s="46"/>
      <c r="C306" s="47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</row>
    <row r="307" spans="2:18">
      <c r="B307" s="46"/>
      <c r="C307" s="47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</row>
    <row r="308" spans="2:18">
      <c r="B308" s="46"/>
      <c r="C308" s="47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</row>
    <row r="309" spans="2:18">
      <c r="B309" s="46"/>
      <c r="C309" s="47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</row>
    <row r="310" spans="2:18">
      <c r="B310" s="46"/>
      <c r="C310" s="47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</row>
    <row r="311" spans="2:18">
      <c r="B311" s="46"/>
      <c r="C311" s="4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</row>
    <row r="312" spans="2:18">
      <c r="B312" s="46"/>
      <c r="C312" s="47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</row>
    <row r="313" spans="2:18">
      <c r="B313" s="46"/>
      <c r="C313" s="47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</row>
    <row r="315" spans="2:18">
      <c r="B315" s="31"/>
    </row>
    <row r="316" spans="2:18">
      <c r="B316" s="46"/>
      <c r="C316" s="47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</row>
    <row r="317" spans="2:18">
      <c r="B317" s="46"/>
      <c r="C317" s="47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46"/>
      <c r="C318" s="47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</row>
    <row r="319" spans="2:18">
      <c r="B319" s="46"/>
      <c r="C319" s="47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</row>
    <row r="320" spans="2:18">
      <c r="B320" s="46"/>
      <c r="C320" s="47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</row>
    <row r="321" spans="2:18">
      <c r="B321" s="46"/>
      <c r="C321" s="47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</row>
    <row r="322" spans="2:18">
      <c r="B322" s="46"/>
      <c r="C322" s="47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</row>
    <row r="323" spans="2:18">
      <c r="B323" s="46"/>
      <c r="C323" s="47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</row>
    <row r="324" spans="2:18">
      <c r="B324" s="46"/>
      <c r="C324" s="47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</row>
    <row r="325" spans="2:18">
      <c r="B325" s="46"/>
      <c r="C325" s="47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</row>
    <row r="326" spans="2:18">
      <c r="B326" s="46"/>
      <c r="C326" s="47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</row>
    <row r="327" spans="2:18">
      <c r="B327" s="46"/>
      <c r="C327" s="47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</row>
    <row r="328" spans="2:18">
      <c r="B328" s="46"/>
      <c r="C328" s="47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</row>
    <row r="329" spans="2:18">
      <c r="B329" s="46"/>
      <c r="C329" s="47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</row>
    <row r="330" spans="2:18">
      <c r="B330" s="46"/>
      <c r="C330" s="47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</row>
    <row r="331" spans="2:18">
      <c r="B331" s="46"/>
      <c r="C331" s="47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</row>
    <row r="332" spans="2:18">
      <c r="B332" s="46"/>
      <c r="C332" s="47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</row>
    <row r="333" spans="2:18">
      <c r="B333" s="46"/>
      <c r="C333" s="47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46"/>
      <c r="C334" s="47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</row>
    <row r="335" spans="2:18">
      <c r="B335" s="46"/>
      <c r="C335" s="47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</row>
    <row r="336" spans="2:18">
      <c r="B336" s="46"/>
      <c r="C336" s="47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</row>
    <row r="337" spans="2:18">
      <c r="B337" s="46"/>
      <c r="C337" s="47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</row>
    <row r="338" spans="2:18">
      <c r="B338" s="46"/>
      <c r="C338" s="47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</row>
    <row r="339" spans="2:18">
      <c r="B339" s="46"/>
      <c r="C339" s="47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</row>
    <row r="340" spans="2:18">
      <c r="B340" s="46"/>
      <c r="C340" s="47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</row>
    <row r="341" spans="2:18">
      <c r="B341" s="46"/>
      <c r="C341" s="47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</row>
    <row r="342" spans="2:18">
      <c r="B342" s="46"/>
      <c r="C342" s="4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</row>
    <row r="343" spans="2:18">
      <c r="B343" s="46"/>
      <c r="C343" s="47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</row>
    <row r="344" spans="2:18">
      <c r="B344" s="46"/>
      <c r="C344" s="47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</row>
    <row r="346" spans="2:18">
      <c r="B346" s="31"/>
    </row>
    <row r="347" spans="2:18">
      <c r="B347" s="46"/>
      <c r="C347" s="47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</row>
    <row r="348" spans="2:18">
      <c r="B348" s="46"/>
      <c r="C348" s="47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</row>
    <row r="349" spans="2:18">
      <c r="B349" s="46"/>
      <c r="C349" s="47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</row>
    <row r="350" spans="2:18">
      <c r="B350" s="46"/>
      <c r="C350" s="47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</row>
    <row r="351" spans="2:18">
      <c r="B351" s="46"/>
      <c r="C351" s="47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</row>
    <row r="352" spans="2:18">
      <c r="B352" s="46"/>
      <c r="C352" s="47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</row>
    <row r="353" spans="2:18">
      <c r="B353" s="46"/>
      <c r="C353" s="47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</row>
    <row r="354" spans="2:18">
      <c r="B354" s="46"/>
      <c r="C354" s="47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</row>
    <row r="355" spans="2:18">
      <c r="B355" s="46"/>
      <c r="C355" s="47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</row>
    <row r="356" spans="2:18">
      <c r="B356" s="46"/>
      <c r="C356" s="47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</row>
    <row r="357" spans="2:18">
      <c r="B357" s="46"/>
      <c r="C357" s="47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</row>
    <row r="358" spans="2:18">
      <c r="B358" s="46"/>
      <c r="C358" s="47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</row>
    <row r="359" spans="2:18">
      <c r="B359" s="46"/>
      <c r="C359" s="47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</row>
    <row r="360" spans="2:18">
      <c r="B360" s="46"/>
      <c r="C360" s="47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</row>
    <row r="361" spans="2:18">
      <c r="B361" s="46"/>
      <c r="C361" s="47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</row>
    <row r="362" spans="2:18">
      <c r="B362" s="46"/>
      <c r="C362" s="47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</row>
    <row r="363" spans="2:18">
      <c r="B363" s="46"/>
      <c r="C363" s="47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</row>
    <row r="364" spans="2:18">
      <c r="B364" s="46"/>
      <c r="C364" s="47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</row>
    <row r="365" spans="2:18">
      <c r="B365" s="46"/>
      <c r="C365" s="47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</row>
    <row r="366" spans="2:18">
      <c r="B366" s="46"/>
      <c r="C366" s="47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</row>
    <row r="367" spans="2:18">
      <c r="B367" s="46"/>
      <c r="C367" s="47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</row>
    <row r="368" spans="2:18">
      <c r="B368" s="46"/>
      <c r="C368" s="47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</row>
    <row r="369" spans="2:18">
      <c r="B369" s="46"/>
      <c r="C369" s="47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</row>
    <row r="370" spans="2:18">
      <c r="B370" s="46"/>
      <c r="C370" s="47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</row>
    <row r="371" spans="2:18">
      <c r="B371" s="46"/>
      <c r="C371" s="47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</row>
    <row r="372" spans="2:18">
      <c r="B372" s="46"/>
      <c r="C372" s="47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</row>
    <row r="373" spans="2:18">
      <c r="B373" s="46"/>
      <c r="C373" s="4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</row>
    <row r="374" spans="2:18">
      <c r="B374" s="46"/>
      <c r="C374" s="47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</row>
    <row r="375" spans="2:18">
      <c r="B375" s="46"/>
      <c r="C375" s="47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</row>
    <row r="377" spans="2:18">
      <c r="B377" s="31"/>
    </row>
    <row r="378" spans="2:18">
      <c r="B378" s="46"/>
      <c r="C378" s="47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</row>
    <row r="379" spans="2:18">
      <c r="B379" s="46"/>
      <c r="C379" s="47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</row>
    <row r="380" spans="2:18">
      <c r="B380" s="46"/>
      <c r="C380" s="47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</row>
    <row r="381" spans="2:18">
      <c r="B381" s="46"/>
      <c r="C381" s="47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</row>
    <row r="382" spans="2:18">
      <c r="B382" s="46"/>
      <c r="C382" s="47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</row>
    <row r="383" spans="2:18">
      <c r="B383" s="46"/>
      <c r="C383" s="47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</row>
    <row r="384" spans="2:18">
      <c r="B384" s="46"/>
      <c r="C384" s="47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</row>
    <row r="385" spans="2:18">
      <c r="B385" s="46"/>
      <c r="C385" s="47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</row>
    <row r="386" spans="2:18">
      <c r="B386" s="46"/>
      <c r="C386" s="47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</row>
    <row r="387" spans="2:18">
      <c r="B387" s="46"/>
      <c r="C387" s="47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</row>
    <row r="388" spans="2:18">
      <c r="B388" s="46"/>
      <c r="C388" s="47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</row>
    <row r="389" spans="2:18">
      <c r="B389" s="46"/>
      <c r="C389" s="47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</row>
    <row r="390" spans="2:18">
      <c r="B390" s="46"/>
      <c r="C390" s="47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</row>
    <row r="391" spans="2:18">
      <c r="B391" s="46"/>
      <c r="C391" s="47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</row>
    <row r="392" spans="2:18">
      <c r="B392" s="46"/>
      <c r="C392" s="47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</row>
    <row r="393" spans="2:18">
      <c r="B393" s="46"/>
      <c r="C393" s="47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</row>
    <row r="394" spans="2:18">
      <c r="B394" s="46"/>
      <c r="C394" s="47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</row>
    <row r="395" spans="2:18">
      <c r="B395" s="46"/>
      <c r="C395" s="47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</row>
    <row r="396" spans="2:18">
      <c r="B396" s="46"/>
      <c r="C396" s="47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</row>
    <row r="397" spans="2:18">
      <c r="B397" s="46"/>
      <c r="C397" s="47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</row>
    <row r="398" spans="2:18">
      <c r="B398" s="46"/>
      <c r="C398" s="47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</row>
    <row r="399" spans="2:18">
      <c r="B399" s="46"/>
      <c r="C399" s="47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</row>
    <row r="400" spans="2:18">
      <c r="B400" s="46"/>
      <c r="C400" s="47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</row>
    <row r="401" spans="2:18">
      <c r="B401" s="46"/>
      <c r="C401" s="47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</row>
    <row r="402" spans="2:18">
      <c r="B402" s="46"/>
      <c r="C402" s="47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</row>
    <row r="403" spans="2:18">
      <c r="B403" s="46"/>
      <c r="C403" s="47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</row>
    <row r="404" spans="2:18">
      <c r="B404" s="46"/>
      <c r="C404" s="4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</row>
    <row r="405" spans="2:18">
      <c r="B405" s="46"/>
      <c r="C405" s="47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</row>
    <row r="406" spans="2:18">
      <c r="B406" s="46"/>
      <c r="C406" s="47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</row>
    <row r="408" spans="2:18">
      <c r="B408" s="31"/>
    </row>
    <row r="409" spans="2:18">
      <c r="B409" s="46"/>
      <c r="C409" s="47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</row>
    <row r="410" spans="2:18">
      <c r="B410" s="46"/>
      <c r="C410" s="47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</row>
    <row r="411" spans="2:18">
      <c r="B411" s="46"/>
      <c r="C411" s="47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</row>
    <row r="412" spans="2:18">
      <c r="B412" s="46"/>
      <c r="C412" s="47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</row>
    <row r="413" spans="2:18">
      <c r="B413" s="46"/>
      <c r="C413" s="47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</row>
    <row r="414" spans="2:18">
      <c r="B414" s="46"/>
      <c r="C414" s="47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</row>
    <row r="415" spans="2:18">
      <c r="B415" s="46"/>
      <c r="C415" s="47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</row>
    <row r="416" spans="2:18">
      <c r="B416" s="46"/>
      <c r="C416" s="47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</row>
    <row r="417" spans="2:18">
      <c r="B417" s="46"/>
      <c r="C417" s="47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</row>
    <row r="418" spans="2:18">
      <c r="B418" s="46"/>
      <c r="C418" s="47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</row>
    <row r="419" spans="2:18">
      <c r="B419" s="46"/>
      <c r="C419" s="47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</row>
    <row r="420" spans="2:18">
      <c r="B420" s="46"/>
      <c r="C420" s="47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</row>
    <row r="421" spans="2:18">
      <c r="B421" s="46"/>
      <c r="C421" s="47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</row>
    <row r="422" spans="2:18">
      <c r="B422" s="46"/>
      <c r="C422" s="47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</row>
    <row r="423" spans="2:18">
      <c r="B423" s="46"/>
      <c r="C423" s="47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</row>
    <row r="424" spans="2:18">
      <c r="B424" s="46"/>
      <c r="C424" s="47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</row>
    <row r="425" spans="2:18">
      <c r="B425" s="46"/>
      <c r="C425" s="47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</row>
    <row r="426" spans="2:18">
      <c r="B426" s="46"/>
      <c r="C426" s="47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</row>
    <row r="427" spans="2:18">
      <c r="B427" s="46"/>
      <c r="C427" s="47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</row>
    <row r="428" spans="2:18">
      <c r="B428" s="46"/>
      <c r="C428" s="47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</row>
    <row r="429" spans="2:18">
      <c r="B429" s="46"/>
      <c r="C429" s="47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</row>
    <row r="430" spans="2:18">
      <c r="B430" s="46"/>
      <c r="C430" s="47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</row>
    <row r="431" spans="2:18">
      <c r="B431" s="46"/>
      <c r="C431" s="47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</row>
    <row r="432" spans="2:18">
      <c r="B432" s="46"/>
      <c r="C432" s="47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</row>
    <row r="433" spans="2:18">
      <c r="B433" s="46"/>
      <c r="C433" s="47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</row>
    <row r="434" spans="2:18">
      <c r="B434" s="46"/>
      <c r="C434" s="47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</row>
    <row r="435" spans="2:18">
      <c r="B435" s="46"/>
      <c r="C435" s="4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</row>
    <row r="436" spans="2:18">
      <c r="B436" s="46"/>
      <c r="C436" s="47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</row>
    <row r="437" spans="2:18">
      <c r="B437" s="46"/>
      <c r="C437" s="47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29"/>
  <sheetViews>
    <sheetView workbookViewId="0"/>
  </sheetViews>
  <sheetFormatPr defaultRowHeight="10.5"/>
  <cols>
    <col min="1" max="1" width="53.33203125" style="89" customWidth="1"/>
    <col min="2" max="2" width="28.83203125" style="89" customWidth="1"/>
    <col min="3" max="3" width="33.6640625" style="89" customWidth="1"/>
    <col min="4" max="4" width="38.6640625" style="89" customWidth="1"/>
    <col min="5" max="5" width="45.6640625" style="89" customWidth="1"/>
    <col min="6" max="6" width="50" style="89" customWidth="1"/>
    <col min="7" max="7" width="43.6640625" style="89" customWidth="1"/>
    <col min="8" max="9" width="38.33203125" style="89" customWidth="1"/>
    <col min="10" max="10" width="46.1640625" style="89" customWidth="1"/>
    <col min="11" max="11" width="36.1640625" style="89" customWidth="1"/>
    <col min="12" max="12" width="45" style="89" customWidth="1"/>
    <col min="13" max="13" width="50.1640625" style="89" customWidth="1"/>
    <col min="14" max="15" width="44.83203125" style="89" customWidth="1"/>
    <col min="16" max="16" width="45.33203125" style="89" customWidth="1"/>
    <col min="17" max="17" width="44.83203125" style="89" customWidth="1"/>
    <col min="18" max="18" width="42.6640625" style="89" customWidth="1"/>
    <col min="19" max="19" width="48.1640625" style="89" customWidth="1"/>
    <col min="20" max="22" width="9.33203125" style="89" customWidth="1"/>
    <col min="23" max="16384" width="9.33203125" style="89"/>
  </cols>
  <sheetData>
    <row r="1" spans="1:19">
      <c r="A1" s="90"/>
      <c r="B1" s="96" t="s">
        <v>302</v>
      </c>
      <c r="C1" s="96" t="s">
        <v>303</v>
      </c>
      <c r="D1" s="96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6" t="s">
        <v>305</v>
      </c>
      <c r="B2" s="96">
        <v>842.94</v>
      </c>
      <c r="C2" s="96">
        <v>174.34</v>
      </c>
      <c r="D2" s="96">
        <v>174.34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6" t="s">
        <v>306</v>
      </c>
      <c r="B3" s="96">
        <v>842.94</v>
      </c>
      <c r="C3" s="96">
        <v>174.34</v>
      </c>
      <c r="D3" s="96">
        <v>174.34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6" t="s">
        <v>307</v>
      </c>
      <c r="B4" s="96">
        <v>2460.5500000000002</v>
      </c>
      <c r="C4" s="96">
        <v>508.89</v>
      </c>
      <c r="D4" s="96">
        <v>508.89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6" t="s">
        <v>308</v>
      </c>
      <c r="B5" s="96">
        <v>2460.5500000000002</v>
      </c>
      <c r="C5" s="96">
        <v>508.89</v>
      </c>
      <c r="D5" s="96">
        <v>508.89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0"/>
      <c r="B7" s="96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6" t="s">
        <v>310</v>
      </c>
      <c r="B8" s="96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6" t="s">
        <v>311</v>
      </c>
      <c r="B9" s="96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6" t="s">
        <v>312</v>
      </c>
      <c r="B10" s="9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0"/>
      <c r="B12" s="96" t="s">
        <v>313</v>
      </c>
      <c r="C12" s="96" t="s">
        <v>314</v>
      </c>
      <c r="D12" s="96" t="s">
        <v>315</v>
      </c>
      <c r="E12" s="96" t="s">
        <v>316</v>
      </c>
      <c r="F12" s="96" t="s">
        <v>317</v>
      </c>
      <c r="G12" s="96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6" t="s">
        <v>76</v>
      </c>
      <c r="B13" s="96">
        <v>0</v>
      </c>
      <c r="C13" s="96">
        <v>74.069999999999993</v>
      </c>
      <c r="D13" s="96">
        <v>0</v>
      </c>
      <c r="E13" s="96">
        <v>0</v>
      </c>
      <c r="F13" s="96">
        <v>0</v>
      </c>
      <c r="G13" s="9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6" t="s">
        <v>77</v>
      </c>
      <c r="B14" s="96">
        <v>1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6" t="s">
        <v>85</v>
      </c>
      <c r="B15" s="96">
        <v>545.04999999999995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6" t="s">
        <v>86</v>
      </c>
      <c r="B16" s="96">
        <v>92.97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6" t="s">
        <v>87</v>
      </c>
      <c r="B17" s="96">
        <v>104.42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6" t="s">
        <v>88</v>
      </c>
      <c r="B18" s="96">
        <v>0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6" t="s">
        <v>89</v>
      </c>
      <c r="B19" s="96">
        <v>25.44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6" t="s">
        <v>90</v>
      </c>
      <c r="B20" s="96">
        <v>0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6" t="s">
        <v>91</v>
      </c>
      <c r="B21" s="96">
        <v>0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6" t="s">
        <v>92</v>
      </c>
      <c r="B22" s="96">
        <v>0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6" t="s">
        <v>71</v>
      </c>
      <c r="B23" s="96">
        <v>0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6" t="s">
        <v>93</v>
      </c>
      <c r="B24" s="96">
        <v>0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6" t="s">
        <v>94</v>
      </c>
      <c r="B25" s="96">
        <v>0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6" t="s">
        <v>95</v>
      </c>
      <c r="B26" s="96">
        <v>0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6"/>
      <c r="B27" s="96"/>
      <c r="C27" s="96"/>
      <c r="D27" s="96"/>
      <c r="E27" s="96"/>
      <c r="F27" s="96"/>
      <c r="G27" s="9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6" t="s">
        <v>96</v>
      </c>
      <c r="B28" s="96">
        <v>768.88</v>
      </c>
      <c r="C28" s="96">
        <v>74.069999999999993</v>
      </c>
      <c r="D28" s="96">
        <v>0</v>
      </c>
      <c r="E28" s="96">
        <v>0</v>
      </c>
      <c r="F28" s="96">
        <v>0</v>
      </c>
      <c r="G28" s="96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0"/>
      <c r="B30" s="96" t="s">
        <v>309</v>
      </c>
      <c r="C30" s="96" t="s">
        <v>229</v>
      </c>
      <c r="D30" s="96" t="s">
        <v>319</v>
      </c>
      <c r="E30" s="96" t="s">
        <v>320</v>
      </c>
      <c r="F30" s="96" t="s">
        <v>321</v>
      </c>
      <c r="G30" s="96" t="s">
        <v>322</v>
      </c>
      <c r="H30" s="96" t="s">
        <v>323</v>
      </c>
      <c r="I30" s="96" t="s">
        <v>324</v>
      </c>
      <c r="J30" s="96" t="s">
        <v>325</v>
      </c>
      <c r="K30"/>
      <c r="L30"/>
      <c r="M30"/>
      <c r="N30"/>
      <c r="O30"/>
      <c r="P30"/>
      <c r="Q30"/>
      <c r="R30"/>
      <c r="S30"/>
    </row>
    <row r="31" spans="1:19">
      <c r="A31" s="96" t="s">
        <v>328</v>
      </c>
      <c r="B31" s="96">
        <v>3204.84</v>
      </c>
      <c r="C31" s="96" t="s">
        <v>236</v>
      </c>
      <c r="D31" s="96">
        <v>31313.82</v>
      </c>
      <c r="E31" s="96">
        <v>1</v>
      </c>
      <c r="F31" s="96">
        <v>1586.63</v>
      </c>
      <c r="G31" s="96">
        <v>0</v>
      </c>
      <c r="H31" s="96">
        <v>9.68</v>
      </c>
      <c r="I31" s="96"/>
      <c r="J31" s="96">
        <v>2.56</v>
      </c>
      <c r="K31"/>
      <c r="L31"/>
      <c r="M31"/>
      <c r="N31"/>
      <c r="O31"/>
      <c r="P31"/>
      <c r="Q31"/>
      <c r="R31"/>
      <c r="S31"/>
    </row>
    <row r="32" spans="1:19">
      <c r="A32" s="96" t="s">
        <v>327</v>
      </c>
      <c r="B32" s="96">
        <v>1393.41</v>
      </c>
      <c r="C32" s="96" t="s">
        <v>236</v>
      </c>
      <c r="D32" s="96">
        <v>11554.41</v>
      </c>
      <c r="E32" s="96">
        <v>1</v>
      </c>
      <c r="F32" s="96">
        <v>1150.96</v>
      </c>
      <c r="G32" s="96">
        <v>0</v>
      </c>
      <c r="H32" s="96">
        <v>15.06</v>
      </c>
      <c r="I32" s="96"/>
      <c r="J32" s="96">
        <v>0</v>
      </c>
      <c r="K32"/>
      <c r="L32"/>
      <c r="M32"/>
      <c r="N32"/>
      <c r="O32"/>
      <c r="P32"/>
      <c r="Q32"/>
      <c r="R32"/>
      <c r="S32"/>
    </row>
    <row r="33" spans="1:19">
      <c r="A33" s="96" t="s">
        <v>326</v>
      </c>
      <c r="B33" s="96">
        <v>236.88</v>
      </c>
      <c r="C33" s="96" t="s">
        <v>236</v>
      </c>
      <c r="D33" s="96">
        <v>1010.76</v>
      </c>
      <c r="E33" s="96">
        <v>1</v>
      </c>
      <c r="F33" s="96">
        <v>299.12</v>
      </c>
      <c r="G33" s="96">
        <v>17.66</v>
      </c>
      <c r="H33" s="96">
        <v>11.84</v>
      </c>
      <c r="I33" s="96">
        <v>47.38</v>
      </c>
      <c r="J33" s="96">
        <v>8.07</v>
      </c>
      <c r="K33"/>
      <c r="L33"/>
      <c r="M33"/>
      <c r="N33"/>
      <c r="O33"/>
      <c r="P33"/>
      <c r="Q33"/>
      <c r="R33"/>
      <c r="S33"/>
    </row>
    <row r="34" spans="1:19">
      <c r="A34" s="96" t="s">
        <v>161</v>
      </c>
      <c r="B34" s="96">
        <v>4835.13</v>
      </c>
      <c r="C34" s="96"/>
      <c r="D34" s="96">
        <v>43879</v>
      </c>
      <c r="E34" s="96"/>
      <c r="F34" s="96">
        <v>3036.71</v>
      </c>
      <c r="G34" s="96">
        <v>17.66</v>
      </c>
      <c r="H34" s="96">
        <v>11.3363</v>
      </c>
      <c r="I34" s="96">
        <v>967.03</v>
      </c>
      <c r="J34" s="96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6" t="s">
        <v>329</v>
      </c>
      <c r="B35" s="96">
        <v>4835.13</v>
      </c>
      <c r="C35" s="96"/>
      <c r="D35" s="96">
        <v>43879</v>
      </c>
      <c r="E35" s="96"/>
      <c r="F35" s="96">
        <v>3036.71</v>
      </c>
      <c r="G35" s="96">
        <v>17.66</v>
      </c>
      <c r="H35" s="96">
        <v>11.3363</v>
      </c>
      <c r="I35" s="96">
        <v>967.03</v>
      </c>
      <c r="J35" s="96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6" t="s">
        <v>330</v>
      </c>
      <c r="B36" s="96">
        <v>0</v>
      </c>
      <c r="C36" s="96"/>
      <c r="D36" s="96">
        <v>0</v>
      </c>
      <c r="E36" s="96"/>
      <c r="F36" s="96">
        <v>0</v>
      </c>
      <c r="G36" s="96">
        <v>0</v>
      </c>
      <c r="H36" s="96"/>
      <c r="I36" s="96"/>
      <c r="J36" s="96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0"/>
      <c r="B38" s="96" t="s">
        <v>56</v>
      </c>
      <c r="C38" s="96" t="s">
        <v>331</v>
      </c>
      <c r="D38" s="96" t="s">
        <v>332</v>
      </c>
      <c r="E38" s="96" t="s">
        <v>333</v>
      </c>
      <c r="F38" s="96" t="s">
        <v>334</v>
      </c>
      <c r="G38" s="96" t="s">
        <v>335</v>
      </c>
      <c r="H38" s="96" t="s">
        <v>336</v>
      </c>
      <c r="I38" s="96" t="s">
        <v>337</v>
      </c>
      <c r="J38"/>
      <c r="K38"/>
      <c r="L38"/>
      <c r="M38"/>
      <c r="N38"/>
      <c r="O38"/>
      <c r="P38"/>
      <c r="Q38"/>
      <c r="R38"/>
      <c r="S38"/>
    </row>
    <row r="39" spans="1:19">
      <c r="A39" s="96" t="s">
        <v>357</v>
      </c>
      <c r="B39" s="96" t="s">
        <v>504</v>
      </c>
      <c r="C39" s="96">
        <v>0.8</v>
      </c>
      <c r="D39" s="96">
        <v>1.306</v>
      </c>
      <c r="E39" s="96">
        <v>1.6240000000000001</v>
      </c>
      <c r="F39" s="96">
        <v>598.24</v>
      </c>
      <c r="G39" s="96">
        <v>90</v>
      </c>
      <c r="H39" s="96">
        <v>90</v>
      </c>
      <c r="I39" s="96" t="s">
        <v>341</v>
      </c>
      <c r="J39"/>
      <c r="K39"/>
      <c r="L39"/>
      <c r="M39"/>
      <c r="N39"/>
      <c r="O39"/>
      <c r="P39"/>
      <c r="Q39"/>
      <c r="R39"/>
      <c r="S39"/>
    </row>
    <row r="40" spans="1:19">
      <c r="A40" s="96" t="s">
        <v>358</v>
      </c>
      <c r="B40" s="96" t="s">
        <v>504</v>
      </c>
      <c r="C40" s="96">
        <v>0.8</v>
      </c>
      <c r="D40" s="96">
        <v>1.306</v>
      </c>
      <c r="E40" s="96">
        <v>1.6240000000000001</v>
      </c>
      <c r="F40" s="96">
        <v>390.16</v>
      </c>
      <c r="G40" s="96">
        <v>0</v>
      </c>
      <c r="H40" s="96">
        <v>90</v>
      </c>
      <c r="I40" s="96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96" t="s">
        <v>359</v>
      </c>
      <c r="B41" s="96" t="s">
        <v>504</v>
      </c>
      <c r="C41" s="96">
        <v>0.8</v>
      </c>
      <c r="D41" s="96">
        <v>1.306</v>
      </c>
      <c r="E41" s="96">
        <v>1.6240000000000001</v>
      </c>
      <c r="F41" s="96">
        <v>598.24</v>
      </c>
      <c r="G41" s="96">
        <v>270</v>
      </c>
      <c r="H41" s="96">
        <v>90</v>
      </c>
      <c r="I41" s="96" t="s">
        <v>345</v>
      </c>
      <c r="J41"/>
      <c r="K41"/>
      <c r="L41"/>
      <c r="M41"/>
      <c r="N41"/>
      <c r="O41"/>
      <c r="P41"/>
      <c r="Q41"/>
      <c r="R41"/>
      <c r="S41"/>
    </row>
    <row r="42" spans="1:19">
      <c r="A42" s="96" t="s">
        <v>360</v>
      </c>
      <c r="B42" s="96" t="s">
        <v>347</v>
      </c>
      <c r="C42" s="96">
        <v>0.3</v>
      </c>
      <c r="D42" s="96">
        <v>2.512</v>
      </c>
      <c r="E42" s="96">
        <v>6.452</v>
      </c>
      <c r="F42" s="96">
        <v>3204.84</v>
      </c>
      <c r="G42" s="96">
        <v>0</v>
      </c>
      <c r="H42" s="96">
        <v>180</v>
      </c>
      <c r="I42" s="96"/>
      <c r="J42"/>
      <c r="K42"/>
      <c r="L42"/>
      <c r="M42"/>
      <c r="N42"/>
      <c r="O42"/>
      <c r="P42"/>
      <c r="Q42"/>
      <c r="R42"/>
      <c r="S42"/>
    </row>
    <row r="43" spans="1:19">
      <c r="A43" s="96" t="s">
        <v>361</v>
      </c>
      <c r="B43" s="96" t="s">
        <v>505</v>
      </c>
      <c r="C43" s="96">
        <v>0.3</v>
      </c>
      <c r="D43" s="96">
        <v>0.55200000000000005</v>
      </c>
      <c r="E43" s="96">
        <v>0.61599999999999999</v>
      </c>
      <c r="F43" s="96">
        <v>3204.84</v>
      </c>
      <c r="G43" s="96">
        <v>180</v>
      </c>
      <c r="H43" s="96">
        <v>0</v>
      </c>
      <c r="I43" s="96"/>
      <c r="J43"/>
      <c r="K43"/>
      <c r="L43"/>
      <c r="M43"/>
      <c r="N43"/>
      <c r="O43"/>
      <c r="P43"/>
      <c r="Q43"/>
      <c r="R43"/>
      <c r="S43"/>
    </row>
    <row r="44" spans="1:19">
      <c r="A44" s="96" t="s">
        <v>353</v>
      </c>
      <c r="B44" s="96" t="s">
        <v>504</v>
      </c>
      <c r="C44" s="96">
        <v>0.8</v>
      </c>
      <c r="D44" s="96">
        <v>1.306</v>
      </c>
      <c r="E44" s="96">
        <v>1.6240000000000001</v>
      </c>
      <c r="F44" s="96">
        <v>110.54</v>
      </c>
      <c r="G44" s="96">
        <v>180</v>
      </c>
      <c r="H44" s="96">
        <v>90</v>
      </c>
      <c r="I44" s="96" t="s">
        <v>339</v>
      </c>
      <c r="J44"/>
      <c r="K44"/>
      <c r="L44"/>
      <c r="M44"/>
      <c r="N44"/>
      <c r="O44"/>
      <c r="P44"/>
      <c r="Q44"/>
      <c r="R44"/>
      <c r="S44"/>
    </row>
    <row r="45" spans="1:19">
      <c r="A45" s="96" t="s">
        <v>354</v>
      </c>
      <c r="B45" s="96" t="s">
        <v>504</v>
      </c>
      <c r="C45" s="96">
        <v>0.8</v>
      </c>
      <c r="D45" s="96">
        <v>1.306</v>
      </c>
      <c r="E45" s="96">
        <v>1.6240000000000001</v>
      </c>
      <c r="F45" s="96">
        <v>39.020000000000003</v>
      </c>
      <c r="G45" s="96">
        <v>270</v>
      </c>
      <c r="H45" s="96">
        <v>90</v>
      </c>
      <c r="I45" s="96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6" t="s">
        <v>349</v>
      </c>
      <c r="B46" s="96" t="s">
        <v>504</v>
      </c>
      <c r="C46" s="96">
        <v>0.8</v>
      </c>
      <c r="D46" s="96">
        <v>1.306</v>
      </c>
      <c r="E46" s="96">
        <v>1.6240000000000001</v>
      </c>
      <c r="F46" s="96">
        <v>260.10000000000002</v>
      </c>
      <c r="G46" s="96">
        <v>90</v>
      </c>
      <c r="H46" s="96">
        <v>90</v>
      </c>
      <c r="I46" s="96" t="s">
        <v>341</v>
      </c>
      <c r="J46"/>
      <c r="K46"/>
      <c r="L46"/>
      <c r="M46"/>
      <c r="N46"/>
      <c r="O46"/>
      <c r="P46"/>
      <c r="Q46"/>
      <c r="R46"/>
      <c r="S46"/>
    </row>
    <row r="47" spans="1:19">
      <c r="A47" s="96" t="s">
        <v>350</v>
      </c>
      <c r="B47" s="96" t="s">
        <v>351</v>
      </c>
      <c r="C47" s="96">
        <v>0.08</v>
      </c>
      <c r="D47" s="96">
        <v>3.242</v>
      </c>
      <c r="E47" s="96">
        <v>6.2990000000000004</v>
      </c>
      <c r="F47" s="96">
        <v>390.16</v>
      </c>
      <c r="G47" s="96">
        <v>0</v>
      </c>
      <c r="H47" s="96">
        <v>90</v>
      </c>
      <c r="I47" s="96" t="s">
        <v>343</v>
      </c>
      <c r="J47"/>
      <c r="K47"/>
      <c r="L47"/>
      <c r="M47"/>
      <c r="N47"/>
      <c r="O47"/>
      <c r="P47"/>
      <c r="Q47"/>
      <c r="R47"/>
      <c r="S47"/>
    </row>
    <row r="48" spans="1:19">
      <c r="A48" s="96" t="s">
        <v>348</v>
      </c>
      <c r="B48" s="96" t="s">
        <v>504</v>
      </c>
      <c r="C48" s="96">
        <v>0.8</v>
      </c>
      <c r="D48" s="96">
        <v>1.306</v>
      </c>
      <c r="E48" s="96">
        <v>1.6240000000000001</v>
      </c>
      <c r="F48" s="96">
        <v>169.07</v>
      </c>
      <c r="G48" s="96">
        <v>180</v>
      </c>
      <c r="H48" s="96">
        <v>90</v>
      </c>
      <c r="I48" s="96" t="s">
        <v>339</v>
      </c>
      <c r="J48"/>
      <c r="K48"/>
      <c r="L48"/>
      <c r="M48"/>
      <c r="N48"/>
      <c r="O48"/>
      <c r="P48"/>
      <c r="Q48"/>
      <c r="R48"/>
      <c r="S48"/>
    </row>
    <row r="49" spans="1:19">
      <c r="A49" s="96" t="s">
        <v>352</v>
      </c>
      <c r="B49" s="96" t="s">
        <v>504</v>
      </c>
      <c r="C49" s="96">
        <v>0.8</v>
      </c>
      <c r="D49" s="96">
        <v>1.306</v>
      </c>
      <c r="E49" s="96">
        <v>1.6240000000000001</v>
      </c>
      <c r="F49" s="96">
        <v>182.07</v>
      </c>
      <c r="G49" s="96">
        <v>270</v>
      </c>
      <c r="H49" s="96">
        <v>90</v>
      </c>
      <c r="I49" s="96" t="s">
        <v>345</v>
      </c>
      <c r="J49"/>
      <c r="K49"/>
      <c r="L49"/>
      <c r="M49"/>
      <c r="N49"/>
      <c r="O49"/>
      <c r="P49"/>
      <c r="Q49"/>
      <c r="R49"/>
      <c r="S49"/>
    </row>
    <row r="50" spans="1:19">
      <c r="A50" s="96" t="s">
        <v>355</v>
      </c>
      <c r="B50" s="96" t="s">
        <v>347</v>
      </c>
      <c r="C50" s="96">
        <v>0.3</v>
      </c>
      <c r="D50" s="96">
        <v>2.512</v>
      </c>
      <c r="E50" s="96">
        <v>6.452</v>
      </c>
      <c r="F50" s="96">
        <v>1156.53</v>
      </c>
      <c r="G50" s="96">
        <v>0</v>
      </c>
      <c r="H50" s="96">
        <v>180</v>
      </c>
      <c r="I50" s="96"/>
      <c r="J50"/>
      <c r="K50"/>
      <c r="L50"/>
      <c r="M50"/>
      <c r="N50"/>
      <c r="O50"/>
      <c r="P50"/>
      <c r="Q50"/>
      <c r="R50"/>
      <c r="S50"/>
    </row>
    <row r="51" spans="1:19">
      <c r="A51" s="96" t="s">
        <v>356</v>
      </c>
      <c r="B51" s="96" t="s">
        <v>505</v>
      </c>
      <c r="C51" s="96">
        <v>0.3</v>
      </c>
      <c r="D51" s="96">
        <v>0.55200000000000005</v>
      </c>
      <c r="E51" s="96">
        <v>0.61599999999999999</v>
      </c>
      <c r="F51" s="96">
        <v>1393.41</v>
      </c>
      <c r="G51" s="96">
        <v>0</v>
      </c>
      <c r="H51" s="96">
        <v>0</v>
      </c>
      <c r="I51" s="96"/>
      <c r="J51"/>
      <c r="K51"/>
      <c r="L51"/>
      <c r="M51"/>
      <c r="N51"/>
      <c r="O51"/>
      <c r="P51"/>
      <c r="Q51"/>
      <c r="R51"/>
      <c r="S51"/>
    </row>
    <row r="52" spans="1:19">
      <c r="A52" s="96" t="s">
        <v>340</v>
      </c>
      <c r="B52" s="96" t="s">
        <v>504</v>
      </c>
      <c r="C52" s="96">
        <v>0.8</v>
      </c>
      <c r="D52" s="96">
        <v>1.306</v>
      </c>
      <c r="E52" s="96">
        <v>1.6240000000000001</v>
      </c>
      <c r="F52" s="96">
        <v>39.020000000000003</v>
      </c>
      <c r="G52" s="96">
        <v>90</v>
      </c>
      <c r="H52" s="96">
        <v>90</v>
      </c>
      <c r="I52" s="96" t="s">
        <v>341</v>
      </c>
      <c r="J52"/>
      <c r="K52"/>
      <c r="L52"/>
      <c r="M52"/>
      <c r="N52"/>
      <c r="O52"/>
      <c r="P52"/>
      <c r="Q52"/>
      <c r="R52"/>
      <c r="S52"/>
    </row>
    <row r="53" spans="1:19">
      <c r="A53" s="96" t="s">
        <v>342</v>
      </c>
      <c r="B53" s="96" t="s">
        <v>504</v>
      </c>
      <c r="C53" s="96">
        <v>0.8</v>
      </c>
      <c r="D53" s="96">
        <v>1.306</v>
      </c>
      <c r="E53" s="96">
        <v>1.6240000000000001</v>
      </c>
      <c r="F53" s="96">
        <v>110.54</v>
      </c>
      <c r="G53" s="96">
        <v>0</v>
      </c>
      <c r="H53" s="96">
        <v>90</v>
      </c>
      <c r="I53" s="96" t="s">
        <v>343</v>
      </c>
      <c r="J53"/>
      <c r="K53"/>
      <c r="L53"/>
      <c r="M53"/>
      <c r="N53"/>
      <c r="O53"/>
      <c r="P53"/>
      <c r="Q53"/>
      <c r="R53"/>
      <c r="S53"/>
    </row>
    <row r="54" spans="1:19">
      <c r="A54" s="96" t="s">
        <v>338</v>
      </c>
      <c r="B54" s="96" t="s">
        <v>504</v>
      </c>
      <c r="C54" s="96">
        <v>0.8</v>
      </c>
      <c r="D54" s="96">
        <v>1.306</v>
      </c>
      <c r="E54" s="96">
        <v>1.6240000000000001</v>
      </c>
      <c r="F54" s="96">
        <v>110.54</v>
      </c>
      <c r="G54" s="96">
        <v>180</v>
      </c>
      <c r="H54" s="96">
        <v>90</v>
      </c>
      <c r="I54" s="96" t="s">
        <v>339</v>
      </c>
      <c r="J54"/>
      <c r="K54"/>
      <c r="L54"/>
      <c r="M54"/>
      <c r="N54"/>
      <c r="O54"/>
      <c r="P54"/>
      <c r="Q54"/>
      <c r="R54"/>
      <c r="S54"/>
    </row>
    <row r="55" spans="1:19">
      <c r="A55" s="96" t="s">
        <v>344</v>
      </c>
      <c r="B55" s="96" t="s">
        <v>504</v>
      </c>
      <c r="C55" s="96">
        <v>0.8</v>
      </c>
      <c r="D55" s="96">
        <v>1.306</v>
      </c>
      <c r="E55" s="96">
        <v>1.6240000000000001</v>
      </c>
      <c r="F55" s="96">
        <v>39.020000000000003</v>
      </c>
      <c r="G55" s="96">
        <v>270</v>
      </c>
      <c r="H55" s="96">
        <v>90</v>
      </c>
      <c r="I55" s="96" t="s">
        <v>345</v>
      </c>
      <c r="J55"/>
      <c r="K55"/>
      <c r="L55"/>
      <c r="M55"/>
      <c r="N55"/>
      <c r="O55"/>
      <c r="P55"/>
      <c r="Q55"/>
      <c r="R55"/>
      <c r="S55"/>
    </row>
    <row r="56" spans="1:19">
      <c r="A56" s="96" t="s">
        <v>346</v>
      </c>
      <c r="B56" s="96" t="s">
        <v>347</v>
      </c>
      <c r="C56" s="96">
        <v>0.3</v>
      </c>
      <c r="D56" s="96">
        <v>2.512</v>
      </c>
      <c r="E56" s="96">
        <v>6.452</v>
      </c>
      <c r="F56" s="96">
        <v>236.88</v>
      </c>
      <c r="G56" s="96">
        <v>0</v>
      </c>
      <c r="H56" s="96">
        <v>180</v>
      </c>
      <c r="I56" s="96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0"/>
      <c r="B58" s="96" t="s">
        <v>56</v>
      </c>
      <c r="C58" s="96" t="s">
        <v>362</v>
      </c>
      <c r="D58" s="96" t="s">
        <v>363</v>
      </c>
      <c r="E58" s="96" t="s">
        <v>364</v>
      </c>
      <c r="F58" s="96" t="s">
        <v>50</v>
      </c>
      <c r="G58" s="96" t="s">
        <v>365</v>
      </c>
      <c r="H58" s="96" t="s">
        <v>366</v>
      </c>
      <c r="I58" s="96" t="s">
        <v>367</v>
      </c>
      <c r="J58" s="96" t="s">
        <v>335</v>
      </c>
      <c r="K58" s="96" t="s">
        <v>337</v>
      </c>
      <c r="L58"/>
      <c r="M58"/>
      <c r="N58"/>
      <c r="O58"/>
      <c r="P58"/>
      <c r="Q58"/>
      <c r="R58"/>
      <c r="S58"/>
    </row>
    <row r="59" spans="1:19">
      <c r="A59" s="96" t="s">
        <v>368</v>
      </c>
      <c r="B59" s="96" t="s">
        <v>506</v>
      </c>
      <c r="C59" s="96">
        <v>5.58</v>
      </c>
      <c r="D59" s="96">
        <v>5.58</v>
      </c>
      <c r="E59" s="96">
        <v>5.8380000000000001</v>
      </c>
      <c r="F59" s="96">
        <v>0.7</v>
      </c>
      <c r="G59" s="96">
        <v>0.60299999999999998</v>
      </c>
      <c r="H59" s="96" t="s">
        <v>369</v>
      </c>
      <c r="I59" s="96" t="s">
        <v>338</v>
      </c>
      <c r="J59" s="96">
        <v>180</v>
      </c>
      <c r="K59" s="96" t="s">
        <v>339</v>
      </c>
      <c r="L59"/>
      <c r="M59"/>
      <c r="N59"/>
      <c r="O59"/>
      <c r="P59"/>
      <c r="Q59"/>
      <c r="R59"/>
      <c r="S59"/>
    </row>
    <row r="60" spans="1:19">
      <c r="A60" s="96" t="s">
        <v>370</v>
      </c>
      <c r="B60" s="96" t="s">
        <v>506</v>
      </c>
      <c r="C60" s="96">
        <v>5.58</v>
      </c>
      <c r="D60" s="96">
        <v>5.58</v>
      </c>
      <c r="E60" s="96">
        <v>5.8380000000000001</v>
      </c>
      <c r="F60" s="96">
        <v>0.7</v>
      </c>
      <c r="G60" s="96">
        <v>0.60299999999999998</v>
      </c>
      <c r="H60" s="96" t="s">
        <v>369</v>
      </c>
      <c r="I60" s="96" t="s">
        <v>338</v>
      </c>
      <c r="J60" s="96">
        <v>180</v>
      </c>
      <c r="K60" s="96" t="s">
        <v>339</v>
      </c>
      <c r="L60"/>
      <c r="M60"/>
      <c r="N60"/>
      <c r="O60"/>
      <c r="P60"/>
      <c r="Q60"/>
      <c r="R60"/>
      <c r="S60"/>
    </row>
    <row r="61" spans="1:19">
      <c r="A61" s="96" t="s">
        <v>371</v>
      </c>
      <c r="B61" s="96" t="s">
        <v>506</v>
      </c>
      <c r="C61" s="96">
        <v>3.25</v>
      </c>
      <c r="D61" s="96">
        <v>3.25</v>
      </c>
      <c r="E61" s="96">
        <v>5.8380000000000001</v>
      </c>
      <c r="F61" s="96">
        <v>0.7</v>
      </c>
      <c r="G61" s="96">
        <v>0.60299999999999998</v>
      </c>
      <c r="H61" s="96" t="s">
        <v>369</v>
      </c>
      <c r="I61" s="96" t="s">
        <v>344</v>
      </c>
      <c r="J61" s="96">
        <v>270</v>
      </c>
      <c r="K61" s="96" t="s">
        <v>345</v>
      </c>
      <c r="L61"/>
      <c r="M61"/>
      <c r="N61"/>
      <c r="O61"/>
      <c r="P61"/>
      <c r="Q61"/>
      <c r="R61"/>
      <c r="S61"/>
    </row>
    <row r="62" spans="1:19">
      <c r="A62" s="96" t="s">
        <v>372</v>
      </c>
      <c r="B62" s="96" t="s">
        <v>506</v>
      </c>
      <c r="C62" s="96">
        <v>3.25</v>
      </c>
      <c r="D62" s="96">
        <v>3.25</v>
      </c>
      <c r="E62" s="96">
        <v>5.8380000000000001</v>
      </c>
      <c r="F62" s="96">
        <v>0.7</v>
      </c>
      <c r="G62" s="96">
        <v>0.60299999999999998</v>
      </c>
      <c r="H62" s="96" t="s">
        <v>369</v>
      </c>
      <c r="I62" s="96" t="s">
        <v>344</v>
      </c>
      <c r="J62" s="96">
        <v>270</v>
      </c>
      <c r="K62" s="96" t="s">
        <v>345</v>
      </c>
      <c r="L62"/>
      <c r="M62"/>
      <c r="N62"/>
      <c r="O62"/>
      <c r="P62"/>
      <c r="Q62"/>
      <c r="R62"/>
      <c r="S62"/>
    </row>
    <row r="63" spans="1:19">
      <c r="A63" s="96" t="s">
        <v>373</v>
      </c>
      <c r="B63" s="96"/>
      <c r="C63" s="96"/>
      <c r="D63" s="96">
        <v>17.66</v>
      </c>
      <c r="E63" s="96">
        <v>5.84</v>
      </c>
      <c r="F63" s="96">
        <v>0.7</v>
      </c>
      <c r="G63" s="96">
        <v>0.60299999999999998</v>
      </c>
      <c r="H63" s="96"/>
      <c r="I63" s="96"/>
      <c r="J63" s="96"/>
      <c r="K63" s="96"/>
      <c r="L63"/>
      <c r="M63"/>
      <c r="N63"/>
      <c r="O63"/>
      <c r="P63"/>
      <c r="Q63"/>
      <c r="R63"/>
      <c r="S63"/>
    </row>
    <row r="64" spans="1:19">
      <c r="A64" s="96" t="s">
        <v>374</v>
      </c>
      <c r="B64" s="96"/>
      <c r="C64" s="96"/>
      <c r="D64" s="96">
        <v>0</v>
      </c>
      <c r="E64" s="96" t="s">
        <v>375</v>
      </c>
      <c r="F64" s="96" t="s">
        <v>375</v>
      </c>
      <c r="G64" s="96" t="s">
        <v>375</v>
      </c>
      <c r="H64" s="96"/>
      <c r="I64" s="96"/>
      <c r="J64" s="96"/>
      <c r="K64" s="96"/>
      <c r="L64"/>
      <c r="M64"/>
      <c r="N64"/>
      <c r="O64"/>
      <c r="P64"/>
      <c r="Q64"/>
      <c r="R64"/>
      <c r="S64"/>
    </row>
    <row r="65" spans="1:19">
      <c r="A65" s="96" t="s">
        <v>376</v>
      </c>
      <c r="B65" s="96"/>
      <c r="C65" s="96"/>
      <c r="D65" s="96">
        <v>17.66</v>
      </c>
      <c r="E65" s="96">
        <v>5.84</v>
      </c>
      <c r="F65" s="96">
        <v>0.7</v>
      </c>
      <c r="G65" s="96">
        <v>0.60299999999999998</v>
      </c>
      <c r="H65" s="96"/>
      <c r="I65" s="96"/>
      <c r="J65" s="96"/>
      <c r="K65" s="96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0"/>
      <c r="B67" s="96" t="s">
        <v>119</v>
      </c>
      <c r="C67" s="96" t="s">
        <v>377</v>
      </c>
      <c r="D67" s="96" t="s">
        <v>378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6" t="s">
        <v>40</v>
      </c>
      <c r="B68" s="96"/>
      <c r="C68" s="96"/>
      <c r="D68" s="96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90"/>
      <c r="B70" s="96" t="s">
        <v>119</v>
      </c>
      <c r="C70" s="96" t="s">
        <v>379</v>
      </c>
      <c r="D70" s="96" t="s">
        <v>380</v>
      </c>
      <c r="E70" s="96" t="s">
        <v>381</v>
      </c>
      <c r="F70" s="96" t="s">
        <v>382</v>
      </c>
      <c r="G70" s="96" t="s">
        <v>378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6" t="s">
        <v>383</v>
      </c>
      <c r="B71" s="96" t="s">
        <v>384</v>
      </c>
      <c r="C71" s="96">
        <v>9833.5400000000009</v>
      </c>
      <c r="D71" s="96">
        <v>7853.61</v>
      </c>
      <c r="E71" s="96">
        <v>1979.93</v>
      </c>
      <c r="F71" s="96">
        <v>0.8</v>
      </c>
      <c r="G71" s="96">
        <v>4.04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6" t="s">
        <v>385</v>
      </c>
      <c r="B72" s="96" t="s">
        <v>384</v>
      </c>
      <c r="C72" s="96">
        <v>23258.62</v>
      </c>
      <c r="D72" s="96">
        <v>17214.32</v>
      </c>
      <c r="E72" s="96">
        <v>6044.31</v>
      </c>
      <c r="F72" s="96">
        <v>0.74</v>
      </c>
      <c r="G72" s="96">
        <v>3.6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0"/>
      <c r="B74" s="96" t="s">
        <v>119</v>
      </c>
      <c r="C74" s="96" t="s">
        <v>379</v>
      </c>
      <c r="D74" s="96" t="s">
        <v>378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6" t="s">
        <v>386</v>
      </c>
      <c r="B75" s="96" t="s">
        <v>387</v>
      </c>
      <c r="C75" s="96">
        <v>39333.64</v>
      </c>
      <c r="D75" s="96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6" t="s">
        <v>388</v>
      </c>
      <c r="B76" s="96" t="s">
        <v>387</v>
      </c>
      <c r="C76" s="96">
        <v>13260.98</v>
      </c>
      <c r="D76" s="96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6" t="s">
        <v>389</v>
      </c>
      <c r="B77" s="96" t="s">
        <v>387</v>
      </c>
      <c r="C77" s="96">
        <v>40088.550000000003</v>
      </c>
      <c r="D77" s="96">
        <v>0.8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0"/>
      <c r="B79" s="96" t="s">
        <v>119</v>
      </c>
      <c r="C79" s="96" t="s">
        <v>390</v>
      </c>
      <c r="D79" s="96" t="s">
        <v>391</v>
      </c>
      <c r="E79" s="96" t="s">
        <v>392</v>
      </c>
      <c r="F79" s="96" t="s">
        <v>393</v>
      </c>
      <c r="G79" s="96" t="s">
        <v>394</v>
      </c>
      <c r="H79" s="96" t="s">
        <v>395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6" t="s">
        <v>396</v>
      </c>
      <c r="B80" s="96" t="s">
        <v>397</v>
      </c>
      <c r="C80" s="96">
        <v>0.54</v>
      </c>
      <c r="D80" s="96">
        <v>49.8</v>
      </c>
      <c r="E80" s="96">
        <v>0.8</v>
      </c>
      <c r="F80" s="96">
        <v>74.41</v>
      </c>
      <c r="G80" s="96">
        <v>1</v>
      </c>
      <c r="H80" s="96" t="s">
        <v>398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6" t="s">
        <v>399</v>
      </c>
      <c r="B81" s="96" t="s">
        <v>400</v>
      </c>
      <c r="C81" s="96">
        <v>0.54</v>
      </c>
      <c r="D81" s="96">
        <v>622</v>
      </c>
      <c r="E81" s="96">
        <v>0.59</v>
      </c>
      <c r="F81" s="96">
        <v>689.04</v>
      </c>
      <c r="G81" s="96">
        <v>1</v>
      </c>
      <c r="H81" s="96" t="s">
        <v>401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6" t="s">
        <v>402</v>
      </c>
      <c r="B82" s="96" t="s">
        <v>400</v>
      </c>
      <c r="C82" s="96">
        <v>0.55000000000000004</v>
      </c>
      <c r="D82" s="96">
        <v>622</v>
      </c>
      <c r="E82" s="96">
        <v>1.18</v>
      </c>
      <c r="F82" s="96">
        <v>1345.82</v>
      </c>
      <c r="G82" s="96">
        <v>1</v>
      </c>
      <c r="H82" s="96" t="s">
        <v>401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0"/>
      <c r="B84" s="96" t="s">
        <v>119</v>
      </c>
      <c r="C84" s="96" t="s">
        <v>403</v>
      </c>
      <c r="D84" s="96" t="s">
        <v>404</v>
      </c>
      <c r="E84" s="96" t="s">
        <v>405</v>
      </c>
      <c r="F84" s="96" t="s">
        <v>406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6" t="s">
        <v>40</v>
      </c>
      <c r="B85" s="96"/>
      <c r="C85" s="96"/>
      <c r="D85" s="96"/>
      <c r="E85" s="96"/>
      <c r="F85" s="96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0"/>
      <c r="B87" s="96" t="s">
        <v>119</v>
      </c>
      <c r="C87" s="96" t="s">
        <v>407</v>
      </c>
      <c r="D87" s="96" t="s">
        <v>408</v>
      </c>
      <c r="E87" s="96" t="s">
        <v>409</v>
      </c>
      <c r="F87" s="96" t="s">
        <v>410</v>
      </c>
      <c r="G87" s="96" t="s">
        <v>411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6" t="s">
        <v>40</v>
      </c>
      <c r="B88" s="96"/>
      <c r="C88" s="96"/>
      <c r="D88" s="96"/>
      <c r="E88" s="96"/>
      <c r="F88" s="96"/>
      <c r="G88" s="96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90"/>
      <c r="B90" s="96" t="s">
        <v>412</v>
      </c>
      <c r="C90" s="96" t="s">
        <v>413</v>
      </c>
      <c r="D90" s="96" t="s">
        <v>414</v>
      </c>
      <c r="E90" s="96" t="s">
        <v>415</v>
      </c>
      <c r="F90" s="96" t="s">
        <v>416</v>
      </c>
      <c r="G90" s="96" t="s">
        <v>417</v>
      </c>
      <c r="H90" s="96" t="s">
        <v>418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6" t="s">
        <v>419</v>
      </c>
      <c r="B91" s="96">
        <v>6992.8323</v>
      </c>
      <c r="C91" s="96">
        <v>6.0495000000000001</v>
      </c>
      <c r="D91" s="96">
        <v>53.555999999999997</v>
      </c>
      <c r="E91" s="96">
        <v>0</v>
      </c>
      <c r="F91" s="96">
        <v>0</v>
      </c>
      <c r="G91" s="96">
        <v>323109.4754</v>
      </c>
      <c r="H91" s="96">
        <v>2583.6282000000001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6" t="s">
        <v>420</v>
      </c>
      <c r="B92" s="96">
        <v>5446.5205999999998</v>
      </c>
      <c r="C92" s="96">
        <v>4.6776</v>
      </c>
      <c r="D92" s="96">
        <v>47.815300000000001</v>
      </c>
      <c r="E92" s="96">
        <v>0</v>
      </c>
      <c r="F92" s="96">
        <v>0</v>
      </c>
      <c r="G92" s="96">
        <v>288500.14439999999</v>
      </c>
      <c r="H92" s="96">
        <v>2030.9326000000001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6" t="s">
        <v>421</v>
      </c>
      <c r="B93" s="96">
        <v>6371.7412999999997</v>
      </c>
      <c r="C93" s="96">
        <v>5.4766000000000004</v>
      </c>
      <c r="D93" s="96">
        <v>55.158900000000003</v>
      </c>
      <c r="E93" s="96">
        <v>0</v>
      </c>
      <c r="F93" s="96">
        <v>0</v>
      </c>
      <c r="G93" s="96">
        <v>332805.91710000002</v>
      </c>
      <c r="H93" s="96">
        <v>2373.558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6" t="s">
        <v>422</v>
      </c>
      <c r="B94" s="96">
        <v>5535.3932000000004</v>
      </c>
      <c r="C94" s="96">
        <v>4.7485999999999997</v>
      </c>
      <c r="D94" s="96">
        <v>49.563699999999997</v>
      </c>
      <c r="E94" s="96">
        <v>0</v>
      </c>
      <c r="F94" s="96">
        <v>0</v>
      </c>
      <c r="G94" s="96">
        <v>299052.59370000003</v>
      </c>
      <c r="H94" s="96">
        <v>2067.0257000000001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6" t="s">
        <v>265</v>
      </c>
      <c r="B95" s="96">
        <v>5735.1234000000004</v>
      </c>
      <c r="C95" s="96">
        <v>4.9137000000000004</v>
      </c>
      <c r="D95" s="96">
        <v>52.456600000000002</v>
      </c>
      <c r="E95" s="96">
        <v>0</v>
      </c>
      <c r="F95" s="96">
        <v>0</v>
      </c>
      <c r="G95" s="96">
        <v>316511.33490000002</v>
      </c>
      <c r="H95" s="96">
        <v>2144.9787999999999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6" t="s">
        <v>423</v>
      </c>
      <c r="B96" s="96">
        <v>5606.1423999999997</v>
      </c>
      <c r="C96" s="96">
        <v>4.8014000000000001</v>
      </c>
      <c r="D96" s="96">
        <v>51.597000000000001</v>
      </c>
      <c r="E96" s="96">
        <v>0</v>
      </c>
      <c r="F96" s="96">
        <v>0</v>
      </c>
      <c r="G96" s="96">
        <v>311325.65539999999</v>
      </c>
      <c r="H96" s="96">
        <v>2097.7156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6" t="s">
        <v>424</v>
      </c>
      <c r="B97" s="96">
        <v>5380.3546999999999</v>
      </c>
      <c r="C97" s="96">
        <v>4.6071</v>
      </c>
      <c r="D97" s="96">
        <v>49.69</v>
      </c>
      <c r="E97" s="96">
        <v>0</v>
      </c>
      <c r="F97" s="96">
        <v>0</v>
      </c>
      <c r="G97" s="96">
        <v>299820.10220000002</v>
      </c>
      <c r="H97" s="96">
        <v>2013.7520999999999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6" t="s">
        <v>425</v>
      </c>
      <c r="B98" s="96">
        <v>5885.7296999999999</v>
      </c>
      <c r="C98" s="96">
        <v>5.0401999999999996</v>
      </c>
      <c r="D98" s="96">
        <v>54.293100000000003</v>
      </c>
      <c r="E98" s="96">
        <v>0</v>
      </c>
      <c r="F98" s="96">
        <v>0</v>
      </c>
      <c r="G98" s="96">
        <v>327594.18119999999</v>
      </c>
      <c r="H98" s="96">
        <v>2202.7071000000001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6" t="s">
        <v>426</v>
      </c>
      <c r="B99" s="96">
        <v>5432.2843999999996</v>
      </c>
      <c r="C99" s="96">
        <v>4.6513999999999998</v>
      </c>
      <c r="D99" s="96">
        <v>50.197299999999998</v>
      </c>
      <c r="E99" s="96">
        <v>0</v>
      </c>
      <c r="F99" s="96">
        <v>0</v>
      </c>
      <c r="G99" s="96">
        <v>302881.22769999999</v>
      </c>
      <c r="H99" s="96">
        <v>2033.2728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6" t="s">
        <v>427</v>
      </c>
      <c r="B100" s="96">
        <v>5725.4579000000003</v>
      </c>
      <c r="C100" s="96">
        <v>4.9042000000000003</v>
      </c>
      <c r="D100" s="96">
        <v>52.593899999999998</v>
      </c>
      <c r="E100" s="96">
        <v>0</v>
      </c>
      <c r="F100" s="96">
        <v>0</v>
      </c>
      <c r="G100" s="96">
        <v>317340.3492</v>
      </c>
      <c r="H100" s="96">
        <v>2142.0524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6" t="s">
        <v>428</v>
      </c>
      <c r="B101" s="96">
        <v>5862.5972000000002</v>
      </c>
      <c r="C101" s="96">
        <v>5.0305</v>
      </c>
      <c r="D101" s="96">
        <v>52.271000000000001</v>
      </c>
      <c r="E101" s="96">
        <v>0</v>
      </c>
      <c r="F101" s="96">
        <v>0</v>
      </c>
      <c r="G101" s="96">
        <v>315386.69010000001</v>
      </c>
      <c r="H101" s="96">
        <v>2188.5313000000001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6" t="s">
        <v>429</v>
      </c>
      <c r="B102" s="96">
        <v>6523.2539999999999</v>
      </c>
      <c r="C102" s="96">
        <v>5.6300999999999997</v>
      </c>
      <c r="D102" s="96">
        <v>52.308999999999997</v>
      </c>
      <c r="E102" s="96">
        <v>0</v>
      </c>
      <c r="F102" s="96">
        <v>0</v>
      </c>
      <c r="G102" s="96">
        <v>315595.62050000002</v>
      </c>
      <c r="H102" s="96">
        <v>2417.3017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6"/>
      <c r="B103" s="96"/>
      <c r="C103" s="96"/>
      <c r="D103" s="96"/>
      <c r="E103" s="96"/>
      <c r="F103" s="96"/>
      <c r="G103" s="96"/>
      <c r="H103" s="96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6" t="s">
        <v>430</v>
      </c>
      <c r="B104" s="96">
        <v>70497.430999999997</v>
      </c>
      <c r="C104" s="96">
        <v>60.530999999999999</v>
      </c>
      <c r="D104" s="96">
        <v>621.50160000000005</v>
      </c>
      <c r="E104" s="96">
        <v>0</v>
      </c>
      <c r="F104" s="96">
        <v>2.9999999999999997E-4</v>
      </c>
      <c r="G104" s="97">
        <v>3749920</v>
      </c>
      <c r="H104" s="96">
        <v>26295.456300000002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6" t="s">
        <v>431</v>
      </c>
      <c r="B105" s="96">
        <v>5380.3546999999999</v>
      </c>
      <c r="C105" s="96">
        <v>4.6071</v>
      </c>
      <c r="D105" s="96">
        <v>47.815300000000001</v>
      </c>
      <c r="E105" s="96">
        <v>0</v>
      </c>
      <c r="F105" s="96">
        <v>0</v>
      </c>
      <c r="G105" s="96">
        <v>288500.14439999999</v>
      </c>
      <c r="H105" s="96">
        <v>2013.7520999999999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6" t="s">
        <v>432</v>
      </c>
      <c r="B106" s="96">
        <v>6992.8323</v>
      </c>
      <c r="C106" s="96">
        <v>6.0495000000000001</v>
      </c>
      <c r="D106" s="96">
        <v>55.158900000000003</v>
      </c>
      <c r="E106" s="96">
        <v>0</v>
      </c>
      <c r="F106" s="96">
        <v>0</v>
      </c>
      <c r="G106" s="96">
        <v>332805.91710000002</v>
      </c>
      <c r="H106" s="96">
        <v>2583.6282000000001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0"/>
      <c r="B108" s="96" t="s">
        <v>433</v>
      </c>
      <c r="C108" s="96" t="s">
        <v>434</v>
      </c>
      <c r="D108" s="96" t="s">
        <v>435</v>
      </c>
      <c r="E108" s="96" t="s">
        <v>436</v>
      </c>
      <c r="F108" s="96" t="s">
        <v>437</v>
      </c>
      <c r="G108" s="96" t="s">
        <v>438</v>
      </c>
      <c r="H108" s="96" t="s">
        <v>439</v>
      </c>
      <c r="I108" s="96" t="s">
        <v>440</v>
      </c>
      <c r="J108" s="96" t="s">
        <v>441</v>
      </c>
      <c r="K108" s="96" t="s">
        <v>442</v>
      </c>
      <c r="L108" s="96" t="s">
        <v>443</v>
      </c>
      <c r="M108" s="96" t="s">
        <v>444</v>
      </c>
      <c r="N108" s="96" t="s">
        <v>445</v>
      </c>
      <c r="O108" s="96" t="s">
        <v>446</v>
      </c>
      <c r="P108" s="96" t="s">
        <v>447</v>
      </c>
      <c r="Q108" s="96" t="s">
        <v>448</v>
      </c>
      <c r="R108" s="96" t="s">
        <v>449</v>
      </c>
      <c r="S108" s="96" t="s">
        <v>450</v>
      </c>
    </row>
    <row r="109" spans="1:19">
      <c r="A109" s="96" t="s">
        <v>419</v>
      </c>
      <c r="B109" s="97">
        <v>66249600000</v>
      </c>
      <c r="C109" s="96">
        <v>66459.676000000007</v>
      </c>
      <c r="D109" s="96" t="s">
        <v>471</v>
      </c>
      <c r="E109" s="96">
        <v>49331.021000000001</v>
      </c>
      <c r="F109" s="96">
        <v>9104.3970000000008</v>
      </c>
      <c r="G109" s="96">
        <v>2109.2579999999998</v>
      </c>
      <c r="H109" s="96">
        <v>0</v>
      </c>
      <c r="I109" s="96">
        <v>0</v>
      </c>
      <c r="J109" s="96">
        <v>5915</v>
      </c>
      <c r="K109" s="96">
        <v>0</v>
      </c>
      <c r="L109" s="96">
        <v>0</v>
      </c>
      <c r="M109" s="96">
        <v>0</v>
      </c>
      <c r="N109" s="96">
        <v>0</v>
      </c>
      <c r="O109" s="96">
        <v>0</v>
      </c>
      <c r="P109" s="96">
        <v>0</v>
      </c>
      <c r="Q109" s="96">
        <v>0</v>
      </c>
      <c r="R109" s="96">
        <v>0</v>
      </c>
      <c r="S109" s="96">
        <v>0</v>
      </c>
    </row>
    <row r="110" spans="1:19">
      <c r="A110" s="96" t="s">
        <v>420</v>
      </c>
      <c r="B110" s="97">
        <v>59153400000</v>
      </c>
      <c r="C110" s="96">
        <v>61177.432000000001</v>
      </c>
      <c r="D110" s="96" t="s">
        <v>479</v>
      </c>
      <c r="E110" s="96">
        <v>49331.021000000001</v>
      </c>
      <c r="F110" s="96">
        <v>9104.3970000000008</v>
      </c>
      <c r="G110" s="96">
        <v>2109.2579999999998</v>
      </c>
      <c r="H110" s="96">
        <v>0</v>
      </c>
      <c r="I110" s="96">
        <v>632.75599999999997</v>
      </c>
      <c r="J110" s="96">
        <v>0</v>
      </c>
      <c r="K110" s="96">
        <v>0</v>
      </c>
      <c r="L110" s="96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96">
        <v>0</v>
      </c>
      <c r="S110" s="96">
        <v>0</v>
      </c>
    </row>
    <row r="111" spans="1:19">
      <c r="A111" s="96" t="s">
        <v>421</v>
      </c>
      <c r="B111" s="97">
        <v>68237700000</v>
      </c>
      <c r="C111" s="96">
        <v>60544.675999999999</v>
      </c>
      <c r="D111" s="96" t="s">
        <v>570</v>
      </c>
      <c r="E111" s="96">
        <v>49331.021000000001</v>
      </c>
      <c r="F111" s="96">
        <v>9104.3970000000008</v>
      </c>
      <c r="G111" s="96">
        <v>2109.2579999999998</v>
      </c>
      <c r="H111" s="96">
        <v>0</v>
      </c>
      <c r="I111" s="96">
        <v>0</v>
      </c>
      <c r="J111" s="96">
        <v>0</v>
      </c>
      <c r="K111" s="96">
        <v>0</v>
      </c>
      <c r="L111" s="96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96">
        <v>0</v>
      </c>
      <c r="S111" s="96">
        <v>0</v>
      </c>
    </row>
    <row r="112" spans="1:19">
      <c r="A112" s="96" t="s">
        <v>422</v>
      </c>
      <c r="B112" s="97">
        <v>61317000000</v>
      </c>
      <c r="C112" s="96">
        <v>61298.796000000002</v>
      </c>
      <c r="D112" s="96" t="s">
        <v>480</v>
      </c>
      <c r="E112" s="96">
        <v>49331.021000000001</v>
      </c>
      <c r="F112" s="96">
        <v>9104.3970000000008</v>
      </c>
      <c r="G112" s="96">
        <v>2109.2579999999998</v>
      </c>
      <c r="H112" s="96">
        <v>0</v>
      </c>
      <c r="I112" s="96">
        <v>754.12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96">
        <v>0</v>
      </c>
      <c r="S112" s="96">
        <v>0</v>
      </c>
    </row>
    <row r="113" spans="1:19">
      <c r="A113" s="96" t="s">
        <v>265</v>
      </c>
      <c r="B113" s="97">
        <v>64896700000</v>
      </c>
      <c r="C113" s="96">
        <v>61389.775999999998</v>
      </c>
      <c r="D113" s="96" t="s">
        <v>528</v>
      </c>
      <c r="E113" s="96">
        <v>49331.021000000001</v>
      </c>
      <c r="F113" s="96">
        <v>9104.3970000000008</v>
      </c>
      <c r="G113" s="96">
        <v>2109.2579999999998</v>
      </c>
      <c r="H113" s="96">
        <v>0</v>
      </c>
      <c r="I113" s="96">
        <v>845.1</v>
      </c>
      <c r="J113" s="96">
        <v>0</v>
      </c>
      <c r="K113" s="96">
        <v>0</v>
      </c>
      <c r="L113" s="96">
        <v>0</v>
      </c>
      <c r="M113" s="96">
        <v>0</v>
      </c>
      <c r="N113" s="96">
        <v>0</v>
      </c>
      <c r="O113" s="96">
        <v>0</v>
      </c>
      <c r="P113" s="96">
        <v>0</v>
      </c>
      <c r="Q113" s="96">
        <v>0</v>
      </c>
      <c r="R113" s="96">
        <v>0</v>
      </c>
      <c r="S113" s="96">
        <v>0</v>
      </c>
    </row>
    <row r="114" spans="1:19">
      <c r="A114" s="96" t="s">
        <v>423</v>
      </c>
      <c r="B114" s="97">
        <v>63833500000</v>
      </c>
      <c r="C114" s="96">
        <v>62045.050999999999</v>
      </c>
      <c r="D114" s="96" t="s">
        <v>481</v>
      </c>
      <c r="E114" s="96">
        <v>49331.021000000001</v>
      </c>
      <c r="F114" s="96">
        <v>9104.3970000000008</v>
      </c>
      <c r="G114" s="96">
        <v>2109.2579999999998</v>
      </c>
      <c r="H114" s="96">
        <v>0</v>
      </c>
      <c r="I114" s="96">
        <v>1500.375</v>
      </c>
      <c r="J114" s="96">
        <v>0</v>
      </c>
      <c r="K114" s="96">
        <v>0</v>
      </c>
      <c r="L114" s="96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96">
        <v>0</v>
      </c>
      <c r="S114" s="96">
        <v>0</v>
      </c>
    </row>
    <row r="115" spans="1:19">
      <c r="A115" s="96" t="s">
        <v>424</v>
      </c>
      <c r="B115" s="97">
        <v>61474400000</v>
      </c>
      <c r="C115" s="96">
        <v>66956.516000000003</v>
      </c>
      <c r="D115" s="96" t="s">
        <v>605</v>
      </c>
      <c r="E115" s="96">
        <v>49331.021000000001</v>
      </c>
      <c r="F115" s="96">
        <v>9104.3970000000008</v>
      </c>
      <c r="G115" s="96">
        <v>2109.2579999999998</v>
      </c>
      <c r="H115" s="96">
        <v>0</v>
      </c>
      <c r="I115" s="96">
        <v>6411.84</v>
      </c>
      <c r="J115" s="96">
        <v>0</v>
      </c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96">
        <v>0</v>
      </c>
      <c r="S115" s="96">
        <v>0</v>
      </c>
    </row>
    <row r="116" spans="1:19">
      <c r="A116" s="96" t="s">
        <v>425</v>
      </c>
      <c r="B116" s="97">
        <v>67169100000</v>
      </c>
      <c r="C116" s="96">
        <v>61717.392999999996</v>
      </c>
      <c r="D116" s="96" t="s">
        <v>606</v>
      </c>
      <c r="E116" s="96">
        <v>49331.021000000001</v>
      </c>
      <c r="F116" s="96">
        <v>9104.3970000000008</v>
      </c>
      <c r="G116" s="96">
        <v>2109.2579999999998</v>
      </c>
      <c r="H116" s="96">
        <v>0</v>
      </c>
      <c r="I116" s="96">
        <v>1172.7170000000001</v>
      </c>
      <c r="J116" s="96">
        <v>0</v>
      </c>
      <c r="K116" s="96">
        <v>0</v>
      </c>
      <c r="L116" s="96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96">
        <v>0</v>
      </c>
      <c r="S116" s="96">
        <v>0</v>
      </c>
    </row>
    <row r="117" spans="1:19">
      <c r="A117" s="96" t="s">
        <v>426</v>
      </c>
      <c r="B117" s="97">
        <v>62102000000</v>
      </c>
      <c r="C117" s="96">
        <v>69125.702000000005</v>
      </c>
      <c r="D117" s="96" t="s">
        <v>529</v>
      </c>
      <c r="E117" s="96">
        <v>49331.021000000001</v>
      </c>
      <c r="F117" s="96">
        <v>9104.3970000000008</v>
      </c>
      <c r="G117" s="96">
        <v>2109.2579999999998</v>
      </c>
      <c r="H117" s="96">
        <v>0</v>
      </c>
      <c r="I117" s="96">
        <v>8581.0249999999996</v>
      </c>
      <c r="J117" s="96">
        <v>0</v>
      </c>
      <c r="K117" s="96">
        <v>0</v>
      </c>
      <c r="L117" s="96">
        <v>0</v>
      </c>
      <c r="M117" s="96">
        <v>0</v>
      </c>
      <c r="N117" s="96">
        <v>0</v>
      </c>
      <c r="O117" s="96">
        <v>0</v>
      </c>
      <c r="P117" s="96">
        <v>0</v>
      </c>
      <c r="Q117" s="96">
        <v>0</v>
      </c>
      <c r="R117" s="96">
        <v>0</v>
      </c>
      <c r="S117" s="96">
        <v>0</v>
      </c>
    </row>
    <row r="118" spans="1:19">
      <c r="A118" s="96" t="s">
        <v>427</v>
      </c>
      <c r="B118" s="97">
        <v>65066700000</v>
      </c>
      <c r="C118" s="96">
        <v>61534.588000000003</v>
      </c>
      <c r="D118" s="96" t="s">
        <v>482</v>
      </c>
      <c r="E118" s="96">
        <v>49331.021000000001</v>
      </c>
      <c r="F118" s="96">
        <v>9104.3970000000008</v>
      </c>
      <c r="G118" s="96">
        <v>2109.2579999999998</v>
      </c>
      <c r="H118" s="96">
        <v>0</v>
      </c>
      <c r="I118" s="96">
        <v>989.91200000000003</v>
      </c>
      <c r="J118" s="96">
        <v>0</v>
      </c>
      <c r="K118" s="96">
        <v>0</v>
      </c>
      <c r="L118" s="96">
        <v>0</v>
      </c>
      <c r="M118" s="96">
        <v>0</v>
      </c>
      <c r="N118" s="96">
        <v>0</v>
      </c>
      <c r="O118" s="96">
        <v>0</v>
      </c>
      <c r="P118" s="96">
        <v>0</v>
      </c>
      <c r="Q118" s="96">
        <v>0</v>
      </c>
      <c r="R118" s="96">
        <v>0</v>
      </c>
      <c r="S118" s="96">
        <v>0</v>
      </c>
    </row>
    <row r="119" spans="1:19">
      <c r="A119" s="96" t="s">
        <v>428</v>
      </c>
      <c r="B119" s="97">
        <v>64666100000</v>
      </c>
      <c r="C119" s="96">
        <v>66459.676000000007</v>
      </c>
      <c r="D119" s="96" t="s">
        <v>483</v>
      </c>
      <c r="E119" s="96">
        <v>49331.021000000001</v>
      </c>
      <c r="F119" s="96">
        <v>9104.3970000000008</v>
      </c>
      <c r="G119" s="96">
        <v>2109.2579999999998</v>
      </c>
      <c r="H119" s="96">
        <v>0</v>
      </c>
      <c r="I119" s="96">
        <v>0</v>
      </c>
      <c r="J119" s="96">
        <v>5915</v>
      </c>
      <c r="K119" s="96">
        <v>0</v>
      </c>
      <c r="L119" s="96">
        <v>0</v>
      </c>
      <c r="M119" s="96">
        <v>0</v>
      </c>
      <c r="N119" s="96">
        <v>0</v>
      </c>
      <c r="O119" s="96">
        <v>0</v>
      </c>
      <c r="P119" s="96">
        <v>0</v>
      </c>
      <c r="Q119" s="96">
        <v>0</v>
      </c>
      <c r="R119" s="96">
        <v>0</v>
      </c>
      <c r="S119" s="96">
        <v>0</v>
      </c>
    </row>
    <row r="120" spans="1:19">
      <c r="A120" s="96" t="s">
        <v>429</v>
      </c>
      <c r="B120" s="97">
        <v>64709000000</v>
      </c>
      <c r="C120" s="96">
        <v>66459.676000000007</v>
      </c>
      <c r="D120" s="96" t="s">
        <v>571</v>
      </c>
      <c r="E120" s="96">
        <v>49331.021000000001</v>
      </c>
      <c r="F120" s="96">
        <v>9104.3970000000008</v>
      </c>
      <c r="G120" s="96">
        <v>2109.2579999999998</v>
      </c>
      <c r="H120" s="96">
        <v>0</v>
      </c>
      <c r="I120" s="96">
        <v>0</v>
      </c>
      <c r="J120" s="96">
        <v>5915</v>
      </c>
      <c r="K120" s="96">
        <v>0</v>
      </c>
      <c r="L120" s="96">
        <v>0</v>
      </c>
      <c r="M120" s="96">
        <v>0</v>
      </c>
      <c r="N120" s="96">
        <v>0</v>
      </c>
      <c r="O120" s="96">
        <v>0</v>
      </c>
      <c r="P120" s="96">
        <v>0</v>
      </c>
      <c r="Q120" s="96">
        <v>0</v>
      </c>
      <c r="R120" s="96">
        <v>0</v>
      </c>
      <c r="S120" s="96">
        <v>0</v>
      </c>
    </row>
    <row r="121" spans="1:19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</row>
    <row r="122" spans="1:19">
      <c r="A122" s="96" t="s">
        <v>430</v>
      </c>
      <c r="B122" s="97">
        <v>768875000000</v>
      </c>
      <c r="C122" s="96"/>
      <c r="D122" s="96"/>
      <c r="E122" s="96"/>
      <c r="F122" s="96"/>
      <c r="G122" s="96"/>
      <c r="H122" s="96"/>
      <c r="I122" s="96"/>
      <c r="J122" s="96"/>
      <c r="K122" s="96">
        <v>0</v>
      </c>
      <c r="L122" s="96">
        <v>0</v>
      </c>
      <c r="M122" s="96">
        <v>0</v>
      </c>
      <c r="N122" s="96">
        <v>0</v>
      </c>
      <c r="O122" s="96">
        <v>0</v>
      </c>
      <c r="P122" s="96">
        <v>0</v>
      </c>
      <c r="Q122" s="96">
        <v>0</v>
      </c>
      <c r="R122" s="96">
        <v>0</v>
      </c>
      <c r="S122" s="96">
        <v>0</v>
      </c>
    </row>
    <row r="123" spans="1:19">
      <c r="A123" s="96" t="s">
        <v>431</v>
      </c>
      <c r="B123" s="97">
        <v>59153400000</v>
      </c>
      <c r="C123" s="96">
        <v>60544.675999999999</v>
      </c>
      <c r="D123" s="96"/>
      <c r="E123" s="96">
        <v>49331.021000000001</v>
      </c>
      <c r="F123" s="96">
        <v>9104.3970000000008</v>
      </c>
      <c r="G123" s="96">
        <v>2109.2579999999998</v>
      </c>
      <c r="H123" s="96">
        <v>0</v>
      </c>
      <c r="I123" s="96">
        <v>0</v>
      </c>
      <c r="J123" s="96">
        <v>0</v>
      </c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6">
        <v>0</v>
      </c>
      <c r="Q123" s="96">
        <v>0</v>
      </c>
      <c r="R123" s="96">
        <v>0</v>
      </c>
      <c r="S123" s="96">
        <v>0</v>
      </c>
    </row>
    <row r="124" spans="1:19">
      <c r="A124" s="96" t="s">
        <v>432</v>
      </c>
      <c r="B124" s="97">
        <v>68237700000</v>
      </c>
      <c r="C124" s="96">
        <v>69125.702000000005</v>
      </c>
      <c r="D124" s="96"/>
      <c r="E124" s="96">
        <v>49331.021000000001</v>
      </c>
      <c r="F124" s="96">
        <v>9104.3970000000008</v>
      </c>
      <c r="G124" s="96">
        <v>2109.2579999999998</v>
      </c>
      <c r="H124" s="96">
        <v>0</v>
      </c>
      <c r="I124" s="96">
        <v>8581.0249999999996</v>
      </c>
      <c r="J124" s="96">
        <v>5915</v>
      </c>
      <c r="K124" s="96">
        <v>0</v>
      </c>
      <c r="L124" s="96">
        <v>0</v>
      </c>
      <c r="M124" s="96">
        <v>0</v>
      </c>
      <c r="N124" s="96">
        <v>0</v>
      </c>
      <c r="O124" s="96">
        <v>0</v>
      </c>
      <c r="P124" s="96">
        <v>0</v>
      </c>
      <c r="Q124" s="96">
        <v>0</v>
      </c>
      <c r="R124" s="96">
        <v>0</v>
      </c>
      <c r="S124" s="96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90"/>
      <c r="B126" s="96" t="s">
        <v>454</v>
      </c>
      <c r="C126" s="96" t="s">
        <v>455</v>
      </c>
      <c r="D126" s="96" t="s">
        <v>456</v>
      </c>
      <c r="E126" s="96" t="s">
        <v>161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6" t="s">
        <v>457</v>
      </c>
      <c r="B127" s="96">
        <v>32440.12</v>
      </c>
      <c r="C127" s="96">
        <v>650.92999999999995</v>
      </c>
      <c r="D127" s="96">
        <v>0</v>
      </c>
      <c r="E127" s="96">
        <v>33091.050000000003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6" t="s">
        <v>458</v>
      </c>
      <c r="B128" s="96">
        <v>6.71</v>
      </c>
      <c r="C128" s="96">
        <v>0.13</v>
      </c>
      <c r="D128" s="96">
        <v>0</v>
      </c>
      <c r="E128" s="96">
        <v>6.84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6" t="s">
        <v>459</v>
      </c>
      <c r="B129" s="96">
        <v>6.71</v>
      </c>
      <c r="C129" s="96">
        <v>0.13</v>
      </c>
      <c r="D129" s="96">
        <v>0</v>
      </c>
      <c r="E129" s="96">
        <v>6.84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29"/>
  <sheetViews>
    <sheetView workbookViewId="0"/>
  </sheetViews>
  <sheetFormatPr defaultRowHeight="10.5"/>
  <cols>
    <col min="1" max="1" width="53.33203125" style="89" customWidth="1"/>
    <col min="2" max="2" width="28.83203125" style="89" customWidth="1"/>
    <col min="3" max="3" width="33.6640625" style="89" customWidth="1"/>
    <col min="4" max="4" width="38.6640625" style="89" customWidth="1"/>
    <col min="5" max="5" width="45.6640625" style="89" customWidth="1"/>
    <col min="6" max="6" width="50" style="89" customWidth="1"/>
    <col min="7" max="7" width="43.6640625" style="89" customWidth="1"/>
    <col min="8" max="9" width="38.33203125" style="89" customWidth="1"/>
    <col min="10" max="10" width="46.1640625" style="89" customWidth="1"/>
    <col min="11" max="11" width="36.1640625" style="89" customWidth="1"/>
    <col min="12" max="12" width="45" style="89" customWidth="1"/>
    <col min="13" max="13" width="50.1640625" style="89" customWidth="1"/>
    <col min="14" max="15" width="44.83203125" style="89" customWidth="1"/>
    <col min="16" max="16" width="45.33203125" style="89" customWidth="1"/>
    <col min="17" max="17" width="44.83203125" style="89" customWidth="1"/>
    <col min="18" max="18" width="42.6640625" style="89" customWidth="1"/>
    <col min="19" max="19" width="48.1640625" style="89" customWidth="1"/>
    <col min="20" max="22" width="9.33203125" style="89" customWidth="1"/>
    <col min="23" max="16384" width="9.33203125" style="89"/>
  </cols>
  <sheetData>
    <row r="1" spans="1:19">
      <c r="A1" s="90"/>
      <c r="B1" s="96" t="s">
        <v>302</v>
      </c>
      <c r="C1" s="96" t="s">
        <v>303</v>
      </c>
      <c r="D1" s="96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6" t="s">
        <v>305</v>
      </c>
      <c r="B2" s="96">
        <v>1150.3800000000001</v>
      </c>
      <c r="C2" s="96">
        <v>237.92</v>
      </c>
      <c r="D2" s="96">
        <v>237.92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6" t="s">
        <v>306</v>
      </c>
      <c r="B3" s="96">
        <v>1150.3800000000001</v>
      </c>
      <c r="C3" s="96">
        <v>237.92</v>
      </c>
      <c r="D3" s="96">
        <v>237.92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6" t="s">
        <v>307</v>
      </c>
      <c r="B4" s="96">
        <v>3298.12</v>
      </c>
      <c r="C4" s="96">
        <v>682.12</v>
      </c>
      <c r="D4" s="96">
        <v>682.12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6" t="s">
        <v>308</v>
      </c>
      <c r="B5" s="96">
        <v>3298.12</v>
      </c>
      <c r="C5" s="96">
        <v>682.12</v>
      </c>
      <c r="D5" s="96">
        <v>682.12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0"/>
      <c r="B7" s="96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6" t="s">
        <v>310</v>
      </c>
      <c r="B8" s="96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6" t="s">
        <v>311</v>
      </c>
      <c r="B9" s="96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6" t="s">
        <v>312</v>
      </c>
      <c r="B10" s="9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0"/>
      <c r="B12" s="96" t="s">
        <v>313</v>
      </c>
      <c r="C12" s="96" t="s">
        <v>314</v>
      </c>
      <c r="D12" s="96" t="s">
        <v>315</v>
      </c>
      <c r="E12" s="96" t="s">
        <v>316</v>
      </c>
      <c r="F12" s="96" t="s">
        <v>317</v>
      </c>
      <c r="G12" s="96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6" t="s">
        <v>76</v>
      </c>
      <c r="B13" s="96">
        <v>0</v>
      </c>
      <c r="C13" s="96">
        <v>328.35</v>
      </c>
      <c r="D13" s="96">
        <v>0</v>
      </c>
      <c r="E13" s="96">
        <v>0</v>
      </c>
      <c r="F13" s="96">
        <v>0</v>
      </c>
      <c r="G13" s="9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6" t="s">
        <v>77</v>
      </c>
      <c r="B14" s="96">
        <v>25.05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6" t="s">
        <v>85</v>
      </c>
      <c r="B15" s="96">
        <v>545.04999999999995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6" t="s">
        <v>86</v>
      </c>
      <c r="B16" s="96">
        <v>92.91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6" t="s">
        <v>87</v>
      </c>
      <c r="B17" s="96">
        <v>104.42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6" t="s">
        <v>88</v>
      </c>
      <c r="B18" s="96">
        <v>0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6" t="s">
        <v>89</v>
      </c>
      <c r="B19" s="96">
        <v>54.59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6" t="s">
        <v>90</v>
      </c>
      <c r="B20" s="96">
        <v>0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6" t="s">
        <v>91</v>
      </c>
      <c r="B21" s="96">
        <v>0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6" t="s">
        <v>92</v>
      </c>
      <c r="B22" s="96">
        <v>0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6" t="s">
        <v>71</v>
      </c>
      <c r="B23" s="96">
        <v>0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6" t="s">
        <v>93</v>
      </c>
      <c r="B24" s="96">
        <v>0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6" t="s">
        <v>94</v>
      </c>
      <c r="B25" s="96">
        <v>0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6" t="s">
        <v>95</v>
      </c>
      <c r="B26" s="96">
        <v>0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6"/>
      <c r="B27" s="96"/>
      <c r="C27" s="96"/>
      <c r="D27" s="96"/>
      <c r="E27" s="96"/>
      <c r="F27" s="96"/>
      <c r="G27" s="9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6" t="s">
        <v>96</v>
      </c>
      <c r="B28" s="96">
        <v>822.02</v>
      </c>
      <c r="C28" s="96">
        <v>328.35</v>
      </c>
      <c r="D28" s="96">
        <v>0</v>
      </c>
      <c r="E28" s="96">
        <v>0</v>
      </c>
      <c r="F28" s="96">
        <v>0</v>
      </c>
      <c r="G28" s="96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0"/>
      <c r="B30" s="96" t="s">
        <v>309</v>
      </c>
      <c r="C30" s="96" t="s">
        <v>229</v>
      </c>
      <c r="D30" s="96" t="s">
        <v>319</v>
      </c>
      <c r="E30" s="96" t="s">
        <v>320</v>
      </c>
      <c r="F30" s="96" t="s">
        <v>321</v>
      </c>
      <c r="G30" s="96" t="s">
        <v>322</v>
      </c>
      <c r="H30" s="96" t="s">
        <v>323</v>
      </c>
      <c r="I30" s="96" t="s">
        <v>324</v>
      </c>
      <c r="J30" s="96" t="s">
        <v>325</v>
      </c>
      <c r="K30"/>
      <c r="L30"/>
      <c r="M30"/>
      <c r="N30"/>
      <c r="O30"/>
      <c r="P30"/>
      <c r="Q30"/>
      <c r="R30"/>
      <c r="S30"/>
    </row>
    <row r="31" spans="1:19">
      <c r="A31" s="96" t="s">
        <v>328</v>
      </c>
      <c r="B31" s="96">
        <v>3204.84</v>
      </c>
      <c r="C31" s="96" t="s">
        <v>236</v>
      </c>
      <c r="D31" s="96">
        <v>31313.82</v>
      </c>
      <c r="E31" s="96">
        <v>1</v>
      </c>
      <c r="F31" s="96">
        <v>1586.63</v>
      </c>
      <c r="G31" s="96">
        <v>0</v>
      </c>
      <c r="H31" s="96">
        <v>9.68</v>
      </c>
      <c r="I31" s="96"/>
      <c r="J31" s="96">
        <v>2.56</v>
      </c>
      <c r="K31"/>
      <c r="L31"/>
      <c r="M31"/>
      <c r="N31"/>
      <c r="O31"/>
      <c r="P31"/>
      <c r="Q31"/>
      <c r="R31"/>
      <c r="S31"/>
    </row>
    <row r="32" spans="1:19">
      <c r="A32" s="96" t="s">
        <v>327</v>
      </c>
      <c r="B32" s="96">
        <v>1393.41</v>
      </c>
      <c r="C32" s="96" t="s">
        <v>236</v>
      </c>
      <c r="D32" s="96">
        <v>11554.41</v>
      </c>
      <c r="E32" s="96">
        <v>1</v>
      </c>
      <c r="F32" s="96">
        <v>1150.96</v>
      </c>
      <c r="G32" s="96">
        <v>0</v>
      </c>
      <c r="H32" s="96">
        <v>15.06</v>
      </c>
      <c r="I32" s="96"/>
      <c r="J32" s="96">
        <v>0</v>
      </c>
      <c r="K32"/>
      <c r="L32"/>
      <c r="M32"/>
      <c r="N32"/>
      <c r="O32"/>
      <c r="P32"/>
      <c r="Q32"/>
      <c r="R32"/>
      <c r="S32"/>
    </row>
    <row r="33" spans="1:19">
      <c r="A33" s="96" t="s">
        <v>326</v>
      </c>
      <c r="B33" s="96">
        <v>236.88</v>
      </c>
      <c r="C33" s="96" t="s">
        <v>236</v>
      </c>
      <c r="D33" s="96">
        <v>1010.76</v>
      </c>
      <c r="E33" s="96">
        <v>1</v>
      </c>
      <c r="F33" s="96">
        <v>299.12</v>
      </c>
      <c r="G33" s="96">
        <v>17.66</v>
      </c>
      <c r="H33" s="96">
        <v>11.84</v>
      </c>
      <c r="I33" s="96">
        <v>47.38</v>
      </c>
      <c r="J33" s="96">
        <v>8.07</v>
      </c>
      <c r="K33"/>
      <c r="L33"/>
      <c r="M33"/>
      <c r="N33"/>
      <c r="O33"/>
      <c r="P33"/>
      <c r="Q33"/>
      <c r="R33"/>
      <c r="S33"/>
    </row>
    <row r="34" spans="1:19">
      <c r="A34" s="96" t="s">
        <v>161</v>
      </c>
      <c r="B34" s="96">
        <v>4835.13</v>
      </c>
      <c r="C34" s="96"/>
      <c r="D34" s="96">
        <v>43879</v>
      </c>
      <c r="E34" s="96"/>
      <c r="F34" s="96">
        <v>3036.71</v>
      </c>
      <c r="G34" s="96">
        <v>17.66</v>
      </c>
      <c r="H34" s="96">
        <v>11.3363</v>
      </c>
      <c r="I34" s="96">
        <v>967.03</v>
      </c>
      <c r="J34" s="96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6" t="s">
        <v>329</v>
      </c>
      <c r="B35" s="96">
        <v>4835.13</v>
      </c>
      <c r="C35" s="96"/>
      <c r="D35" s="96">
        <v>43879</v>
      </c>
      <c r="E35" s="96"/>
      <c r="F35" s="96">
        <v>3036.71</v>
      </c>
      <c r="G35" s="96">
        <v>17.66</v>
      </c>
      <c r="H35" s="96">
        <v>11.3363</v>
      </c>
      <c r="I35" s="96">
        <v>967.03</v>
      </c>
      <c r="J35" s="96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6" t="s">
        <v>330</v>
      </c>
      <c r="B36" s="96">
        <v>0</v>
      </c>
      <c r="C36" s="96"/>
      <c r="D36" s="96">
        <v>0</v>
      </c>
      <c r="E36" s="96"/>
      <c r="F36" s="96">
        <v>0</v>
      </c>
      <c r="G36" s="96">
        <v>0</v>
      </c>
      <c r="H36" s="96"/>
      <c r="I36" s="96"/>
      <c r="J36" s="96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0"/>
      <c r="B38" s="96" t="s">
        <v>56</v>
      </c>
      <c r="C38" s="96" t="s">
        <v>331</v>
      </c>
      <c r="D38" s="96" t="s">
        <v>332</v>
      </c>
      <c r="E38" s="96" t="s">
        <v>333</v>
      </c>
      <c r="F38" s="96" t="s">
        <v>334</v>
      </c>
      <c r="G38" s="96" t="s">
        <v>335</v>
      </c>
      <c r="H38" s="96" t="s">
        <v>336</v>
      </c>
      <c r="I38" s="96" t="s">
        <v>337</v>
      </c>
      <c r="J38"/>
      <c r="K38"/>
      <c r="L38"/>
      <c r="M38"/>
      <c r="N38"/>
      <c r="O38"/>
      <c r="P38"/>
      <c r="Q38"/>
      <c r="R38"/>
      <c r="S38"/>
    </row>
    <row r="39" spans="1:19">
      <c r="A39" s="96" t="s">
        <v>357</v>
      </c>
      <c r="B39" s="96" t="s">
        <v>504</v>
      </c>
      <c r="C39" s="96">
        <v>0.8</v>
      </c>
      <c r="D39" s="96">
        <v>0.89100000000000001</v>
      </c>
      <c r="E39" s="96">
        <v>1.028</v>
      </c>
      <c r="F39" s="96">
        <v>598.24</v>
      </c>
      <c r="G39" s="96">
        <v>90</v>
      </c>
      <c r="H39" s="96">
        <v>90</v>
      </c>
      <c r="I39" s="96" t="s">
        <v>341</v>
      </c>
      <c r="J39"/>
      <c r="K39"/>
      <c r="L39"/>
      <c r="M39"/>
      <c r="N39"/>
      <c r="O39"/>
      <c r="P39"/>
      <c r="Q39"/>
      <c r="R39"/>
      <c r="S39"/>
    </row>
    <row r="40" spans="1:19">
      <c r="A40" s="96" t="s">
        <v>358</v>
      </c>
      <c r="B40" s="96" t="s">
        <v>504</v>
      </c>
      <c r="C40" s="96">
        <v>0.8</v>
      </c>
      <c r="D40" s="96">
        <v>0.89100000000000001</v>
      </c>
      <c r="E40" s="96">
        <v>1.028</v>
      </c>
      <c r="F40" s="96">
        <v>390.16</v>
      </c>
      <c r="G40" s="96">
        <v>0</v>
      </c>
      <c r="H40" s="96">
        <v>90</v>
      </c>
      <c r="I40" s="96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96" t="s">
        <v>359</v>
      </c>
      <c r="B41" s="96" t="s">
        <v>504</v>
      </c>
      <c r="C41" s="96">
        <v>0.8</v>
      </c>
      <c r="D41" s="96">
        <v>0.89100000000000001</v>
      </c>
      <c r="E41" s="96">
        <v>1.028</v>
      </c>
      <c r="F41" s="96">
        <v>598.24</v>
      </c>
      <c r="G41" s="96">
        <v>270</v>
      </c>
      <c r="H41" s="96">
        <v>90</v>
      </c>
      <c r="I41" s="96" t="s">
        <v>345</v>
      </c>
      <c r="J41"/>
      <c r="K41"/>
      <c r="L41"/>
      <c r="M41"/>
      <c r="N41"/>
      <c r="O41"/>
      <c r="P41"/>
      <c r="Q41"/>
      <c r="R41"/>
      <c r="S41"/>
    </row>
    <row r="42" spans="1:19">
      <c r="A42" s="96" t="s">
        <v>360</v>
      </c>
      <c r="B42" s="96" t="s">
        <v>347</v>
      </c>
      <c r="C42" s="96">
        <v>0.3</v>
      </c>
      <c r="D42" s="96">
        <v>2.512</v>
      </c>
      <c r="E42" s="96">
        <v>6.452</v>
      </c>
      <c r="F42" s="96">
        <v>3204.84</v>
      </c>
      <c r="G42" s="96">
        <v>0</v>
      </c>
      <c r="H42" s="96">
        <v>180</v>
      </c>
      <c r="I42" s="96"/>
      <c r="J42"/>
      <c r="K42"/>
      <c r="L42"/>
      <c r="M42"/>
      <c r="N42"/>
      <c r="O42"/>
      <c r="P42"/>
      <c r="Q42"/>
      <c r="R42"/>
      <c r="S42"/>
    </row>
    <row r="43" spans="1:19">
      <c r="A43" s="96" t="s">
        <v>361</v>
      </c>
      <c r="B43" s="96" t="s">
        <v>505</v>
      </c>
      <c r="C43" s="96">
        <v>0.3</v>
      </c>
      <c r="D43" s="96">
        <v>0.55200000000000005</v>
      </c>
      <c r="E43" s="96">
        <v>0.61599999999999999</v>
      </c>
      <c r="F43" s="96">
        <v>3204.84</v>
      </c>
      <c r="G43" s="96">
        <v>180</v>
      </c>
      <c r="H43" s="96">
        <v>0</v>
      </c>
      <c r="I43" s="96"/>
      <c r="J43"/>
      <c r="K43"/>
      <c r="L43"/>
      <c r="M43"/>
      <c r="N43"/>
      <c r="O43"/>
      <c r="P43"/>
      <c r="Q43"/>
      <c r="R43"/>
      <c r="S43"/>
    </row>
    <row r="44" spans="1:19">
      <c r="A44" s="96" t="s">
        <v>353</v>
      </c>
      <c r="B44" s="96" t="s">
        <v>504</v>
      </c>
      <c r="C44" s="96">
        <v>0.8</v>
      </c>
      <c r="D44" s="96">
        <v>0.89100000000000001</v>
      </c>
      <c r="E44" s="96">
        <v>1.028</v>
      </c>
      <c r="F44" s="96">
        <v>110.54</v>
      </c>
      <c r="G44" s="96">
        <v>180</v>
      </c>
      <c r="H44" s="96">
        <v>90</v>
      </c>
      <c r="I44" s="96" t="s">
        <v>339</v>
      </c>
      <c r="J44"/>
      <c r="K44"/>
      <c r="L44"/>
      <c r="M44"/>
      <c r="N44"/>
      <c r="O44"/>
      <c r="P44"/>
      <c r="Q44"/>
      <c r="R44"/>
      <c r="S44"/>
    </row>
    <row r="45" spans="1:19">
      <c r="A45" s="96" t="s">
        <v>354</v>
      </c>
      <c r="B45" s="96" t="s">
        <v>504</v>
      </c>
      <c r="C45" s="96">
        <v>0.8</v>
      </c>
      <c r="D45" s="96">
        <v>0.89100000000000001</v>
      </c>
      <c r="E45" s="96">
        <v>1.028</v>
      </c>
      <c r="F45" s="96">
        <v>39.020000000000003</v>
      </c>
      <c r="G45" s="96">
        <v>270</v>
      </c>
      <c r="H45" s="96">
        <v>90</v>
      </c>
      <c r="I45" s="96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6" t="s">
        <v>349</v>
      </c>
      <c r="B46" s="96" t="s">
        <v>504</v>
      </c>
      <c r="C46" s="96">
        <v>0.8</v>
      </c>
      <c r="D46" s="96">
        <v>0.89100000000000001</v>
      </c>
      <c r="E46" s="96">
        <v>1.028</v>
      </c>
      <c r="F46" s="96">
        <v>260.10000000000002</v>
      </c>
      <c r="G46" s="96">
        <v>90</v>
      </c>
      <c r="H46" s="96">
        <v>90</v>
      </c>
      <c r="I46" s="96" t="s">
        <v>341</v>
      </c>
      <c r="J46"/>
      <c r="K46"/>
      <c r="L46"/>
      <c r="M46"/>
      <c r="N46"/>
      <c r="O46"/>
      <c r="P46"/>
      <c r="Q46"/>
      <c r="R46"/>
      <c r="S46"/>
    </row>
    <row r="47" spans="1:19">
      <c r="A47" s="96" t="s">
        <v>350</v>
      </c>
      <c r="B47" s="96" t="s">
        <v>351</v>
      </c>
      <c r="C47" s="96">
        <v>0.08</v>
      </c>
      <c r="D47" s="96">
        <v>3.242</v>
      </c>
      <c r="E47" s="96">
        <v>6.2990000000000004</v>
      </c>
      <c r="F47" s="96">
        <v>390.16</v>
      </c>
      <c r="G47" s="96">
        <v>0</v>
      </c>
      <c r="H47" s="96">
        <v>90</v>
      </c>
      <c r="I47" s="96" t="s">
        <v>343</v>
      </c>
      <c r="J47"/>
      <c r="K47"/>
      <c r="L47"/>
      <c r="M47"/>
      <c r="N47"/>
      <c r="O47"/>
      <c r="P47"/>
      <c r="Q47"/>
      <c r="R47"/>
      <c r="S47"/>
    </row>
    <row r="48" spans="1:19">
      <c r="A48" s="96" t="s">
        <v>348</v>
      </c>
      <c r="B48" s="96" t="s">
        <v>504</v>
      </c>
      <c r="C48" s="96">
        <v>0.8</v>
      </c>
      <c r="D48" s="96">
        <v>0.89100000000000001</v>
      </c>
      <c r="E48" s="96">
        <v>1.028</v>
      </c>
      <c r="F48" s="96">
        <v>169.07</v>
      </c>
      <c r="G48" s="96">
        <v>180</v>
      </c>
      <c r="H48" s="96">
        <v>90</v>
      </c>
      <c r="I48" s="96" t="s">
        <v>339</v>
      </c>
      <c r="J48"/>
      <c r="K48"/>
      <c r="L48"/>
      <c r="M48"/>
      <c r="N48"/>
      <c r="O48"/>
      <c r="P48"/>
      <c r="Q48"/>
      <c r="R48"/>
      <c r="S48"/>
    </row>
    <row r="49" spans="1:19">
      <c r="A49" s="96" t="s">
        <v>352</v>
      </c>
      <c r="B49" s="96" t="s">
        <v>504</v>
      </c>
      <c r="C49" s="96">
        <v>0.8</v>
      </c>
      <c r="D49" s="96">
        <v>0.89100000000000001</v>
      </c>
      <c r="E49" s="96">
        <v>1.028</v>
      </c>
      <c r="F49" s="96">
        <v>182.07</v>
      </c>
      <c r="G49" s="96">
        <v>270</v>
      </c>
      <c r="H49" s="96">
        <v>90</v>
      </c>
      <c r="I49" s="96" t="s">
        <v>345</v>
      </c>
      <c r="J49"/>
      <c r="K49"/>
      <c r="L49"/>
      <c r="M49"/>
      <c r="N49"/>
      <c r="O49"/>
      <c r="P49"/>
      <c r="Q49"/>
      <c r="R49"/>
      <c r="S49"/>
    </row>
    <row r="50" spans="1:19">
      <c r="A50" s="96" t="s">
        <v>355</v>
      </c>
      <c r="B50" s="96" t="s">
        <v>347</v>
      </c>
      <c r="C50" s="96">
        <v>0.3</v>
      </c>
      <c r="D50" s="96">
        <v>2.512</v>
      </c>
      <c r="E50" s="96">
        <v>6.452</v>
      </c>
      <c r="F50" s="96">
        <v>1156.53</v>
      </c>
      <c r="G50" s="96">
        <v>0</v>
      </c>
      <c r="H50" s="96">
        <v>180</v>
      </c>
      <c r="I50" s="96"/>
      <c r="J50"/>
      <c r="K50"/>
      <c r="L50"/>
      <c r="M50"/>
      <c r="N50"/>
      <c r="O50"/>
      <c r="P50"/>
      <c r="Q50"/>
      <c r="R50"/>
      <c r="S50"/>
    </row>
    <row r="51" spans="1:19">
      <c r="A51" s="96" t="s">
        <v>356</v>
      </c>
      <c r="B51" s="96" t="s">
        <v>505</v>
      </c>
      <c r="C51" s="96">
        <v>0.3</v>
      </c>
      <c r="D51" s="96">
        <v>0.55200000000000005</v>
      </c>
      <c r="E51" s="96">
        <v>0.61599999999999999</v>
      </c>
      <c r="F51" s="96">
        <v>1393.41</v>
      </c>
      <c r="G51" s="96">
        <v>0</v>
      </c>
      <c r="H51" s="96">
        <v>0</v>
      </c>
      <c r="I51" s="96"/>
      <c r="J51"/>
      <c r="K51"/>
      <c r="L51"/>
      <c r="M51"/>
      <c r="N51"/>
      <c r="O51"/>
      <c r="P51"/>
      <c r="Q51"/>
      <c r="R51"/>
      <c r="S51"/>
    </row>
    <row r="52" spans="1:19">
      <c r="A52" s="96" t="s">
        <v>340</v>
      </c>
      <c r="B52" s="96" t="s">
        <v>504</v>
      </c>
      <c r="C52" s="96">
        <v>0.8</v>
      </c>
      <c r="D52" s="96">
        <v>0.89100000000000001</v>
      </c>
      <c r="E52" s="96">
        <v>1.028</v>
      </c>
      <c r="F52" s="96">
        <v>39.020000000000003</v>
      </c>
      <c r="G52" s="96">
        <v>90</v>
      </c>
      <c r="H52" s="96">
        <v>90</v>
      </c>
      <c r="I52" s="96" t="s">
        <v>341</v>
      </c>
      <c r="J52"/>
      <c r="K52"/>
      <c r="L52"/>
      <c r="M52"/>
      <c r="N52"/>
      <c r="O52"/>
      <c r="P52"/>
      <c r="Q52"/>
      <c r="R52"/>
      <c r="S52"/>
    </row>
    <row r="53" spans="1:19">
      <c r="A53" s="96" t="s">
        <v>342</v>
      </c>
      <c r="B53" s="96" t="s">
        <v>504</v>
      </c>
      <c r="C53" s="96">
        <v>0.8</v>
      </c>
      <c r="D53" s="96">
        <v>0.89100000000000001</v>
      </c>
      <c r="E53" s="96">
        <v>1.028</v>
      </c>
      <c r="F53" s="96">
        <v>110.54</v>
      </c>
      <c r="G53" s="96">
        <v>0</v>
      </c>
      <c r="H53" s="96">
        <v>90</v>
      </c>
      <c r="I53" s="96" t="s">
        <v>343</v>
      </c>
      <c r="J53"/>
      <c r="K53"/>
      <c r="L53"/>
      <c r="M53"/>
      <c r="N53"/>
      <c r="O53"/>
      <c r="P53"/>
      <c r="Q53"/>
      <c r="R53"/>
      <c r="S53"/>
    </row>
    <row r="54" spans="1:19">
      <c r="A54" s="96" t="s">
        <v>338</v>
      </c>
      <c r="B54" s="96" t="s">
        <v>504</v>
      </c>
      <c r="C54" s="96">
        <v>0.8</v>
      </c>
      <c r="D54" s="96">
        <v>0.89100000000000001</v>
      </c>
      <c r="E54" s="96">
        <v>1.028</v>
      </c>
      <c r="F54" s="96">
        <v>110.54</v>
      </c>
      <c r="G54" s="96">
        <v>180</v>
      </c>
      <c r="H54" s="96">
        <v>90</v>
      </c>
      <c r="I54" s="96" t="s">
        <v>339</v>
      </c>
      <c r="J54"/>
      <c r="K54"/>
      <c r="L54"/>
      <c r="M54"/>
      <c r="N54"/>
      <c r="O54"/>
      <c r="P54"/>
      <c r="Q54"/>
      <c r="R54"/>
      <c r="S54"/>
    </row>
    <row r="55" spans="1:19">
      <c r="A55" s="96" t="s">
        <v>344</v>
      </c>
      <c r="B55" s="96" t="s">
        <v>504</v>
      </c>
      <c r="C55" s="96">
        <v>0.8</v>
      </c>
      <c r="D55" s="96">
        <v>0.89100000000000001</v>
      </c>
      <c r="E55" s="96">
        <v>1.028</v>
      </c>
      <c r="F55" s="96">
        <v>39.020000000000003</v>
      </c>
      <c r="G55" s="96">
        <v>270</v>
      </c>
      <c r="H55" s="96">
        <v>90</v>
      </c>
      <c r="I55" s="96" t="s">
        <v>345</v>
      </c>
      <c r="J55"/>
      <c r="K55"/>
      <c r="L55"/>
      <c r="M55"/>
      <c r="N55"/>
      <c r="O55"/>
      <c r="P55"/>
      <c r="Q55"/>
      <c r="R55"/>
      <c r="S55"/>
    </row>
    <row r="56" spans="1:19">
      <c r="A56" s="96" t="s">
        <v>346</v>
      </c>
      <c r="B56" s="96" t="s">
        <v>347</v>
      </c>
      <c r="C56" s="96">
        <v>0.3</v>
      </c>
      <c r="D56" s="96">
        <v>2.512</v>
      </c>
      <c r="E56" s="96">
        <v>6.452</v>
      </c>
      <c r="F56" s="96">
        <v>236.88</v>
      </c>
      <c r="G56" s="96">
        <v>0</v>
      </c>
      <c r="H56" s="96">
        <v>180</v>
      </c>
      <c r="I56" s="96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0"/>
      <c r="B58" s="96" t="s">
        <v>56</v>
      </c>
      <c r="C58" s="96" t="s">
        <v>362</v>
      </c>
      <c r="D58" s="96" t="s">
        <v>363</v>
      </c>
      <c r="E58" s="96" t="s">
        <v>364</v>
      </c>
      <c r="F58" s="96" t="s">
        <v>50</v>
      </c>
      <c r="G58" s="96" t="s">
        <v>365</v>
      </c>
      <c r="H58" s="96" t="s">
        <v>366</v>
      </c>
      <c r="I58" s="96" t="s">
        <v>367</v>
      </c>
      <c r="J58" s="96" t="s">
        <v>335</v>
      </c>
      <c r="K58" s="96" t="s">
        <v>337</v>
      </c>
      <c r="L58"/>
      <c r="M58"/>
      <c r="N58"/>
      <c r="O58"/>
      <c r="P58"/>
      <c r="Q58"/>
      <c r="R58"/>
      <c r="S58"/>
    </row>
    <row r="59" spans="1:19">
      <c r="A59" s="96" t="s">
        <v>368</v>
      </c>
      <c r="B59" s="96" t="s">
        <v>506</v>
      </c>
      <c r="C59" s="96">
        <v>5.58</v>
      </c>
      <c r="D59" s="96">
        <v>5.58</v>
      </c>
      <c r="E59" s="96">
        <v>5.8380000000000001</v>
      </c>
      <c r="F59" s="96">
        <v>0.7</v>
      </c>
      <c r="G59" s="96">
        <v>0.60299999999999998</v>
      </c>
      <c r="H59" s="96" t="s">
        <v>369</v>
      </c>
      <c r="I59" s="96" t="s">
        <v>338</v>
      </c>
      <c r="J59" s="96">
        <v>180</v>
      </c>
      <c r="K59" s="96" t="s">
        <v>339</v>
      </c>
      <c r="L59"/>
      <c r="M59"/>
      <c r="N59"/>
      <c r="O59"/>
      <c r="P59"/>
      <c r="Q59"/>
      <c r="R59"/>
      <c r="S59"/>
    </row>
    <row r="60" spans="1:19">
      <c r="A60" s="96" t="s">
        <v>370</v>
      </c>
      <c r="B60" s="96" t="s">
        <v>506</v>
      </c>
      <c r="C60" s="96">
        <v>5.58</v>
      </c>
      <c r="D60" s="96">
        <v>5.58</v>
      </c>
      <c r="E60" s="96">
        <v>5.8380000000000001</v>
      </c>
      <c r="F60" s="96">
        <v>0.7</v>
      </c>
      <c r="G60" s="96">
        <v>0.60299999999999998</v>
      </c>
      <c r="H60" s="96" t="s">
        <v>369</v>
      </c>
      <c r="I60" s="96" t="s">
        <v>338</v>
      </c>
      <c r="J60" s="96">
        <v>180</v>
      </c>
      <c r="K60" s="96" t="s">
        <v>339</v>
      </c>
      <c r="L60"/>
      <c r="M60"/>
      <c r="N60"/>
      <c r="O60"/>
      <c r="P60"/>
      <c r="Q60"/>
      <c r="R60"/>
      <c r="S60"/>
    </row>
    <row r="61" spans="1:19">
      <c r="A61" s="96" t="s">
        <v>371</v>
      </c>
      <c r="B61" s="96" t="s">
        <v>506</v>
      </c>
      <c r="C61" s="96">
        <v>3.25</v>
      </c>
      <c r="D61" s="96">
        <v>3.25</v>
      </c>
      <c r="E61" s="96">
        <v>5.8380000000000001</v>
      </c>
      <c r="F61" s="96">
        <v>0.7</v>
      </c>
      <c r="G61" s="96">
        <v>0.60299999999999998</v>
      </c>
      <c r="H61" s="96" t="s">
        <v>369</v>
      </c>
      <c r="I61" s="96" t="s">
        <v>344</v>
      </c>
      <c r="J61" s="96">
        <v>270</v>
      </c>
      <c r="K61" s="96" t="s">
        <v>345</v>
      </c>
      <c r="L61"/>
      <c r="M61"/>
      <c r="N61"/>
      <c r="O61"/>
      <c r="P61"/>
      <c r="Q61"/>
      <c r="R61"/>
      <c r="S61"/>
    </row>
    <row r="62" spans="1:19">
      <c r="A62" s="96" t="s">
        <v>372</v>
      </c>
      <c r="B62" s="96" t="s">
        <v>506</v>
      </c>
      <c r="C62" s="96">
        <v>3.25</v>
      </c>
      <c r="D62" s="96">
        <v>3.25</v>
      </c>
      <c r="E62" s="96">
        <v>5.8380000000000001</v>
      </c>
      <c r="F62" s="96">
        <v>0.7</v>
      </c>
      <c r="G62" s="96">
        <v>0.60299999999999998</v>
      </c>
      <c r="H62" s="96" t="s">
        <v>369</v>
      </c>
      <c r="I62" s="96" t="s">
        <v>344</v>
      </c>
      <c r="J62" s="96">
        <v>270</v>
      </c>
      <c r="K62" s="96" t="s">
        <v>345</v>
      </c>
      <c r="L62"/>
      <c r="M62"/>
      <c r="N62"/>
      <c r="O62"/>
      <c r="P62"/>
      <c r="Q62"/>
      <c r="R62"/>
      <c r="S62"/>
    </row>
    <row r="63" spans="1:19">
      <c r="A63" s="96" t="s">
        <v>373</v>
      </c>
      <c r="B63" s="96"/>
      <c r="C63" s="96"/>
      <c r="D63" s="96">
        <v>17.66</v>
      </c>
      <c r="E63" s="96">
        <v>5.84</v>
      </c>
      <c r="F63" s="96">
        <v>0.7</v>
      </c>
      <c r="G63" s="96">
        <v>0.60299999999999998</v>
      </c>
      <c r="H63" s="96"/>
      <c r="I63" s="96"/>
      <c r="J63" s="96"/>
      <c r="K63" s="96"/>
      <c r="L63"/>
      <c r="M63"/>
      <c r="N63"/>
      <c r="O63"/>
      <c r="P63"/>
      <c r="Q63"/>
      <c r="R63"/>
      <c r="S63"/>
    </row>
    <row r="64" spans="1:19">
      <c r="A64" s="96" t="s">
        <v>374</v>
      </c>
      <c r="B64" s="96"/>
      <c r="C64" s="96"/>
      <c r="D64" s="96">
        <v>0</v>
      </c>
      <c r="E64" s="96" t="s">
        <v>375</v>
      </c>
      <c r="F64" s="96" t="s">
        <v>375</v>
      </c>
      <c r="G64" s="96" t="s">
        <v>375</v>
      </c>
      <c r="H64" s="96"/>
      <c r="I64" s="96"/>
      <c r="J64" s="96"/>
      <c r="K64" s="96"/>
      <c r="L64"/>
      <c r="M64"/>
      <c r="N64"/>
      <c r="O64"/>
      <c r="P64"/>
      <c r="Q64"/>
      <c r="R64"/>
      <c r="S64"/>
    </row>
    <row r="65" spans="1:19">
      <c r="A65" s="96" t="s">
        <v>376</v>
      </c>
      <c r="B65" s="96"/>
      <c r="C65" s="96"/>
      <c r="D65" s="96">
        <v>17.66</v>
      </c>
      <c r="E65" s="96">
        <v>5.84</v>
      </c>
      <c r="F65" s="96">
        <v>0.7</v>
      </c>
      <c r="G65" s="96">
        <v>0.60299999999999998</v>
      </c>
      <c r="H65" s="96"/>
      <c r="I65" s="96"/>
      <c r="J65" s="96"/>
      <c r="K65" s="96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0"/>
      <c r="B67" s="96" t="s">
        <v>119</v>
      </c>
      <c r="C67" s="96" t="s">
        <v>377</v>
      </c>
      <c r="D67" s="96" t="s">
        <v>378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6" t="s">
        <v>40</v>
      </c>
      <c r="B68" s="96"/>
      <c r="C68" s="96"/>
      <c r="D68" s="96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90"/>
      <c r="B70" s="96" t="s">
        <v>119</v>
      </c>
      <c r="C70" s="96" t="s">
        <v>379</v>
      </c>
      <c r="D70" s="96" t="s">
        <v>380</v>
      </c>
      <c r="E70" s="96" t="s">
        <v>381</v>
      </c>
      <c r="F70" s="96" t="s">
        <v>382</v>
      </c>
      <c r="G70" s="96" t="s">
        <v>378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6" t="s">
        <v>383</v>
      </c>
      <c r="B71" s="96" t="s">
        <v>384</v>
      </c>
      <c r="C71" s="96">
        <v>16485.28</v>
      </c>
      <c r="D71" s="96">
        <v>12427.94</v>
      </c>
      <c r="E71" s="96">
        <v>4057.34</v>
      </c>
      <c r="F71" s="96">
        <v>0.75</v>
      </c>
      <c r="G71" s="96">
        <v>3.88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6" t="s">
        <v>385</v>
      </c>
      <c r="B72" s="96" t="s">
        <v>384</v>
      </c>
      <c r="C72" s="96">
        <v>68666.960000000006</v>
      </c>
      <c r="D72" s="96">
        <v>46424.58</v>
      </c>
      <c r="E72" s="96">
        <v>22242.38</v>
      </c>
      <c r="F72" s="96">
        <v>0.68</v>
      </c>
      <c r="G72" s="96">
        <v>3.19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0"/>
      <c r="B74" s="96" t="s">
        <v>119</v>
      </c>
      <c r="C74" s="96" t="s">
        <v>379</v>
      </c>
      <c r="D74" s="96" t="s">
        <v>378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6" t="s">
        <v>386</v>
      </c>
      <c r="B75" s="96" t="s">
        <v>387</v>
      </c>
      <c r="C75" s="96">
        <v>39138.15</v>
      </c>
      <c r="D75" s="96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6" t="s">
        <v>388</v>
      </c>
      <c r="B76" s="96" t="s">
        <v>387</v>
      </c>
      <c r="C76" s="96">
        <v>19364.98</v>
      </c>
      <c r="D76" s="96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6" t="s">
        <v>389</v>
      </c>
      <c r="B77" s="96" t="s">
        <v>387</v>
      </c>
      <c r="C77" s="96">
        <v>92359.7</v>
      </c>
      <c r="D77" s="96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0"/>
      <c r="B79" s="96" t="s">
        <v>119</v>
      </c>
      <c r="C79" s="96" t="s">
        <v>390</v>
      </c>
      <c r="D79" s="96" t="s">
        <v>391</v>
      </c>
      <c r="E79" s="96" t="s">
        <v>392</v>
      </c>
      <c r="F79" s="96" t="s">
        <v>393</v>
      </c>
      <c r="G79" s="96" t="s">
        <v>394</v>
      </c>
      <c r="H79" s="96" t="s">
        <v>395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6" t="s">
        <v>396</v>
      </c>
      <c r="B80" s="96" t="s">
        <v>397</v>
      </c>
      <c r="C80" s="96">
        <v>0.54</v>
      </c>
      <c r="D80" s="96">
        <v>49.8</v>
      </c>
      <c r="E80" s="96">
        <v>0.8</v>
      </c>
      <c r="F80" s="96">
        <v>74.41</v>
      </c>
      <c r="G80" s="96">
        <v>1</v>
      </c>
      <c r="H80" s="96" t="s">
        <v>398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6" t="s">
        <v>399</v>
      </c>
      <c r="B81" s="96" t="s">
        <v>400</v>
      </c>
      <c r="C81" s="96">
        <v>0.54</v>
      </c>
      <c r="D81" s="96">
        <v>622</v>
      </c>
      <c r="E81" s="96">
        <v>0.87</v>
      </c>
      <c r="F81" s="96">
        <v>1014.45</v>
      </c>
      <c r="G81" s="96">
        <v>1</v>
      </c>
      <c r="H81" s="96" t="s">
        <v>401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6" t="s">
        <v>402</v>
      </c>
      <c r="B82" s="96" t="s">
        <v>400</v>
      </c>
      <c r="C82" s="96">
        <v>0.56999999999999995</v>
      </c>
      <c r="D82" s="96">
        <v>622</v>
      </c>
      <c r="E82" s="96">
        <v>2.77</v>
      </c>
      <c r="F82" s="96">
        <v>3024.12</v>
      </c>
      <c r="G82" s="96">
        <v>1</v>
      </c>
      <c r="H82" s="96" t="s">
        <v>401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0"/>
      <c r="B84" s="96" t="s">
        <v>119</v>
      </c>
      <c r="C84" s="96" t="s">
        <v>403</v>
      </c>
      <c r="D84" s="96" t="s">
        <v>404</v>
      </c>
      <c r="E84" s="96" t="s">
        <v>405</v>
      </c>
      <c r="F84" s="96" t="s">
        <v>406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6" t="s">
        <v>40</v>
      </c>
      <c r="B85" s="96"/>
      <c r="C85" s="96"/>
      <c r="D85" s="96"/>
      <c r="E85" s="96"/>
      <c r="F85" s="96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0"/>
      <c r="B87" s="96" t="s">
        <v>119</v>
      </c>
      <c r="C87" s="96" t="s">
        <v>407</v>
      </c>
      <c r="D87" s="96" t="s">
        <v>408</v>
      </c>
      <c r="E87" s="96" t="s">
        <v>409</v>
      </c>
      <c r="F87" s="96" t="s">
        <v>410</v>
      </c>
      <c r="G87" s="96" t="s">
        <v>411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6" t="s">
        <v>40</v>
      </c>
      <c r="B88" s="96"/>
      <c r="C88" s="96"/>
      <c r="D88" s="96"/>
      <c r="E88" s="96"/>
      <c r="F88" s="96"/>
      <c r="G88" s="96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90"/>
      <c r="B90" s="96" t="s">
        <v>412</v>
      </c>
      <c r="C90" s="96" t="s">
        <v>413</v>
      </c>
      <c r="D90" s="96" t="s">
        <v>414</v>
      </c>
      <c r="E90" s="96" t="s">
        <v>415</v>
      </c>
      <c r="F90" s="96" t="s">
        <v>416</v>
      </c>
      <c r="G90" s="96" t="s">
        <v>417</v>
      </c>
      <c r="H90" s="96" t="s">
        <v>418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6" t="s">
        <v>419</v>
      </c>
      <c r="B91" s="96">
        <v>17029.552299999999</v>
      </c>
      <c r="C91" s="96">
        <v>28.2745</v>
      </c>
      <c r="D91" s="96">
        <v>70.840100000000007</v>
      </c>
      <c r="E91" s="96">
        <v>0</v>
      </c>
      <c r="F91" s="96">
        <v>2.9999999999999997E-4</v>
      </c>
      <c r="G91" s="96">
        <v>4404.2289000000001</v>
      </c>
      <c r="H91" s="96">
        <v>7065.8856999999998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6" t="s">
        <v>420</v>
      </c>
      <c r="B92" s="96">
        <v>14229.4427</v>
      </c>
      <c r="C92" s="96">
        <v>24.348400000000002</v>
      </c>
      <c r="D92" s="96">
        <v>63.184199999999997</v>
      </c>
      <c r="E92" s="96">
        <v>0</v>
      </c>
      <c r="F92" s="96">
        <v>2.9999999999999997E-4</v>
      </c>
      <c r="G92" s="96">
        <v>3928.5545000000002</v>
      </c>
      <c r="H92" s="96">
        <v>5970.1750000000002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6" t="s">
        <v>421</v>
      </c>
      <c r="B93" s="96">
        <v>13635.5335</v>
      </c>
      <c r="C93" s="96">
        <v>25.3687</v>
      </c>
      <c r="D93" s="96">
        <v>71.792100000000005</v>
      </c>
      <c r="E93" s="96">
        <v>0</v>
      </c>
      <c r="F93" s="96">
        <v>2.9999999999999997E-4</v>
      </c>
      <c r="G93" s="96">
        <v>4464.5747000000001</v>
      </c>
      <c r="H93" s="96">
        <v>5907.2106000000003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6" t="s">
        <v>422</v>
      </c>
      <c r="B94" s="96">
        <v>11064.6351</v>
      </c>
      <c r="C94" s="96">
        <v>21.656300000000002</v>
      </c>
      <c r="D94" s="96">
        <v>64.168000000000006</v>
      </c>
      <c r="E94" s="96">
        <v>0</v>
      </c>
      <c r="F94" s="96">
        <v>2.9999999999999997E-4</v>
      </c>
      <c r="G94" s="96">
        <v>3990.8076999999998</v>
      </c>
      <c r="H94" s="96">
        <v>4891.3413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6" t="s">
        <v>265</v>
      </c>
      <c r="B95" s="96">
        <v>11336.6093</v>
      </c>
      <c r="C95" s="96">
        <v>22.604900000000001</v>
      </c>
      <c r="D95" s="96">
        <v>68.043700000000001</v>
      </c>
      <c r="E95" s="96">
        <v>0</v>
      </c>
      <c r="F95" s="96">
        <v>2.9999999999999997E-4</v>
      </c>
      <c r="G95" s="96">
        <v>4231.9772999999996</v>
      </c>
      <c r="H95" s="96">
        <v>5049.6349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6" t="s">
        <v>423</v>
      </c>
      <c r="B96" s="96">
        <v>12074.928599999999</v>
      </c>
      <c r="C96" s="96">
        <v>24.1417</v>
      </c>
      <c r="D96" s="96">
        <v>72.832300000000004</v>
      </c>
      <c r="E96" s="96">
        <v>0</v>
      </c>
      <c r="F96" s="96">
        <v>2.9999999999999997E-4</v>
      </c>
      <c r="G96" s="96">
        <v>4529.8239000000003</v>
      </c>
      <c r="H96" s="96">
        <v>5384.4165000000003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6" t="s">
        <v>424</v>
      </c>
      <c r="B97" s="96">
        <v>12052.6047</v>
      </c>
      <c r="C97" s="96">
        <v>24.097999999999999</v>
      </c>
      <c r="D97" s="96">
        <v>72.702799999999996</v>
      </c>
      <c r="E97" s="96">
        <v>0</v>
      </c>
      <c r="F97" s="96">
        <v>2.9999999999999997E-4</v>
      </c>
      <c r="G97" s="96">
        <v>4521.7701999999999</v>
      </c>
      <c r="H97" s="96">
        <v>5374.5472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6" t="s">
        <v>425</v>
      </c>
      <c r="B98" s="96">
        <v>13011.107900000001</v>
      </c>
      <c r="C98" s="96">
        <v>26.014399999999998</v>
      </c>
      <c r="D98" s="96">
        <v>78.484099999999998</v>
      </c>
      <c r="E98" s="96">
        <v>0</v>
      </c>
      <c r="F98" s="96">
        <v>2.9999999999999997E-4</v>
      </c>
      <c r="G98" s="96">
        <v>4881.3411999999998</v>
      </c>
      <c r="H98" s="96">
        <v>5801.9588999999996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6" t="s">
        <v>426</v>
      </c>
      <c r="B99" s="96">
        <v>11019.0643</v>
      </c>
      <c r="C99" s="96">
        <v>22.022600000000001</v>
      </c>
      <c r="D99" s="96">
        <v>66.418899999999994</v>
      </c>
      <c r="E99" s="96">
        <v>0</v>
      </c>
      <c r="F99" s="96">
        <v>2.9999999999999997E-4</v>
      </c>
      <c r="G99" s="96">
        <v>4130.9413999999997</v>
      </c>
      <c r="H99" s="96">
        <v>4912.8483999999999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6" t="s">
        <v>427</v>
      </c>
      <c r="B100" s="96">
        <v>11725.4017</v>
      </c>
      <c r="C100" s="96">
        <v>22.988099999999999</v>
      </c>
      <c r="D100" s="96">
        <v>68.212699999999998</v>
      </c>
      <c r="E100" s="96">
        <v>0</v>
      </c>
      <c r="F100" s="96">
        <v>2.9999999999999997E-4</v>
      </c>
      <c r="G100" s="96">
        <v>4242.3757999999998</v>
      </c>
      <c r="H100" s="96">
        <v>5186.9690000000001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6" t="s">
        <v>428</v>
      </c>
      <c r="B101" s="96">
        <v>12667.290999999999</v>
      </c>
      <c r="C101" s="96">
        <v>23.814900000000002</v>
      </c>
      <c r="D101" s="96">
        <v>68.061400000000006</v>
      </c>
      <c r="E101" s="96">
        <v>0</v>
      </c>
      <c r="F101" s="96">
        <v>2.9999999999999997E-4</v>
      </c>
      <c r="G101" s="96">
        <v>4232.6545999999998</v>
      </c>
      <c r="H101" s="96">
        <v>5510.3870999999999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6" t="s">
        <v>429</v>
      </c>
      <c r="B102" s="96">
        <v>15443.236500000001</v>
      </c>
      <c r="C102" s="96">
        <v>26.480899999999998</v>
      </c>
      <c r="D102" s="96">
        <v>68.880600000000001</v>
      </c>
      <c r="E102" s="96">
        <v>0</v>
      </c>
      <c r="F102" s="96">
        <v>2.9999999999999997E-4</v>
      </c>
      <c r="G102" s="96">
        <v>4282.7578999999996</v>
      </c>
      <c r="H102" s="96">
        <v>6484.5191999999997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6"/>
      <c r="B103" s="96"/>
      <c r="C103" s="96"/>
      <c r="D103" s="96"/>
      <c r="E103" s="96"/>
      <c r="F103" s="96"/>
      <c r="G103" s="96"/>
      <c r="H103" s="96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6" t="s">
        <v>430</v>
      </c>
      <c r="B104" s="96">
        <v>155289.40760000001</v>
      </c>
      <c r="C104" s="96">
        <v>291.81349999999998</v>
      </c>
      <c r="D104" s="96">
        <v>833.62099999999998</v>
      </c>
      <c r="E104" s="96">
        <v>0</v>
      </c>
      <c r="F104" s="96">
        <v>3.3999999999999998E-3</v>
      </c>
      <c r="G104" s="96">
        <v>51841.808199999999</v>
      </c>
      <c r="H104" s="96">
        <v>67539.893800000005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6" t="s">
        <v>431</v>
      </c>
      <c r="B105" s="96">
        <v>11019.0643</v>
      </c>
      <c r="C105" s="96">
        <v>21.656300000000002</v>
      </c>
      <c r="D105" s="96">
        <v>63.184199999999997</v>
      </c>
      <c r="E105" s="96">
        <v>0</v>
      </c>
      <c r="F105" s="96">
        <v>2.9999999999999997E-4</v>
      </c>
      <c r="G105" s="96">
        <v>3928.5545000000002</v>
      </c>
      <c r="H105" s="96">
        <v>4891.3413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6" t="s">
        <v>432</v>
      </c>
      <c r="B106" s="96">
        <v>17029.552299999999</v>
      </c>
      <c r="C106" s="96">
        <v>28.2745</v>
      </c>
      <c r="D106" s="96">
        <v>78.484099999999998</v>
      </c>
      <c r="E106" s="96">
        <v>0</v>
      </c>
      <c r="F106" s="96">
        <v>2.9999999999999997E-4</v>
      </c>
      <c r="G106" s="96">
        <v>4881.3411999999998</v>
      </c>
      <c r="H106" s="96">
        <v>7065.8856999999998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0"/>
      <c r="B108" s="96" t="s">
        <v>433</v>
      </c>
      <c r="C108" s="96" t="s">
        <v>434</v>
      </c>
      <c r="D108" s="96" t="s">
        <v>435</v>
      </c>
      <c r="E108" s="96" t="s">
        <v>436</v>
      </c>
      <c r="F108" s="96" t="s">
        <v>437</v>
      </c>
      <c r="G108" s="96" t="s">
        <v>438</v>
      </c>
      <c r="H108" s="96" t="s">
        <v>439</v>
      </c>
      <c r="I108" s="96" t="s">
        <v>440</v>
      </c>
      <c r="J108" s="96" t="s">
        <v>441</v>
      </c>
      <c r="K108" s="96" t="s">
        <v>442</v>
      </c>
      <c r="L108" s="96" t="s">
        <v>443</v>
      </c>
      <c r="M108" s="96" t="s">
        <v>444</v>
      </c>
      <c r="N108" s="96" t="s">
        <v>445</v>
      </c>
      <c r="O108" s="96" t="s">
        <v>446</v>
      </c>
      <c r="P108" s="96" t="s">
        <v>447</v>
      </c>
      <c r="Q108" s="96" t="s">
        <v>448</v>
      </c>
      <c r="R108" s="96" t="s">
        <v>449</v>
      </c>
      <c r="S108" s="96" t="s">
        <v>450</v>
      </c>
    </row>
    <row r="109" spans="1:19">
      <c r="A109" s="96" t="s">
        <v>419</v>
      </c>
      <c r="B109" s="97">
        <v>69835200000</v>
      </c>
      <c r="C109" s="96">
        <v>68463.388999999996</v>
      </c>
      <c r="D109" s="96" t="s">
        <v>572</v>
      </c>
      <c r="E109" s="96">
        <v>49331.021000000001</v>
      </c>
      <c r="F109" s="96">
        <v>9104.3970000000008</v>
      </c>
      <c r="G109" s="96">
        <v>4112.9709999999995</v>
      </c>
      <c r="H109" s="96">
        <v>0</v>
      </c>
      <c r="I109" s="96">
        <v>0</v>
      </c>
      <c r="J109" s="96">
        <v>5915</v>
      </c>
      <c r="K109" s="96">
        <v>0</v>
      </c>
      <c r="L109" s="96">
        <v>0</v>
      </c>
      <c r="M109" s="96">
        <v>0</v>
      </c>
      <c r="N109" s="96">
        <v>0</v>
      </c>
      <c r="O109" s="96">
        <v>0</v>
      </c>
      <c r="P109" s="96">
        <v>0</v>
      </c>
      <c r="Q109" s="96">
        <v>0</v>
      </c>
      <c r="R109" s="96">
        <v>0</v>
      </c>
      <c r="S109" s="96">
        <v>0</v>
      </c>
    </row>
    <row r="110" spans="1:19">
      <c r="A110" s="96" t="s">
        <v>420</v>
      </c>
      <c r="B110" s="97">
        <v>62292700000</v>
      </c>
      <c r="C110" s="96">
        <v>62548.389000000003</v>
      </c>
      <c r="D110" s="96" t="s">
        <v>573</v>
      </c>
      <c r="E110" s="96">
        <v>49331.021000000001</v>
      </c>
      <c r="F110" s="96">
        <v>9104.3970000000008</v>
      </c>
      <c r="G110" s="96">
        <v>4112.9709999999995</v>
      </c>
      <c r="H110" s="96">
        <v>0</v>
      </c>
      <c r="I110" s="96">
        <v>0</v>
      </c>
      <c r="J110" s="96">
        <v>0</v>
      </c>
      <c r="K110" s="96">
        <v>0</v>
      </c>
      <c r="L110" s="96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96">
        <v>0</v>
      </c>
      <c r="S110" s="96">
        <v>0</v>
      </c>
    </row>
    <row r="111" spans="1:19">
      <c r="A111" s="96" t="s">
        <v>421</v>
      </c>
      <c r="B111" s="97">
        <v>70792100000</v>
      </c>
      <c r="C111" s="96">
        <v>63369.885999999999</v>
      </c>
      <c r="D111" s="96" t="s">
        <v>530</v>
      </c>
      <c r="E111" s="96">
        <v>49331.021000000001</v>
      </c>
      <c r="F111" s="96">
        <v>9104.3970000000008</v>
      </c>
      <c r="G111" s="96">
        <v>4112.9709999999995</v>
      </c>
      <c r="H111" s="96">
        <v>0</v>
      </c>
      <c r="I111" s="96">
        <v>821.49699999999996</v>
      </c>
      <c r="J111" s="96">
        <v>0</v>
      </c>
      <c r="K111" s="96">
        <v>0</v>
      </c>
      <c r="L111" s="96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96">
        <v>0</v>
      </c>
      <c r="S111" s="96">
        <v>0</v>
      </c>
    </row>
    <row r="112" spans="1:19">
      <c r="A112" s="96" t="s">
        <v>422</v>
      </c>
      <c r="B112" s="97">
        <v>63279900000</v>
      </c>
      <c r="C112" s="96">
        <v>63707.186999999998</v>
      </c>
      <c r="D112" s="96" t="s">
        <v>531</v>
      </c>
      <c r="E112" s="96">
        <v>49331.021000000001</v>
      </c>
      <c r="F112" s="96">
        <v>9104.3970000000008</v>
      </c>
      <c r="G112" s="96">
        <v>4112.9709999999995</v>
      </c>
      <c r="H112" s="96">
        <v>0</v>
      </c>
      <c r="I112" s="96">
        <v>1158.797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96">
        <v>0</v>
      </c>
      <c r="S112" s="96">
        <v>0</v>
      </c>
    </row>
    <row r="113" spans="1:19">
      <c r="A113" s="96" t="s">
        <v>265</v>
      </c>
      <c r="B113" s="97">
        <v>67103900000</v>
      </c>
      <c r="C113" s="96">
        <v>70190.614000000001</v>
      </c>
      <c r="D113" s="96" t="s">
        <v>607</v>
      </c>
      <c r="E113" s="96">
        <v>49331.021000000001</v>
      </c>
      <c r="F113" s="96">
        <v>9104.3970000000008</v>
      </c>
      <c r="G113" s="96">
        <v>4112.9709999999995</v>
      </c>
      <c r="H113" s="96">
        <v>0</v>
      </c>
      <c r="I113" s="96">
        <v>7642.2250000000004</v>
      </c>
      <c r="J113" s="96">
        <v>0</v>
      </c>
      <c r="K113" s="96">
        <v>0</v>
      </c>
      <c r="L113" s="96">
        <v>0</v>
      </c>
      <c r="M113" s="96">
        <v>0</v>
      </c>
      <c r="N113" s="96">
        <v>0</v>
      </c>
      <c r="O113" s="96">
        <v>0</v>
      </c>
      <c r="P113" s="96">
        <v>0</v>
      </c>
      <c r="Q113" s="96">
        <v>0</v>
      </c>
      <c r="R113" s="96">
        <v>0</v>
      </c>
      <c r="S113" s="96">
        <v>0</v>
      </c>
    </row>
    <row r="114" spans="1:19">
      <c r="A114" s="96" t="s">
        <v>423</v>
      </c>
      <c r="B114" s="97">
        <v>71826700000</v>
      </c>
      <c r="C114" s="96">
        <v>85343.558999999994</v>
      </c>
      <c r="D114" s="96" t="s">
        <v>473</v>
      </c>
      <c r="E114" s="96">
        <v>49331.021000000001</v>
      </c>
      <c r="F114" s="96">
        <v>9104.3970000000008</v>
      </c>
      <c r="G114" s="96">
        <v>4112.9709999999995</v>
      </c>
      <c r="H114" s="96">
        <v>0</v>
      </c>
      <c r="I114" s="96">
        <v>22795.17</v>
      </c>
      <c r="J114" s="96">
        <v>0</v>
      </c>
      <c r="K114" s="96">
        <v>0</v>
      </c>
      <c r="L114" s="96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96">
        <v>0</v>
      </c>
      <c r="S114" s="96">
        <v>0</v>
      </c>
    </row>
    <row r="115" spans="1:19">
      <c r="A115" s="96" t="s">
        <v>424</v>
      </c>
      <c r="B115" s="97">
        <v>71699000000</v>
      </c>
      <c r="C115" s="96">
        <v>88321.692999999999</v>
      </c>
      <c r="D115" s="96" t="s">
        <v>532</v>
      </c>
      <c r="E115" s="96">
        <v>49331.021000000001</v>
      </c>
      <c r="F115" s="96">
        <v>9104.3970000000008</v>
      </c>
      <c r="G115" s="96">
        <v>4112.9709999999995</v>
      </c>
      <c r="H115" s="96">
        <v>0</v>
      </c>
      <c r="I115" s="96">
        <v>25773.303</v>
      </c>
      <c r="J115" s="96">
        <v>0</v>
      </c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96">
        <v>0</v>
      </c>
      <c r="S115" s="96">
        <v>0</v>
      </c>
    </row>
    <row r="116" spans="1:19">
      <c r="A116" s="96" t="s">
        <v>425</v>
      </c>
      <c r="B116" s="97">
        <v>77400500000</v>
      </c>
      <c r="C116" s="96">
        <v>87610.517999999996</v>
      </c>
      <c r="D116" s="96" t="s">
        <v>477</v>
      </c>
      <c r="E116" s="96">
        <v>49331.021000000001</v>
      </c>
      <c r="F116" s="96">
        <v>9104.3970000000008</v>
      </c>
      <c r="G116" s="96">
        <v>4112.9709999999995</v>
      </c>
      <c r="H116" s="96">
        <v>0</v>
      </c>
      <c r="I116" s="96">
        <v>25062.128000000001</v>
      </c>
      <c r="J116" s="96">
        <v>0</v>
      </c>
      <c r="K116" s="96">
        <v>0</v>
      </c>
      <c r="L116" s="96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96">
        <v>0</v>
      </c>
      <c r="S116" s="96">
        <v>0</v>
      </c>
    </row>
    <row r="117" spans="1:19">
      <c r="A117" s="96" t="s">
        <v>426</v>
      </c>
      <c r="B117" s="97">
        <v>65501900000</v>
      </c>
      <c r="C117" s="96">
        <v>77911.251999999993</v>
      </c>
      <c r="D117" s="96" t="s">
        <v>533</v>
      </c>
      <c r="E117" s="96">
        <v>49331.021000000001</v>
      </c>
      <c r="F117" s="96">
        <v>9104.3970000000008</v>
      </c>
      <c r="G117" s="96">
        <v>4112.9709999999995</v>
      </c>
      <c r="H117" s="96">
        <v>0</v>
      </c>
      <c r="I117" s="96">
        <v>15362.862999999999</v>
      </c>
      <c r="J117" s="96">
        <v>0</v>
      </c>
      <c r="K117" s="96">
        <v>0</v>
      </c>
      <c r="L117" s="96">
        <v>0</v>
      </c>
      <c r="M117" s="96">
        <v>0</v>
      </c>
      <c r="N117" s="96">
        <v>0</v>
      </c>
      <c r="O117" s="96">
        <v>0</v>
      </c>
      <c r="P117" s="96">
        <v>0</v>
      </c>
      <c r="Q117" s="96">
        <v>0</v>
      </c>
      <c r="R117" s="96">
        <v>0</v>
      </c>
      <c r="S117" s="96">
        <v>0</v>
      </c>
    </row>
    <row r="118" spans="1:19">
      <c r="A118" s="96" t="s">
        <v>427</v>
      </c>
      <c r="B118" s="97">
        <v>67268800000</v>
      </c>
      <c r="C118" s="96">
        <v>67508.759000000005</v>
      </c>
      <c r="D118" s="96" t="s">
        <v>484</v>
      </c>
      <c r="E118" s="96">
        <v>49331.021000000001</v>
      </c>
      <c r="F118" s="96">
        <v>9104.3970000000008</v>
      </c>
      <c r="G118" s="96">
        <v>4112.9709999999995</v>
      </c>
      <c r="H118" s="96">
        <v>0</v>
      </c>
      <c r="I118" s="96">
        <v>4960.3689999999997</v>
      </c>
      <c r="J118" s="96">
        <v>0</v>
      </c>
      <c r="K118" s="96">
        <v>0</v>
      </c>
      <c r="L118" s="96">
        <v>0</v>
      </c>
      <c r="M118" s="96">
        <v>0</v>
      </c>
      <c r="N118" s="96">
        <v>0</v>
      </c>
      <c r="O118" s="96">
        <v>0</v>
      </c>
      <c r="P118" s="96">
        <v>0</v>
      </c>
      <c r="Q118" s="96">
        <v>0</v>
      </c>
      <c r="R118" s="96">
        <v>0</v>
      </c>
      <c r="S118" s="96">
        <v>0</v>
      </c>
    </row>
    <row r="119" spans="1:19">
      <c r="A119" s="96" t="s">
        <v>428</v>
      </c>
      <c r="B119" s="97">
        <v>67114700000</v>
      </c>
      <c r="C119" s="96">
        <v>68463.388999999996</v>
      </c>
      <c r="D119" s="96" t="s">
        <v>485</v>
      </c>
      <c r="E119" s="96">
        <v>49331.021000000001</v>
      </c>
      <c r="F119" s="96">
        <v>9104.3970000000008</v>
      </c>
      <c r="G119" s="96">
        <v>4112.9709999999995</v>
      </c>
      <c r="H119" s="96">
        <v>0</v>
      </c>
      <c r="I119" s="96">
        <v>0</v>
      </c>
      <c r="J119" s="96">
        <v>5915</v>
      </c>
      <c r="K119" s="96">
        <v>0</v>
      </c>
      <c r="L119" s="96">
        <v>0</v>
      </c>
      <c r="M119" s="96">
        <v>0</v>
      </c>
      <c r="N119" s="96">
        <v>0</v>
      </c>
      <c r="O119" s="96">
        <v>0</v>
      </c>
      <c r="P119" s="96">
        <v>0</v>
      </c>
      <c r="Q119" s="96">
        <v>0</v>
      </c>
      <c r="R119" s="96">
        <v>0</v>
      </c>
      <c r="S119" s="96">
        <v>0</v>
      </c>
    </row>
    <row r="120" spans="1:19">
      <c r="A120" s="96" t="s">
        <v>429</v>
      </c>
      <c r="B120" s="97">
        <v>67909100000</v>
      </c>
      <c r="C120" s="96">
        <v>68463.388999999996</v>
      </c>
      <c r="D120" s="96" t="s">
        <v>574</v>
      </c>
      <c r="E120" s="96">
        <v>49331.021000000001</v>
      </c>
      <c r="F120" s="96">
        <v>9104.3970000000008</v>
      </c>
      <c r="G120" s="96">
        <v>4112.9709999999995</v>
      </c>
      <c r="H120" s="96">
        <v>0</v>
      </c>
      <c r="I120" s="96">
        <v>0</v>
      </c>
      <c r="J120" s="96">
        <v>5915</v>
      </c>
      <c r="K120" s="96">
        <v>0</v>
      </c>
      <c r="L120" s="96">
        <v>0</v>
      </c>
      <c r="M120" s="96">
        <v>0</v>
      </c>
      <c r="N120" s="96">
        <v>0</v>
      </c>
      <c r="O120" s="96">
        <v>0</v>
      </c>
      <c r="P120" s="96">
        <v>0</v>
      </c>
      <c r="Q120" s="96">
        <v>0</v>
      </c>
      <c r="R120" s="96">
        <v>0</v>
      </c>
      <c r="S120" s="96">
        <v>0</v>
      </c>
    </row>
    <row r="121" spans="1:19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</row>
    <row r="122" spans="1:19">
      <c r="A122" s="96" t="s">
        <v>430</v>
      </c>
      <c r="B122" s="97">
        <v>822025000000</v>
      </c>
      <c r="C122" s="96"/>
      <c r="D122" s="96"/>
      <c r="E122" s="96"/>
      <c r="F122" s="96"/>
      <c r="G122" s="96"/>
      <c r="H122" s="96"/>
      <c r="I122" s="96"/>
      <c r="J122" s="96"/>
      <c r="K122" s="96">
        <v>0</v>
      </c>
      <c r="L122" s="96">
        <v>0</v>
      </c>
      <c r="M122" s="96">
        <v>0</v>
      </c>
      <c r="N122" s="96">
        <v>0</v>
      </c>
      <c r="O122" s="96">
        <v>0</v>
      </c>
      <c r="P122" s="96">
        <v>0</v>
      </c>
      <c r="Q122" s="96">
        <v>0</v>
      </c>
      <c r="R122" s="96">
        <v>0</v>
      </c>
      <c r="S122" s="96">
        <v>0</v>
      </c>
    </row>
    <row r="123" spans="1:19">
      <c r="A123" s="96" t="s">
        <v>431</v>
      </c>
      <c r="B123" s="97">
        <v>62292700000</v>
      </c>
      <c r="C123" s="96">
        <v>62548.389000000003</v>
      </c>
      <c r="D123" s="96"/>
      <c r="E123" s="96">
        <v>49331.021000000001</v>
      </c>
      <c r="F123" s="96">
        <v>9104.3970000000008</v>
      </c>
      <c r="G123" s="96">
        <v>4112.9709999999995</v>
      </c>
      <c r="H123" s="96">
        <v>0</v>
      </c>
      <c r="I123" s="96">
        <v>0</v>
      </c>
      <c r="J123" s="96">
        <v>0</v>
      </c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6">
        <v>0</v>
      </c>
      <c r="Q123" s="96">
        <v>0</v>
      </c>
      <c r="R123" s="96">
        <v>0</v>
      </c>
      <c r="S123" s="96">
        <v>0</v>
      </c>
    </row>
    <row r="124" spans="1:19">
      <c r="A124" s="96" t="s">
        <v>432</v>
      </c>
      <c r="B124" s="97">
        <v>77400500000</v>
      </c>
      <c r="C124" s="96">
        <v>88321.692999999999</v>
      </c>
      <c r="D124" s="96"/>
      <c r="E124" s="96">
        <v>49331.021000000001</v>
      </c>
      <c r="F124" s="96">
        <v>9104.3970000000008</v>
      </c>
      <c r="G124" s="96">
        <v>4112.9709999999995</v>
      </c>
      <c r="H124" s="96">
        <v>0</v>
      </c>
      <c r="I124" s="96">
        <v>25773.303</v>
      </c>
      <c r="J124" s="96">
        <v>5915</v>
      </c>
      <c r="K124" s="96">
        <v>0</v>
      </c>
      <c r="L124" s="96">
        <v>0</v>
      </c>
      <c r="M124" s="96">
        <v>0</v>
      </c>
      <c r="N124" s="96">
        <v>0</v>
      </c>
      <c r="O124" s="96">
        <v>0</v>
      </c>
      <c r="P124" s="96">
        <v>0</v>
      </c>
      <c r="Q124" s="96">
        <v>0</v>
      </c>
      <c r="R124" s="96">
        <v>0</v>
      </c>
      <c r="S124" s="96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90"/>
      <c r="B126" s="96" t="s">
        <v>454</v>
      </c>
      <c r="C126" s="96" t="s">
        <v>455</v>
      </c>
      <c r="D126" s="96" t="s">
        <v>456</v>
      </c>
      <c r="E126" s="96" t="s">
        <v>161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6" t="s">
        <v>457</v>
      </c>
      <c r="B127" s="96">
        <v>18739.72</v>
      </c>
      <c r="C127" s="96">
        <v>3162.08</v>
      </c>
      <c r="D127" s="96">
        <v>0</v>
      </c>
      <c r="E127" s="96">
        <v>21901.8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6" t="s">
        <v>458</v>
      </c>
      <c r="B128" s="96">
        <v>3.88</v>
      </c>
      <c r="C128" s="96">
        <v>0.65</v>
      </c>
      <c r="D128" s="96">
        <v>0</v>
      </c>
      <c r="E128" s="96">
        <v>4.53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6" t="s">
        <v>459</v>
      </c>
      <c r="B129" s="96">
        <v>3.88</v>
      </c>
      <c r="C129" s="96">
        <v>0.65</v>
      </c>
      <c r="D129" s="96">
        <v>0</v>
      </c>
      <c r="E129" s="96">
        <v>4.53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29"/>
  <sheetViews>
    <sheetView workbookViewId="0"/>
  </sheetViews>
  <sheetFormatPr defaultRowHeight="10.5"/>
  <cols>
    <col min="1" max="1" width="53.33203125" style="89" customWidth="1"/>
    <col min="2" max="2" width="28.83203125" style="89" customWidth="1"/>
    <col min="3" max="3" width="33.6640625" style="89" customWidth="1"/>
    <col min="4" max="4" width="38.6640625" style="89" customWidth="1"/>
    <col min="5" max="5" width="45.6640625" style="89" customWidth="1"/>
    <col min="6" max="6" width="50" style="89" customWidth="1"/>
    <col min="7" max="7" width="43.6640625" style="89" customWidth="1"/>
    <col min="8" max="9" width="38.33203125" style="89" customWidth="1"/>
    <col min="10" max="10" width="46.1640625" style="89" customWidth="1"/>
    <col min="11" max="11" width="36.1640625" style="89" customWidth="1"/>
    <col min="12" max="12" width="45" style="89" customWidth="1"/>
    <col min="13" max="13" width="50.1640625" style="89" customWidth="1"/>
    <col min="14" max="15" width="44.83203125" style="89" customWidth="1"/>
    <col min="16" max="16" width="45.33203125" style="89" customWidth="1"/>
    <col min="17" max="17" width="44.83203125" style="89" customWidth="1"/>
    <col min="18" max="18" width="42.6640625" style="89" customWidth="1"/>
    <col min="19" max="19" width="48.1640625" style="89" customWidth="1"/>
    <col min="20" max="22" width="9.33203125" style="89" customWidth="1"/>
    <col min="23" max="16384" width="9.33203125" style="89"/>
  </cols>
  <sheetData>
    <row r="1" spans="1:19">
      <c r="A1" s="90"/>
      <c r="B1" s="96" t="s">
        <v>302</v>
      </c>
      <c r="C1" s="96" t="s">
        <v>303</v>
      </c>
      <c r="D1" s="96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6" t="s">
        <v>305</v>
      </c>
      <c r="B2" s="96">
        <v>1076.7</v>
      </c>
      <c r="C2" s="96">
        <v>222.68</v>
      </c>
      <c r="D2" s="96">
        <v>222.68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6" t="s">
        <v>306</v>
      </c>
      <c r="B3" s="96">
        <v>1076.7</v>
      </c>
      <c r="C3" s="96">
        <v>222.68</v>
      </c>
      <c r="D3" s="96">
        <v>222.68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6" t="s">
        <v>307</v>
      </c>
      <c r="B4" s="96">
        <v>2998.94</v>
      </c>
      <c r="C4" s="96">
        <v>620.24</v>
      </c>
      <c r="D4" s="96">
        <v>620.24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6" t="s">
        <v>308</v>
      </c>
      <c r="B5" s="96">
        <v>2998.94</v>
      </c>
      <c r="C5" s="96">
        <v>620.24</v>
      </c>
      <c r="D5" s="96">
        <v>620.24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0"/>
      <c r="B7" s="96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6" t="s">
        <v>310</v>
      </c>
      <c r="B8" s="96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6" t="s">
        <v>311</v>
      </c>
      <c r="B9" s="96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6" t="s">
        <v>312</v>
      </c>
      <c r="B10" s="9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0"/>
      <c r="B12" s="96" t="s">
        <v>313</v>
      </c>
      <c r="C12" s="96" t="s">
        <v>314</v>
      </c>
      <c r="D12" s="96" t="s">
        <v>315</v>
      </c>
      <c r="E12" s="96" t="s">
        <v>316</v>
      </c>
      <c r="F12" s="96" t="s">
        <v>317</v>
      </c>
      <c r="G12" s="96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6" t="s">
        <v>76</v>
      </c>
      <c r="B13" s="96">
        <v>0</v>
      </c>
      <c r="C13" s="96">
        <v>257.67</v>
      </c>
      <c r="D13" s="96">
        <v>0</v>
      </c>
      <c r="E13" s="96">
        <v>0</v>
      </c>
      <c r="F13" s="96">
        <v>0</v>
      </c>
      <c r="G13" s="9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6" t="s">
        <v>77</v>
      </c>
      <c r="B14" s="96">
        <v>20.5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6" t="s">
        <v>85</v>
      </c>
      <c r="B15" s="96">
        <v>545.04999999999995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6" t="s">
        <v>86</v>
      </c>
      <c r="B16" s="96">
        <v>92.94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6" t="s">
        <v>87</v>
      </c>
      <c r="B17" s="96">
        <v>104.42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6" t="s">
        <v>88</v>
      </c>
      <c r="B18" s="96">
        <v>0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6" t="s">
        <v>89</v>
      </c>
      <c r="B19" s="96">
        <v>56.12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6" t="s">
        <v>90</v>
      </c>
      <c r="B20" s="96">
        <v>0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6" t="s">
        <v>91</v>
      </c>
      <c r="B21" s="96">
        <v>0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6" t="s">
        <v>92</v>
      </c>
      <c r="B22" s="96">
        <v>0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6" t="s">
        <v>71</v>
      </c>
      <c r="B23" s="96">
        <v>0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6" t="s">
        <v>93</v>
      </c>
      <c r="B24" s="96">
        <v>0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6" t="s">
        <v>94</v>
      </c>
      <c r="B25" s="96">
        <v>0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6" t="s">
        <v>95</v>
      </c>
      <c r="B26" s="96">
        <v>0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6"/>
      <c r="B27" s="96"/>
      <c r="C27" s="96"/>
      <c r="D27" s="96"/>
      <c r="E27" s="96"/>
      <c r="F27" s="96"/>
      <c r="G27" s="9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6" t="s">
        <v>96</v>
      </c>
      <c r="B28" s="96">
        <v>819.04</v>
      </c>
      <c r="C28" s="96">
        <v>257.67</v>
      </c>
      <c r="D28" s="96">
        <v>0</v>
      </c>
      <c r="E28" s="96">
        <v>0</v>
      </c>
      <c r="F28" s="96">
        <v>0</v>
      </c>
      <c r="G28" s="96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0"/>
      <c r="B30" s="96" t="s">
        <v>309</v>
      </c>
      <c r="C30" s="96" t="s">
        <v>229</v>
      </c>
      <c r="D30" s="96" t="s">
        <v>319</v>
      </c>
      <c r="E30" s="96" t="s">
        <v>320</v>
      </c>
      <c r="F30" s="96" t="s">
        <v>321</v>
      </c>
      <c r="G30" s="96" t="s">
        <v>322</v>
      </c>
      <c r="H30" s="96" t="s">
        <v>323</v>
      </c>
      <c r="I30" s="96" t="s">
        <v>324</v>
      </c>
      <c r="J30" s="96" t="s">
        <v>325</v>
      </c>
      <c r="K30"/>
      <c r="L30"/>
      <c r="M30"/>
      <c r="N30"/>
      <c r="O30"/>
      <c r="P30"/>
      <c r="Q30"/>
      <c r="R30"/>
      <c r="S30"/>
    </row>
    <row r="31" spans="1:19">
      <c r="A31" s="96" t="s">
        <v>328</v>
      </c>
      <c r="B31" s="96">
        <v>3204.84</v>
      </c>
      <c r="C31" s="96" t="s">
        <v>236</v>
      </c>
      <c r="D31" s="96">
        <v>31313.82</v>
      </c>
      <c r="E31" s="96">
        <v>1</v>
      </c>
      <c r="F31" s="96">
        <v>1586.63</v>
      </c>
      <c r="G31" s="96">
        <v>0</v>
      </c>
      <c r="H31" s="96">
        <v>9.68</v>
      </c>
      <c r="I31" s="96"/>
      <c r="J31" s="96">
        <v>2.56</v>
      </c>
      <c r="K31"/>
      <c r="L31"/>
      <c r="M31"/>
      <c r="N31"/>
      <c r="O31"/>
      <c r="P31"/>
      <c r="Q31"/>
      <c r="R31"/>
      <c r="S31"/>
    </row>
    <row r="32" spans="1:19">
      <c r="A32" s="96" t="s">
        <v>327</v>
      </c>
      <c r="B32" s="96">
        <v>1393.41</v>
      </c>
      <c r="C32" s="96" t="s">
        <v>236</v>
      </c>
      <c r="D32" s="96">
        <v>11554.41</v>
      </c>
      <c r="E32" s="96">
        <v>1</v>
      </c>
      <c r="F32" s="96">
        <v>1150.96</v>
      </c>
      <c r="G32" s="96">
        <v>0</v>
      </c>
      <c r="H32" s="96">
        <v>15.06</v>
      </c>
      <c r="I32" s="96"/>
      <c r="J32" s="96">
        <v>0</v>
      </c>
      <c r="K32"/>
      <c r="L32"/>
      <c r="M32"/>
      <c r="N32"/>
      <c r="O32"/>
      <c r="P32"/>
      <c r="Q32"/>
      <c r="R32"/>
      <c r="S32"/>
    </row>
    <row r="33" spans="1:19">
      <c r="A33" s="96" t="s">
        <v>326</v>
      </c>
      <c r="B33" s="96">
        <v>236.88</v>
      </c>
      <c r="C33" s="96" t="s">
        <v>236</v>
      </c>
      <c r="D33" s="96">
        <v>1010.76</v>
      </c>
      <c r="E33" s="96">
        <v>1</v>
      </c>
      <c r="F33" s="96">
        <v>299.12</v>
      </c>
      <c r="G33" s="96">
        <v>17.66</v>
      </c>
      <c r="H33" s="96">
        <v>11.84</v>
      </c>
      <c r="I33" s="96">
        <v>47.38</v>
      </c>
      <c r="J33" s="96">
        <v>8.07</v>
      </c>
      <c r="K33"/>
      <c r="L33"/>
      <c r="M33"/>
      <c r="N33"/>
      <c r="O33"/>
      <c r="P33"/>
      <c r="Q33"/>
      <c r="R33"/>
      <c r="S33"/>
    </row>
    <row r="34" spans="1:19">
      <c r="A34" s="96" t="s">
        <v>161</v>
      </c>
      <c r="B34" s="96">
        <v>4835.13</v>
      </c>
      <c r="C34" s="96"/>
      <c r="D34" s="96">
        <v>43879</v>
      </c>
      <c r="E34" s="96"/>
      <c r="F34" s="96">
        <v>3036.71</v>
      </c>
      <c r="G34" s="96">
        <v>17.66</v>
      </c>
      <c r="H34" s="96">
        <v>11.3363</v>
      </c>
      <c r="I34" s="96">
        <v>967.03</v>
      </c>
      <c r="J34" s="96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6" t="s">
        <v>329</v>
      </c>
      <c r="B35" s="96">
        <v>4835.13</v>
      </c>
      <c r="C35" s="96"/>
      <c r="D35" s="96">
        <v>43879</v>
      </c>
      <c r="E35" s="96"/>
      <c r="F35" s="96">
        <v>3036.71</v>
      </c>
      <c r="G35" s="96">
        <v>17.66</v>
      </c>
      <c r="H35" s="96">
        <v>11.3363</v>
      </c>
      <c r="I35" s="96">
        <v>967.03</v>
      </c>
      <c r="J35" s="96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6" t="s">
        <v>330</v>
      </c>
      <c r="B36" s="96">
        <v>0</v>
      </c>
      <c r="C36" s="96"/>
      <c r="D36" s="96">
        <v>0</v>
      </c>
      <c r="E36" s="96"/>
      <c r="F36" s="96">
        <v>0</v>
      </c>
      <c r="G36" s="96">
        <v>0</v>
      </c>
      <c r="H36" s="96"/>
      <c r="I36" s="96"/>
      <c r="J36" s="96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0"/>
      <c r="B38" s="96" t="s">
        <v>56</v>
      </c>
      <c r="C38" s="96" t="s">
        <v>331</v>
      </c>
      <c r="D38" s="96" t="s">
        <v>332</v>
      </c>
      <c r="E38" s="96" t="s">
        <v>333</v>
      </c>
      <c r="F38" s="96" t="s">
        <v>334</v>
      </c>
      <c r="G38" s="96" t="s">
        <v>335</v>
      </c>
      <c r="H38" s="96" t="s">
        <v>336</v>
      </c>
      <c r="I38" s="96" t="s">
        <v>337</v>
      </c>
      <c r="J38"/>
      <c r="K38"/>
      <c r="L38"/>
      <c r="M38"/>
      <c r="N38"/>
      <c r="O38"/>
      <c r="P38"/>
      <c r="Q38"/>
      <c r="R38"/>
      <c r="S38"/>
    </row>
    <row r="39" spans="1:19">
      <c r="A39" s="96" t="s">
        <v>357</v>
      </c>
      <c r="B39" s="96" t="s">
        <v>504</v>
      </c>
      <c r="C39" s="96">
        <v>0.8</v>
      </c>
      <c r="D39" s="96">
        <v>0.89100000000000001</v>
      </c>
      <c r="E39" s="96">
        <v>1.028</v>
      </c>
      <c r="F39" s="96">
        <v>598.24</v>
      </c>
      <c r="G39" s="96">
        <v>90</v>
      </c>
      <c r="H39" s="96">
        <v>90</v>
      </c>
      <c r="I39" s="96" t="s">
        <v>341</v>
      </c>
      <c r="J39"/>
      <c r="K39"/>
      <c r="L39"/>
      <c r="M39"/>
      <c r="N39"/>
      <c r="O39"/>
      <c r="P39"/>
      <c r="Q39"/>
      <c r="R39"/>
      <c r="S39"/>
    </row>
    <row r="40" spans="1:19">
      <c r="A40" s="96" t="s">
        <v>358</v>
      </c>
      <c r="B40" s="96" t="s">
        <v>504</v>
      </c>
      <c r="C40" s="96">
        <v>0.8</v>
      </c>
      <c r="D40" s="96">
        <v>0.89100000000000001</v>
      </c>
      <c r="E40" s="96">
        <v>1.028</v>
      </c>
      <c r="F40" s="96">
        <v>390.16</v>
      </c>
      <c r="G40" s="96">
        <v>0</v>
      </c>
      <c r="H40" s="96">
        <v>90</v>
      </c>
      <c r="I40" s="96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96" t="s">
        <v>359</v>
      </c>
      <c r="B41" s="96" t="s">
        <v>504</v>
      </c>
      <c r="C41" s="96">
        <v>0.8</v>
      </c>
      <c r="D41" s="96">
        <v>0.89100000000000001</v>
      </c>
      <c r="E41" s="96">
        <v>1.028</v>
      </c>
      <c r="F41" s="96">
        <v>598.24</v>
      </c>
      <c r="G41" s="96">
        <v>270</v>
      </c>
      <c r="H41" s="96">
        <v>90</v>
      </c>
      <c r="I41" s="96" t="s">
        <v>345</v>
      </c>
      <c r="J41"/>
      <c r="K41"/>
      <c r="L41"/>
      <c r="M41"/>
      <c r="N41"/>
      <c r="O41"/>
      <c r="P41"/>
      <c r="Q41"/>
      <c r="R41"/>
      <c r="S41"/>
    </row>
    <row r="42" spans="1:19">
      <c r="A42" s="96" t="s">
        <v>360</v>
      </c>
      <c r="B42" s="96" t="s">
        <v>347</v>
      </c>
      <c r="C42" s="96">
        <v>0.3</v>
      </c>
      <c r="D42" s="96">
        <v>2.512</v>
      </c>
      <c r="E42" s="96">
        <v>6.452</v>
      </c>
      <c r="F42" s="96">
        <v>3204.84</v>
      </c>
      <c r="G42" s="96">
        <v>0</v>
      </c>
      <c r="H42" s="96">
        <v>180</v>
      </c>
      <c r="I42" s="96"/>
      <c r="J42"/>
      <c r="K42"/>
      <c r="L42"/>
      <c r="M42"/>
      <c r="N42"/>
      <c r="O42"/>
      <c r="P42"/>
      <c r="Q42"/>
      <c r="R42"/>
      <c r="S42"/>
    </row>
    <row r="43" spans="1:19">
      <c r="A43" s="96" t="s">
        <v>361</v>
      </c>
      <c r="B43" s="96" t="s">
        <v>505</v>
      </c>
      <c r="C43" s="96">
        <v>0.3</v>
      </c>
      <c r="D43" s="96">
        <v>0.55200000000000005</v>
      </c>
      <c r="E43" s="96">
        <v>0.61599999999999999</v>
      </c>
      <c r="F43" s="96">
        <v>3204.84</v>
      </c>
      <c r="G43" s="96">
        <v>180</v>
      </c>
      <c r="H43" s="96">
        <v>0</v>
      </c>
      <c r="I43" s="96"/>
      <c r="J43"/>
      <c r="K43"/>
      <c r="L43"/>
      <c r="M43"/>
      <c r="N43"/>
      <c r="O43"/>
      <c r="P43"/>
      <c r="Q43"/>
      <c r="R43"/>
      <c r="S43"/>
    </row>
    <row r="44" spans="1:19">
      <c r="A44" s="96" t="s">
        <v>353</v>
      </c>
      <c r="B44" s="96" t="s">
        <v>504</v>
      </c>
      <c r="C44" s="96">
        <v>0.8</v>
      </c>
      <c r="D44" s="96">
        <v>0.89100000000000001</v>
      </c>
      <c r="E44" s="96">
        <v>1.028</v>
      </c>
      <c r="F44" s="96">
        <v>110.54</v>
      </c>
      <c r="G44" s="96">
        <v>180</v>
      </c>
      <c r="H44" s="96">
        <v>90</v>
      </c>
      <c r="I44" s="96" t="s">
        <v>339</v>
      </c>
      <c r="J44"/>
      <c r="K44"/>
      <c r="L44"/>
      <c r="M44"/>
      <c r="N44"/>
      <c r="O44"/>
      <c r="P44"/>
      <c r="Q44"/>
      <c r="R44"/>
      <c r="S44"/>
    </row>
    <row r="45" spans="1:19">
      <c r="A45" s="96" t="s">
        <v>354</v>
      </c>
      <c r="B45" s="96" t="s">
        <v>504</v>
      </c>
      <c r="C45" s="96">
        <v>0.8</v>
      </c>
      <c r="D45" s="96">
        <v>0.89100000000000001</v>
      </c>
      <c r="E45" s="96">
        <v>1.028</v>
      </c>
      <c r="F45" s="96">
        <v>39.020000000000003</v>
      </c>
      <c r="G45" s="96">
        <v>270</v>
      </c>
      <c r="H45" s="96">
        <v>90</v>
      </c>
      <c r="I45" s="96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6" t="s">
        <v>349</v>
      </c>
      <c r="B46" s="96" t="s">
        <v>504</v>
      </c>
      <c r="C46" s="96">
        <v>0.8</v>
      </c>
      <c r="D46" s="96">
        <v>0.89100000000000001</v>
      </c>
      <c r="E46" s="96">
        <v>1.028</v>
      </c>
      <c r="F46" s="96">
        <v>260.10000000000002</v>
      </c>
      <c r="G46" s="96">
        <v>90</v>
      </c>
      <c r="H46" s="96">
        <v>90</v>
      </c>
      <c r="I46" s="96" t="s">
        <v>341</v>
      </c>
      <c r="J46"/>
      <c r="K46"/>
      <c r="L46"/>
      <c r="M46"/>
      <c r="N46"/>
      <c r="O46"/>
      <c r="P46"/>
      <c r="Q46"/>
      <c r="R46"/>
      <c r="S46"/>
    </row>
    <row r="47" spans="1:19">
      <c r="A47" s="96" t="s">
        <v>350</v>
      </c>
      <c r="B47" s="96" t="s">
        <v>351</v>
      </c>
      <c r="C47" s="96">
        <v>0.08</v>
      </c>
      <c r="D47" s="96">
        <v>3.242</v>
      </c>
      <c r="E47" s="96">
        <v>6.2990000000000004</v>
      </c>
      <c r="F47" s="96">
        <v>390.16</v>
      </c>
      <c r="G47" s="96">
        <v>0</v>
      </c>
      <c r="H47" s="96">
        <v>90</v>
      </c>
      <c r="I47" s="96" t="s">
        <v>343</v>
      </c>
      <c r="J47"/>
      <c r="K47"/>
      <c r="L47"/>
      <c r="M47"/>
      <c r="N47"/>
      <c r="O47"/>
      <c r="P47"/>
      <c r="Q47"/>
      <c r="R47"/>
      <c r="S47"/>
    </row>
    <row r="48" spans="1:19">
      <c r="A48" s="96" t="s">
        <v>348</v>
      </c>
      <c r="B48" s="96" t="s">
        <v>504</v>
      </c>
      <c r="C48" s="96">
        <v>0.8</v>
      </c>
      <c r="D48" s="96">
        <v>0.89100000000000001</v>
      </c>
      <c r="E48" s="96">
        <v>1.028</v>
      </c>
      <c r="F48" s="96">
        <v>169.07</v>
      </c>
      <c r="G48" s="96">
        <v>180</v>
      </c>
      <c r="H48" s="96">
        <v>90</v>
      </c>
      <c r="I48" s="96" t="s">
        <v>339</v>
      </c>
      <c r="J48"/>
      <c r="K48"/>
      <c r="L48"/>
      <c r="M48"/>
      <c r="N48"/>
      <c r="O48"/>
      <c r="P48"/>
      <c r="Q48"/>
      <c r="R48"/>
      <c r="S48"/>
    </row>
    <row r="49" spans="1:19">
      <c r="A49" s="96" t="s">
        <v>352</v>
      </c>
      <c r="B49" s="96" t="s">
        <v>504</v>
      </c>
      <c r="C49" s="96">
        <v>0.8</v>
      </c>
      <c r="D49" s="96">
        <v>0.89100000000000001</v>
      </c>
      <c r="E49" s="96">
        <v>1.028</v>
      </c>
      <c r="F49" s="96">
        <v>182.07</v>
      </c>
      <c r="G49" s="96">
        <v>270</v>
      </c>
      <c r="H49" s="96">
        <v>90</v>
      </c>
      <c r="I49" s="96" t="s">
        <v>345</v>
      </c>
      <c r="J49"/>
      <c r="K49"/>
      <c r="L49"/>
      <c r="M49"/>
      <c r="N49"/>
      <c r="O49"/>
      <c r="P49"/>
      <c r="Q49"/>
      <c r="R49"/>
      <c r="S49"/>
    </row>
    <row r="50" spans="1:19">
      <c r="A50" s="96" t="s">
        <v>355</v>
      </c>
      <c r="B50" s="96" t="s">
        <v>347</v>
      </c>
      <c r="C50" s="96">
        <v>0.3</v>
      </c>
      <c r="D50" s="96">
        <v>2.512</v>
      </c>
      <c r="E50" s="96">
        <v>6.452</v>
      </c>
      <c r="F50" s="96">
        <v>1156.53</v>
      </c>
      <c r="G50" s="96">
        <v>0</v>
      </c>
      <c r="H50" s="96">
        <v>180</v>
      </c>
      <c r="I50" s="96"/>
      <c r="J50"/>
      <c r="K50"/>
      <c r="L50"/>
      <c r="M50"/>
      <c r="N50"/>
      <c r="O50"/>
      <c r="P50"/>
      <c r="Q50"/>
      <c r="R50"/>
      <c r="S50"/>
    </row>
    <row r="51" spans="1:19">
      <c r="A51" s="96" t="s">
        <v>356</v>
      </c>
      <c r="B51" s="96" t="s">
        <v>505</v>
      </c>
      <c r="C51" s="96">
        <v>0.3</v>
      </c>
      <c r="D51" s="96">
        <v>0.55200000000000005</v>
      </c>
      <c r="E51" s="96">
        <v>0.61599999999999999</v>
      </c>
      <c r="F51" s="96">
        <v>1393.41</v>
      </c>
      <c r="G51" s="96">
        <v>0</v>
      </c>
      <c r="H51" s="96">
        <v>0</v>
      </c>
      <c r="I51" s="96"/>
      <c r="J51"/>
      <c r="K51"/>
      <c r="L51"/>
      <c r="M51"/>
      <c r="N51"/>
      <c r="O51"/>
      <c r="P51"/>
      <c r="Q51"/>
      <c r="R51"/>
      <c r="S51"/>
    </row>
    <row r="52" spans="1:19">
      <c r="A52" s="96" t="s">
        <v>340</v>
      </c>
      <c r="B52" s="96" t="s">
        <v>504</v>
      </c>
      <c r="C52" s="96">
        <v>0.8</v>
      </c>
      <c r="D52" s="96">
        <v>0.89100000000000001</v>
      </c>
      <c r="E52" s="96">
        <v>1.028</v>
      </c>
      <c r="F52" s="96">
        <v>39.020000000000003</v>
      </c>
      <c r="G52" s="96">
        <v>90</v>
      </c>
      <c r="H52" s="96">
        <v>90</v>
      </c>
      <c r="I52" s="96" t="s">
        <v>341</v>
      </c>
      <c r="J52"/>
      <c r="K52"/>
      <c r="L52"/>
      <c r="M52"/>
      <c r="N52"/>
      <c r="O52"/>
      <c r="P52"/>
      <c r="Q52"/>
      <c r="R52"/>
      <c r="S52"/>
    </row>
    <row r="53" spans="1:19">
      <c r="A53" s="96" t="s">
        <v>342</v>
      </c>
      <c r="B53" s="96" t="s">
        <v>504</v>
      </c>
      <c r="C53" s="96">
        <v>0.8</v>
      </c>
      <c r="D53" s="96">
        <v>0.89100000000000001</v>
      </c>
      <c r="E53" s="96">
        <v>1.028</v>
      </c>
      <c r="F53" s="96">
        <v>110.54</v>
      </c>
      <c r="G53" s="96">
        <v>0</v>
      </c>
      <c r="H53" s="96">
        <v>90</v>
      </c>
      <c r="I53" s="96" t="s">
        <v>343</v>
      </c>
      <c r="J53"/>
      <c r="K53"/>
      <c r="L53"/>
      <c r="M53"/>
      <c r="N53"/>
      <c r="O53"/>
      <c r="P53"/>
      <c r="Q53"/>
      <c r="R53"/>
      <c r="S53"/>
    </row>
    <row r="54" spans="1:19">
      <c r="A54" s="96" t="s">
        <v>338</v>
      </c>
      <c r="B54" s="96" t="s">
        <v>504</v>
      </c>
      <c r="C54" s="96">
        <v>0.8</v>
      </c>
      <c r="D54" s="96">
        <v>0.89100000000000001</v>
      </c>
      <c r="E54" s="96">
        <v>1.028</v>
      </c>
      <c r="F54" s="96">
        <v>110.54</v>
      </c>
      <c r="G54" s="96">
        <v>180</v>
      </c>
      <c r="H54" s="96">
        <v>90</v>
      </c>
      <c r="I54" s="96" t="s">
        <v>339</v>
      </c>
      <c r="J54"/>
      <c r="K54"/>
      <c r="L54"/>
      <c r="M54"/>
      <c r="N54"/>
      <c r="O54"/>
      <c r="P54"/>
      <c r="Q54"/>
      <c r="R54"/>
      <c r="S54"/>
    </row>
    <row r="55" spans="1:19">
      <c r="A55" s="96" t="s">
        <v>344</v>
      </c>
      <c r="B55" s="96" t="s">
        <v>504</v>
      </c>
      <c r="C55" s="96">
        <v>0.8</v>
      </c>
      <c r="D55" s="96">
        <v>0.89100000000000001</v>
      </c>
      <c r="E55" s="96">
        <v>1.028</v>
      </c>
      <c r="F55" s="96">
        <v>39.020000000000003</v>
      </c>
      <c r="G55" s="96">
        <v>270</v>
      </c>
      <c r="H55" s="96">
        <v>90</v>
      </c>
      <c r="I55" s="96" t="s">
        <v>345</v>
      </c>
      <c r="J55"/>
      <c r="K55"/>
      <c r="L55"/>
      <c r="M55"/>
      <c r="N55"/>
      <c r="O55"/>
      <c r="P55"/>
      <c r="Q55"/>
      <c r="R55"/>
      <c r="S55"/>
    </row>
    <row r="56" spans="1:19">
      <c r="A56" s="96" t="s">
        <v>346</v>
      </c>
      <c r="B56" s="96" t="s">
        <v>347</v>
      </c>
      <c r="C56" s="96">
        <v>0.3</v>
      </c>
      <c r="D56" s="96">
        <v>2.512</v>
      </c>
      <c r="E56" s="96">
        <v>6.452</v>
      </c>
      <c r="F56" s="96">
        <v>236.88</v>
      </c>
      <c r="G56" s="96">
        <v>0</v>
      </c>
      <c r="H56" s="96">
        <v>180</v>
      </c>
      <c r="I56" s="96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0"/>
      <c r="B58" s="96" t="s">
        <v>56</v>
      </c>
      <c r="C58" s="96" t="s">
        <v>362</v>
      </c>
      <c r="D58" s="96" t="s">
        <v>363</v>
      </c>
      <c r="E58" s="96" t="s">
        <v>364</v>
      </c>
      <c r="F58" s="96" t="s">
        <v>50</v>
      </c>
      <c r="G58" s="96" t="s">
        <v>365</v>
      </c>
      <c r="H58" s="96" t="s">
        <v>366</v>
      </c>
      <c r="I58" s="96" t="s">
        <v>367</v>
      </c>
      <c r="J58" s="96" t="s">
        <v>335</v>
      </c>
      <c r="K58" s="96" t="s">
        <v>337</v>
      </c>
      <c r="L58"/>
      <c r="M58"/>
      <c r="N58"/>
      <c r="O58"/>
      <c r="P58"/>
      <c r="Q58"/>
      <c r="R58"/>
      <c r="S58"/>
    </row>
    <row r="59" spans="1:19">
      <c r="A59" s="96" t="s">
        <v>368</v>
      </c>
      <c r="B59" s="96" t="s">
        <v>506</v>
      </c>
      <c r="C59" s="96">
        <v>5.58</v>
      </c>
      <c r="D59" s="96">
        <v>5.58</v>
      </c>
      <c r="E59" s="96">
        <v>5.8380000000000001</v>
      </c>
      <c r="F59" s="96">
        <v>0.7</v>
      </c>
      <c r="G59" s="96">
        <v>0.60299999999999998</v>
      </c>
      <c r="H59" s="96" t="s">
        <v>369</v>
      </c>
      <c r="I59" s="96" t="s">
        <v>338</v>
      </c>
      <c r="J59" s="96">
        <v>180</v>
      </c>
      <c r="K59" s="96" t="s">
        <v>339</v>
      </c>
      <c r="L59"/>
      <c r="M59"/>
      <c r="N59"/>
      <c r="O59"/>
      <c r="P59"/>
      <c r="Q59"/>
      <c r="R59"/>
      <c r="S59"/>
    </row>
    <row r="60" spans="1:19">
      <c r="A60" s="96" t="s">
        <v>370</v>
      </c>
      <c r="B60" s="96" t="s">
        <v>506</v>
      </c>
      <c r="C60" s="96">
        <v>5.58</v>
      </c>
      <c r="D60" s="96">
        <v>5.58</v>
      </c>
      <c r="E60" s="96">
        <v>5.8380000000000001</v>
      </c>
      <c r="F60" s="96">
        <v>0.7</v>
      </c>
      <c r="G60" s="96">
        <v>0.60299999999999998</v>
      </c>
      <c r="H60" s="96" t="s">
        <v>369</v>
      </c>
      <c r="I60" s="96" t="s">
        <v>338</v>
      </c>
      <c r="J60" s="96">
        <v>180</v>
      </c>
      <c r="K60" s="96" t="s">
        <v>339</v>
      </c>
      <c r="L60"/>
      <c r="M60"/>
      <c r="N60"/>
      <c r="O60"/>
      <c r="P60"/>
      <c r="Q60"/>
      <c r="R60"/>
      <c r="S60"/>
    </row>
    <row r="61" spans="1:19">
      <c r="A61" s="96" t="s">
        <v>371</v>
      </c>
      <c r="B61" s="96" t="s">
        <v>506</v>
      </c>
      <c r="C61" s="96">
        <v>3.25</v>
      </c>
      <c r="D61" s="96">
        <v>3.25</v>
      </c>
      <c r="E61" s="96">
        <v>5.8380000000000001</v>
      </c>
      <c r="F61" s="96">
        <v>0.7</v>
      </c>
      <c r="G61" s="96">
        <v>0.60299999999999998</v>
      </c>
      <c r="H61" s="96" t="s">
        <v>369</v>
      </c>
      <c r="I61" s="96" t="s">
        <v>344</v>
      </c>
      <c r="J61" s="96">
        <v>270</v>
      </c>
      <c r="K61" s="96" t="s">
        <v>345</v>
      </c>
      <c r="L61"/>
      <c r="M61"/>
      <c r="N61"/>
      <c r="O61"/>
      <c r="P61"/>
      <c r="Q61"/>
      <c r="R61"/>
      <c r="S61"/>
    </row>
    <row r="62" spans="1:19">
      <c r="A62" s="96" t="s">
        <v>372</v>
      </c>
      <c r="B62" s="96" t="s">
        <v>506</v>
      </c>
      <c r="C62" s="96">
        <v>3.25</v>
      </c>
      <c r="D62" s="96">
        <v>3.25</v>
      </c>
      <c r="E62" s="96">
        <v>5.8380000000000001</v>
      </c>
      <c r="F62" s="96">
        <v>0.7</v>
      </c>
      <c r="G62" s="96">
        <v>0.60299999999999998</v>
      </c>
      <c r="H62" s="96" t="s">
        <v>369</v>
      </c>
      <c r="I62" s="96" t="s">
        <v>344</v>
      </c>
      <c r="J62" s="96">
        <v>270</v>
      </c>
      <c r="K62" s="96" t="s">
        <v>345</v>
      </c>
      <c r="L62"/>
      <c r="M62"/>
      <c r="N62"/>
      <c r="O62"/>
      <c r="P62"/>
      <c r="Q62"/>
      <c r="R62"/>
      <c r="S62"/>
    </row>
    <row r="63" spans="1:19">
      <c r="A63" s="96" t="s">
        <v>373</v>
      </c>
      <c r="B63" s="96"/>
      <c r="C63" s="96"/>
      <c r="D63" s="96">
        <v>17.66</v>
      </c>
      <c r="E63" s="96">
        <v>5.84</v>
      </c>
      <c r="F63" s="96">
        <v>0.7</v>
      </c>
      <c r="G63" s="96">
        <v>0.60299999999999998</v>
      </c>
      <c r="H63" s="96"/>
      <c r="I63" s="96"/>
      <c r="J63" s="96"/>
      <c r="K63" s="96"/>
      <c r="L63"/>
      <c r="M63"/>
      <c r="N63"/>
      <c r="O63"/>
      <c r="P63"/>
      <c r="Q63"/>
      <c r="R63"/>
      <c r="S63"/>
    </row>
    <row r="64" spans="1:19">
      <c r="A64" s="96" t="s">
        <v>374</v>
      </c>
      <c r="B64" s="96"/>
      <c r="C64" s="96"/>
      <c r="D64" s="96">
        <v>0</v>
      </c>
      <c r="E64" s="96" t="s">
        <v>375</v>
      </c>
      <c r="F64" s="96" t="s">
        <v>375</v>
      </c>
      <c r="G64" s="96" t="s">
        <v>375</v>
      </c>
      <c r="H64" s="96"/>
      <c r="I64" s="96"/>
      <c r="J64" s="96"/>
      <c r="K64" s="96"/>
      <c r="L64"/>
      <c r="M64"/>
      <c r="N64"/>
      <c r="O64"/>
      <c r="P64"/>
      <c r="Q64"/>
      <c r="R64"/>
      <c r="S64"/>
    </row>
    <row r="65" spans="1:19">
      <c r="A65" s="96" t="s">
        <v>376</v>
      </c>
      <c r="B65" s="96"/>
      <c r="C65" s="96"/>
      <c r="D65" s="96">
        <v>17.66</v>
      </c>
      <c r="E65" s="96">
        <v>5.84</v>
      </c>
      <c r="F65" s="96">
        <v>0.7</v>
      </c>
      <c r="G65" s="96">
        <v>0.60299999999999998</v>
      </c>
      <c r="H65" s="96"/>
      <c r="I65" s="96"/>
      <c r="J65" s="96"/>
      <c r="K65" s="96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0"/>
      <c r="B67" s="96" t="s">
        <v>119</v>
      </c>
      <c r="C67" s="96" t="s">
        <v>377</v>
      </c>
      <c r="D67" s="96" t="s">
        <v>378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6" t="s">
        <v>40</v>
      </c>
      <c r="B68" s="96"/>
      <c r="C68" s="96"/>
      <c r="D68" s="96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90"/>
      <c r="B70" s="96" t="s">
        <v>119</v>
      </c>
      <c r="C70" s="96" t="s">
        <v>379</v>
      </c>
      <c r="D70" s="96" t="s">
        <v>380</v>
      </c>
      <c r="E70" s="96" t="s">
        <v>381</v>
      </c>
      <c r="F70" s="96" t="s">
        <v>382</v>
      </c>
      <c r="G70" s="96" t="s">
        <v>378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6" t="s">
        <v>383</v>
      </c>
      <c r="B71" s="96" t="s">
        <v>384</v>
      </c>
      <c r="C71" s="96">
        <v>14040.54</v>
      </c>
      <c r="D71" s="96">
        <v>11213.55</v>
      </c>
      <c r="E71" s="96">
        <v>2826.99</v>
      </c>
      <c r="F71" s="96">
        <v>0.8</v>
      </c>
      <c r="G71" s="96">
        <v>4.04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6" t="s">
        <v>385</v>
      </c>
      <c r="B72" s="96" t="s">
        <v>384</v>
      </c>
      <c r="C72" s="96">
        <v>54124.43</v>
      </c>
      <c r="D72" s="96">
        <v>41050.1</v>
      </c>
      <c r="E72" s="96">
        <v>13074.32</v>
      </c>
      <c r="F72" s="96">
        <v>0.76</v>
      </c>
      <c r="G72" s="96">
        <v>3.36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0"/>
      <c r="B74" s="96" t="s">
        <v>119</v>
      </c>
      <c r="C74" s="96" t="s">
        <v>379</v>
      </c>
      <c r="D74" s="96" t="s">
        <v>378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6" t="s">
        <v>386</v>
      </c>
      <c r="B75" s="96" t="s">
        <v>387</v>
      </c>
      <c r="C75" s="96">
        <v>32366.69</v>
      </c>
      <c r="D75" s="96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6" t="s">
        <v>388</v>
      </c>
      <c r="B76" s="96" t="s">
        <v>387</v>
      </c>
      <c r="C76" s="96">
        <v>17534</v>
      </c>
      <c r="D76" s="96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6" t="s">
        <v>389</v>
      </c>
      <c r="B77" s="96" t="s">
        <v>387</v>
      </c>
      <c r="C77" s="96">
        <v>79250.59</v>
      </c>
      <c r="D77" s="96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0"/>
      <c r="B79" s="96" t="s">
        <v>119</v>
      </c>
      <c r="C79" s="96" t="s">
        <v>390</v>
      </c>
      <c r="D79" s="96" t="s">
        <v>391</v>
      </c>
      <c r="E79" s="96" t="s">
        <v>392</v>
      </c>
      <c r="F79" s="96" t="s">
        <v>393</v>
      </c>
      <c r="G79" s="96" t="s">
        <v>394</v>
      </c>
      <c r="H79" s="96" t="s">
        <v>395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6" t="s">
        <v>396</v>
      </c>
      <c r="B80" s="96" t="s">
        <v>397</v>
      </c>
      <c r="C80" s="96">
        <v>0.54</v>
      </c>
      <c r="D80" s="96">
        <v>49.8</v>
      </c>
      <c r="E80" s="96">
        <v>0.8</v>
      </c>
      <c r="F80" s="96">
        <v>74.41</v>
      </c>
      <c r="G80" s="96">
        <v>1</v>
      </c>
      <c r="H80" s="96" t="s">
        <v>398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6" t="s">
        <v>399</v>
      </c>
      <c r="B81" s="96" t="s">
        <v>400</v>
      </c>
      <c r="C81" s="96">
        <v>0.54</v>
      </c>
      <c r="D81" s="96">
        <v>622</v>
      </c>
      <c r="E81" s="96">
        <v>0.85</v>
      </c>
      <c r="F81" s="96">
        <v>983.82</v>
      </c>
      <c r="G81" s="96">
        <v>1</v>
      </c>
      <c r="H81" s="96" t="s">
        <v>401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6" t="s">
        <v>402</v>
      </c>
      <c r="B82" s="96" t="s">
        <v>400</v>
      </c>
      <c r="C82" s="96">
        <v>0.56999999999999995</v>
      </c>
      <c r="D82" s="96">
        <v>622</v>
      </c>
      <c r="E82" s="96">
        <v>2.91</v>
      </c>
      <c r="F82" s="96">
        <v>3184.65</v>
      </c>
      <c r="G82" s="96">
        <v>1</v>
      </c>
      <c r="H82" s="96" t="s">
        <v>401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0"/>
      <c r="B84" s="96" t="s">
        <v>119</v>
      </c>
      <c r="C84" s="96" t="s">
        <v>403</v>
      </c>
      <c r="D84" s="96" t="s">
        <v>404</v>
      </c>
      <c r="E84" s="96" t="s">
        <v>405</v>
      </c>
      <c r="F84" s="96" t="s">
        <v>406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6" t="s">
        <v>40</v>
      </c>
      <c r="B85" s="96"/>
      <c r="C85" s="96"/>
      <c r="D85" s="96"/>
      <c r="E85" s="96"/>
      <c r="F85" s="96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0"/>
      <c r="B87" s="96" t="s">
        <v>119</v>
      </c>
      <c r="C87" s="96" t="s">
        <v>407</v>
      </c>
      <c r="D87" s="96" t="s">
        <v>408</v>
      </c>
      <c r="E87" s="96" t="s">
        <v>409</v>
      </c>
      <c r="F87" s="96" t="s">
        <v>410</v>
      </c>
      <c r="G87" s="96" t="s">
        <v>411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6" t="s">
        <v>40</v>
      </c>
      <c r="B88" s="96"/>
      <c r="C88" s="96"/>
      <c r="D88" s="96"/>
      <c r="E88" s="96"/>
      <c r="F88" s="96"/>
      <c r="G88" s="96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90"/>
      <c r="B90" s="96" t="s">
        <v>412</v>
      </c>
      <c r="C90" s="96" t="s">
        <v>413</v>
      </c>
      <c r="D90" s="96" t="s">
        <v>414</v>
      </c>
      <c r="E90" s="96" t="s">
        <v>415</v>
      </c>
      <c r="F90" s="96" t="s">
        <v>416</v>
      </c>
      <c r="G90" s="96" t="s">
        <v>417</v>
      </c>
      <c r="H90" s="96" t="s">
        <v>418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6" t="s">
        <v>419</v>
      </c>
      <c r="B91" s="96">
        <v>21789.6185</v>
      </c>
      <c r="C91" s="96">
        <v>35.310600000000001</v>
      </c>
      <c r="D91" s="96">
        <v>84.159800000000004</v>
      </c>
      <c r="E91" s="96">
        <v>0</v>
      </c>
      <c r="F91" s="96">
        <v>2.9999999999999997E-4</v>
      </c>
      <c r="G91" s="96">
        <v>87494.807400000005</v>
      </c>
      <c r="H91" s="96">
        <v>9064.9408999999996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6" t="s">
        <v>420</v>
      </c>
      <c r="B92" s="96">
        <v>18581.5468</v>
      </c>
      <c r="C92" s="96">
        <v>30.722799999999999</v>
      </c>
      <c r="D92" s="96">
        <v>75.075900000000004</v>
      </c>
      <c r="E92" s="96">
        <v>0</v>
      </c>
      <c r="F92" s="96">
        <v>2.9999999999999997E-4</v>
      </c>
      <c r="G92" s="96">
        <v>78055.444499999998</v>
      </c>
      <c r="H92" s="96">
        <v>7790.2439999999997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6" t="s">
        <v>421</v>
      </c>
      <c r="B93" s="96">
        <v>20341.399600000001</v>
      </c>
      <c r="C93" s="96">
        <v>34.352800000000002</v>
      </c>
      <c r="D93" s="96">
        <v>86.084599999999995</v>
      </c>
      <c r="E93" s="96">
        <v>0</v>
      </c>
      <c r="F93" s="96">
        <v>2.9999999999999997E-4</v>
      </c>
      <c r="G93" s="96">
        <v>89506.255999999994</v>
      </c>
      <c r="H93" s="96">
        <v>8598.7039000000004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6" t="s">
        <v>422</v>
      </c>
      <c r="B94" s="96">
        <v>17161.428400000001</v>
      </c>
      <c r="C94" s="96">
        <v>29.802</v>
      </c>
      <c r="D94" s="96">
        <v>77.063199999999995</v>
      </c>
      <c r="E94" s="96">
        <v>0</v>
      </c>
      <c r="F94" s="96">
        <v>2.9999999999999997E-4</v>
      </c>
      <c r="G94" s="96">
        <v>80131.922999999995</v>
      </c>
      <c r="H94" s="96">
        <v>7334.8652000000002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6" t="s">
        <v>265</v>
      </c>
      <c r="B95" s="96">
        <v>18117.803400000001</v>
      </c>
      <c r="C95" s="96">
        <v>31.760999999999999</v>
      </c>
      <c r="D95" s="96">
        <v>82.971500000000006</v>
      </c>
      <c r="E95" s="96">
        <v>0</v>
      </c>
      <c r="F95" s="96">
        <v>2.9999999999999997E-4</v>
      </c>
      <c r="G95" s="96">
        <v>86277.367199999993</v>
      </c>
      <c r="H95" s="96">
        <v>7772.8676999999998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6" t="s">
        <v>423</v>
      </c>
      <c r="B96" s="96">
        <v>18748.7572</v>
      </c>
      <c r="C96" s="96">
        <v>32.894399999999997</v>
      </c>
      <c r="D96" s="96">
        <v>86.008799999999994</v>
      </c>
      <c r="E96" s="96">
        <v>0</v>
      </c>
      <c r="F96" s="96">
        <v>2.9999999999999997E-4</v>
      </c>
      <c r="G96" s="96">
        <v>89435.858999999997</v>
      </c>
      <c r="H96" s="96">
        <v>8046.2371999999996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6" t="s">
        <v>424</v>
      </c>
      <c r="B97" s="96">
        <v>18818.530599999998</v>
      </c>
      <c r="C97" s="96">
        <v>33.017800000000001</v>
      </c>
      <c r="D97" s="96">
        <v>86.334599999999995</v>
      </c>
      <c r="E97" s="96">
        <v>0</v>
      </c>
      <c r="F97" s="96">
        <v>2.9999999999999997E-4</v>
      </c>
      <c r="G97" s="96">
        <v>89774.711299999995</v>
      </c>
      <c r="H97" s="96">
        <v>8076.2860000000001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6" t="s">
        <v>425</v>
      </c>
      <c r="B98" s="96">
        <v>19765.764800000001</v>
      </c>
      <c r="C98" s="96">
        <v>34.679699999999997</v>
      </c>
      <c r="D98" s="96">
        <v>90.679900000000004</v>
      </c>
      <c r="E98" s="96">
        <v>0</v>
      </c>
      <c r="F98" s="96">
        <v>4.0000000000000002E-4</v>
      </c>
      <c r="G98" s="96">
        <v>94293.066800000001</v>
      </c>
      <c r="H98" s="96">
        <v>8482.7991000000002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6" t="s">
        <v>426</v>
      </c>
      <c r="B99" s="96">
        <v>17346.469300000001</v>
      </c>
      <c r="C99" s="96">
        <v>30.4329</v>
      </c>
      <c r="D99" s="96">
        <v>79.569299999999998</v>
      </c>
      <c r="E99" s="96">
        <v>0</v>
      </c>
      <c r="F99" s="96">
        <v>2.9999999999999997E-4</v>
      </c>
      <c r="G99" s="96">
        <v>82739.7785</v>
      </c>
      <c r="H99" s="96">
        <v>7444.3105999999998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6" t="s">
        <v>427</v>
      </c>
      <c r="B100" s="96">
        <v>18126.839</v>
      </c>
      <c r="C100" s="96">
        <v>31.499400000000001</v>
      </c>
      <c r="D100" s="96">
        <v>81.511300000000006</v>
      </c>
      <c r="E100" s="96">
        <v>0</v>
      </c>
      <c r="F100" s="96">
        <v>2.9999999999999997E-4</v>
      </c>
      <c r="G100" s="96">
        <v>84757.301800000001</v>
      </c>
      <c r="H100" s="96">
        <v>7749.5326999999997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6" t="s">
        <v>428</v>
      </c>
      <c r="B101" s="96">
        <v>19529.7418</v>
      </c>
      <c r="C101" s="96">
        <v>32.790999999999997</v>
      </c>
      <c r="D101" s="96">
        <v>81.615899999999996</v>
      </c>
      <c r="E101" s="96">
        <v>0</v>
      </c>
      <c r="F101" s="96">
        <v>2.9999999999999997E-4</v>
      </c>
      <c r="G101" s="96">
        <v>84858.629400000005</v>
      </c>
      <c r="H101" s="96">
        <v>8236.8657000000003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6" t="s">
        <v>429</v>
      </c>
      <c r="B102" s="96">
        <v>21649.99</v>
      </c>
      <c r="C102" s="96">
        <v>34.8748</v>
      </c>
      <c r="D102" s="96">
        <v>82.486900000000006</v>
      </c>
      <c r="E102" s="96">
        <v>0</v>
      </c>
      <c r="F102" s="96">
        <v>2.9999999999999997E-4</v>
      </c>
      <c r="G102" s="96">
        <v>85754.010399999999</v>
      </c>
      <c r="H102" s="96">
        <v>8986.3078999999998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6"/>
      <c r="B103" s="96"/>
      <c r="C103" s="96"/>
      <c r="D103" s="96"/>
      <c r="E103" s="96"/>
      <c r="F103" s="96"/>
      <c r="G103" s="96"/>
      <c r="H103" s="96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6" t="s">
        <v>430</v>
      </c>
      <c r="B104" s="96">
        <v>229977.88939999999</v>
      </c>
      <c r="C104" s="96">
        <v>392.13909999999998</v>
      </c>
      <c r="D104" s="96">
        <v>993.56169999999997</v>
      </c>
      <c r="E104" s="96">
        <v>0</v>
      </c>
      <c r="F104" s="96">
        <v>3.8999999999999998E-3</v>
      </c>
      <c r="G104" s="97">
        <v>1033080</v>
      </c>
      <c r="H104" s="96">
        <v>97583.960900000005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6" t="s">
        <v>431</v>
      </c>
      <c r="B105" s="96">
        <v>17161.428400000001</v>
      </c>
      <c r="C105" s="96">
        <v>29.802</v>
      </c>
      <c r="D105" s="96">
        <v>75.075900000000004</v>
      </c>
      <c r="E105" s="96">
        <v>0</v>
      </c>
      <c r="F105" s="96">
        <v>2.9999999999999997E-4</v>
      </c>
      <c r="G105" s="96">
        <v>78055.444499999998</v>
      </c>
      <c r="H105" s="96">
        <v>7334.8652000000002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6" t="s">
        <v>432</v>
      </c>
      <c r="B106" s="96">
        <v>21789.6185</v>
      </c>
      <c r="C106" s="96">
        <v>35.310600000000001</v>
      </c>
      <c r="D106" s="96">
        <v>90.679900000000004</v>
      </c>
      <c r="E106" s="96">
        <v>0</v>
      </c>
      <c r="F106" s="96">
        <v>4.0000000000000002E-4</v>
      </c>
      <c r="G106" s="96">
        <v>94293.066800000001</v>
      </c>
      <c r="H106" s="96">
        <v>9064.9408999999996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0"/>
      <c r="B108" s="96" t="s">
        <v>433</v>
      </c>
      <c r="C108" s="96" t="s">
        <v>434</v>
      </c>
      <c r="D108" s="96" t="s">
        <v>435</v>
      </c>
      <c r="E108" s="96" t="s">
        <v>436</v>
      </c>
      <c r="F108" s="96" t="s">
        <v>437</v>
      </c>
      <c r="G108" s="96" t="s">
        <v>438</v>
      </c>
      <c r="H108" s="96" t="s">
        <v>439</v>
      </c>
      <c r="I108" s="96" t="s">
        <v>440</v>
      </c>
      <c r="J108" s="96" t="s">
        <v>441</v>
      </c>
      <c r="K108" s="96" t="s">
        <v>442</v>
      </c>
      <c r="L108" s="96" t="s">
        <v>443</v>
      </c>
      <c r="M108" s="96" t="s">
        <v>444</v>
      </c>
      <c r="N108" s="96" t="s">
        <v>445</v>
      </c>
      <c r="O108" s="96" t="s">
        <v>446</v>
      </c>
      <c r="P108" s="96" t="s">
        <v>447</v>
      </c>
      <c r="Q108" s="96" t="s">
        <v>448</v>
      </c>
      <c r="R108" s="96" t="s">
        <v>449</v>
      </c>
      <c r="S108" s="96" t="s">
        <v>450</v>
      </c>
    </row>
    <row r="109" spans="1:19">
      <c r="A109" s="96" t="s">
        <v>419</v>
      </c>
      <c r="B109" s="97">
        <v>69366900000</v>
      </c>
      <c r="C109" s="96">
        <v>62678.292000000001</v>
      </c>
      <c r="D109" s="96" t="s">
        <v>575</v>
      </c>
      <c r="E109" s="96">
        <v>49331.021000000001</v>
      </c>
      <c r="F109" s="96">
        <v>9104.3970000000008</v>
      </c>
      <c r="G109" s="96">
        <v>4242.8729999999996</v>
      </c>
      <c r="H109" s="96">
        <v>0</v>
      </c>
      <c r="I109" s="96">
        <v>0</v>
      </c>
      <c r="J109" s="96">
        <v>0</v>
      </c>
      <c r="K109" s="96">
        <v>0</v>
      </c>
      <c r="L109" s="96">
        <v>0</v>
      </c>
      <c r="M109" s="96">
        <v>0</v>
      </c>
      <c r="N109" s="96">
        <v>0</v>
      </c>
      <c r="O109" s="96">
        <v>0</v>
      </c>
      <c r="P109" s="96">
        <v>0</v>
      </c>
      <c r="Q109" s="96">
        <v>0</v>
      </c>
      <c r="R109" s="96">
        <v>0</v>
      </c>
      <c r="S109" s="96">
        <v>0</v>
      </c>
    </row>
    <row r="110" spans="1:19">
      <c r="A110" s="96" t="s">
        <v>420</v>
      </c>
      <c r="B110" s="97">
        <v>61883300000</v>
      </c>
      <c r="C110" s="96">
        <v>63269.476999999999</v>
      </c>
      <c r="D110" s="96" t="s">
        <v>576</v>
      </c>
      <c r="E110" s="96">
        <v>49331.021000000001</v>
      </c>
      <c r="F110" s="96">
        <v>9104.3970000000008</v>
      </c>
      <c r="G110" s="96">
        <v>4242.8729999999996</v>
      </c>
      <c r="H110" s="96">
        <v>0</v>
      </c>
      <c r="I110" s="96">
        <v>591.18499999999995</v>
      </c>
      <c r="J110" s="96">
        <v>0</v>
      </c>
      <c r="K110" s="96">
        <v>0</v>
      </c>
      <c r="L110" s="96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96">
        <v>0</v>
      </c>
      <c r="S110" s="96">
        <v>0</v>
      </c>
    </row>
    <row r="111" spans="1:19">
      <c r="A111" s="96" t="s">
        <v>421</v>
      </c>
      <c r="B111" s="97">
        <v>70961600000</v>
      </c>
      <c r="C111" s="96">
        <v>63296.165000000001</v>
      </c>
      <c r="D111" s="96" t="s">
        <v>577</v>
      </c>
      <c r="E111" s="96">
        <v>49331.021000000001</v>
      </c>
      <c r="F111" s="96">
        <v>9104.3970000000008</v>
      </c>
      <c r="G111" s="96">
        <v>4242.8729999999996</v>
      </c>
      <c r="H111" s="96">
        <v>0</v>
      </c>
      <c r="I111" s="96">
        <v>617.87300000000005</v>
      </c>
      <c r="J111" s="96">
        <v>0</v>
      </c>
      <c r="K111" s="96">
        <v>0</v>
      </c>
      <c r="L111" s="96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96">
        <v>0</v>
      </c>
      <c r="S111" s="96">
        <v>0</v>
      </c>
    </row>
    <row r="112" spans="1:19">
      <c r="A112" s="96" t="s">
        <v>422</v>
      </c>
      <c r="B112" s="97">
        <v>63529600000</v>
      </c>
      <c r="C112" s="96">
        <v>65608.508000000002</v>
      </c>
      <c r="D112" s="96" t="s">
        <v>475</v>
      </c>
      <c r="E112" s="96">
        <v>49331.021000000001</v>
      </c>
      <c r="F112" s="96">
        <v>9104.3970000000008</v>
      </c>
      <c r="G112" s="96">
        <v>4242.8729999999996</v>
      </c>
      <c r="H112" s="96">
        <v>0</v>
      </c>
      <c r="I112" s="96">
        <v>2930.2159999999999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96">
        <v>0</v>
      </c>
      <c r="S112" s="96">
        <v>0</v>
      </c>
    </row>
    <row r="113" spans="1:19">
      <c r="A113" s="96" t="s">
        <v>265</v>
      </c>
      <c r="B113" s="97">
        <v>68401700000</v>
      </c>
      <c r="C113" s="96">
        <v>73181.388000000006</v>
      </c>
      <c r="D113" s="96" t="s">
        <v>476</v>
      </c>
      <c r="E113" s="96">
        <v>49331.021000000001</v>
      </c>
      <c r="F113" s="96">
        <v>9104.3970000000008</v>
      </c>
      <c r="G113" s="96">
        <v>4242.8729999999996</v>
      </c>
      <c r="H113" s="96">
        <v>0</v>
      </c>
      <c r="I113" s="96">
        <v>10503.096</v>
      </c>
      <c r="J113" s="96">
        <v>0</v>
      </c>
      <c r="K113" s="96">
        <v>0</v>
      </c>
      <c r="L113" s="96">
        <v>0</v>
      </c>
      <c r="M113" s="96">
        <v>0</v>
      </c>
      <c r="N113" s="96">
        <v>0</v>
      </c>
      <c r="O113" s="96">
        <v>0</v>
      </c>
      <c r="P113" s="96">
        <v>0</v>
      </c>
      <c r="Q113" s="96">
        <v>0</v>
      </c>
      <c r="R113" s="96">
        <v>0</v>
      </c>
      <c r="S113" s="96">
        <v>0</v>
      </c>
    </row>
    <row r="114" spans="1:19">
      <c r="A114" s="96" t="s">
        <v>423</v>
      </c>
      <c r="B114" s="97">
        <v>70905800000</v>
      </c>
      <c r="C114" s="96">
        <v>80546.020999999993</v>
      </c>
      <c r="D114" s="96" t="s">
        <v>608</v>
      </c>
      <c r="E114" s="96">
        <v>49331.021000000001</v>
      </c>
      <c r="F114" s="96">
        <v>9104.3970000000008</v>
      </c>
      <c r="G114" s="96">
        <v>4242.8729999999996</v>
      </c>
      <c r="H114" s="96">
        <v>0</v>
      </c>
      <c r="I114" s="96">
        <v>17867.728999999999</v>
      </c>
      <c r="J114" s="96">
        <v>0</v>
      </c>
      <c r="K114" s="96">
        <v>0</v>
      </c>
      <c r="L114" s="96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96">
        <v>0</v>
      </c>
      <c r="S114" s="96">
        <v>0</v>
      </c>
    </row>
    <row r="115" spans="1:19">
      <c r="A115" s="96" t="s">
        <v>424</v>
      </c>
      <c r="B115" s="97">
        <v>71174500000</v>
      </c>
      <c r="C115" s="96">
        <v>81065.433999999994</v>
      </c>
      <c r="D115" s="96" t="s">
        <v>534</v>
      </c>
      <c r="E115" s="96">
        <v>49331.021000000001</v>
      </c>
      <c r="F115" s="96">
        <v>9104.3970000000008</v>
      </c>
      <c r="G115" s="96">
        <v>4242.8729999999996</v>
      </c>
      <c r="H115" s="96">
        <v>0</v>
      </c>
      <c r="I115" s="96">
        <v>18387.142</v>
      </c>
      <c r="J115" s="96">
        <v>0</v>
      </c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96">
        <v>0</v>
      </c>
      <c r="S115" s="96">
        <v>0</v>
      </c>
    </row>
    <row r="116" spans="1:19">
      <c r="A116" s="96" t="s">
        <v>425</v>
      </c>
      <c r="B116" s="97">
        <v>74756700000</v>
      </c>
      <c r="C116" s="96">
        <v>81535.592999999993</v>
      </c>
      <c r="D116" s="96" t="s">
        <v>609</v>
      </c>
      <c r="E116" s="96">
        <v>49331.021000000001</v>
      </c>
      <c r="F116" s="96">
        <v>9104.3970000000008</v>
      </c>
      <c r="G116" s="96">
        <v>4242.8729999999996</v>
      </c>
      <c r="H116" s="96">
        <v>0</v>
      </c>
      <c r="I116" s="96">
        <v>18857.300999999999</v>
      </c>
      <c r="J116" s="96">
        <v>0</v>
      </c>
      <c r="K116" s="96">
        <v>0</v>
      </c>
      <c r="L116" s="96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96">
        <v>0</v>
      </c>
      <c r="S116" s="96">
        <v>0</v>
      </c>
    </row>
    <row r="117" spans="1:19">
      <c r="A117" s="96" t="s">
        <v>426</v>
      </c>
      <c r="B117" s="97">
        <v>65597100000</v>
      </c>
      <c r="C117" s="96">
        <v>72307.634999999995</v>
      </c>
      <c r="D117" s="96" t="s">
        <v>478</v>
      </c>
      <c r="E117" s="96">
        <v>49331.021000000001</v>
      </c>
      <c r="F117" s="96">
        <v>9104.3970000000008</v>
      </c>
      <c r="G117" s="96">
        <v>4242.8729999999996</v>
      </c>
      <c r="H117" s="96">
        <v>0</v>
      </c>
      <c r="I117" s="96">
        <v>9629.3430000000008</v>
      </c>
      <c r="J117" s="96">
        <v>0</v>
      </c>
      <c r="K117" s="96">
        <v>0</v>
      </c>
      <c r="L117" s="96">
        <v>0</v>
      </c>
      <c r="M117" s="96">
        <v>0</v>
      </c>
      <c r="N117" s="96">
        <v>0</v>
      </c>
      <c r="O117" s="96">
        <v>0</v>
      </c>
      <c r="P117" s="96">
        <v>0</v>
      </c>
      <c r="Q117" s="96">
        <v>0</v>
      </c>
      <c r="R117" s="96">
        <v>0</v>
      </c>
      <c r="S117" s="96">
        <v>0</v>
      </c>
    </row>
    <row r="118" spans="1:19">
      <c r="A118" s="96" t="s">
        <v>427</v>
      </c>
      <c r="B118" s="97">
        <v>67196600000</v>
      </c>
      <c r="C118" s="96">
        <v>64070.593000000001</v>
      </c>
      <c r="D118" s="96" t="s">
        <v>482</v>
      </c>
      <c r="E118" s="96">
        <v>49331.021000000001</v>
      </c>
      <c r="F118" s="96">
        <v>9104.3970000000008</v>
      </c>
      <c r="G118" s="96">
        <v>4242.8729999999996</v>
      </c>
      <c r="H118" s="96">
        <v>0</v>
      </c>
      <c r="I118" s="96">
        <v>1392.3009999999999</v>
      </c>
      <c r="J118" s="96">
        <v>0</v>
      </c>
      <c r="K118" s="96">
        <v>0</v>
      </c>
      <c r="L118" s="96">
        <v>0</v>
      </c>
      <c r="M118" s="96">
        <v>0</v>
      </c>
      <c r="N118" s="96">
        <v>0</v>
      </c>
      <c r="O118" s="96">
        <v>0</v>
      </c>
      <c r="P118" s="96">
        <v>0</v>
      </c>
      <c r="Q118" s="96">
        <v>0</v>
      </c>
      <c r="R118" s="96">
        <v>0</v>
      </c>
      <c r="S118" s="96">
        <v>0</v>
      </c>
    </row>
    <row r="119" spans="1:19">
      <c r="A119" s="96" t="s">
        <v>428</v>
      </c>
      <c r="B119" s="97">
        <v>67276900000</v>
      </c>
      <c r="C119" s="96">
        <v>68593.292000000001</v>
      </c>
      <c r="D119" s="96" t="s">
        <v>486</v>
      </c>
      <c r="E119" s="96">
        <v>49331.021000000001</v>
      </c>
      <c r="F119" s="96">
        <v>9104.3970000000008</v>
      </c>
      <c r="G119" s="96">
        <v>4242.8729999999996</v>
      </c>
      <c r="H119" s="96">
        <v>0</v>
      </c>
      <c r="I119" s="96">
        <v>0</v>
      </c>
      <c r="J119" s="96">
        <v>5915</v>
      </c>
      <c r="K119" s="96">
        <v>0</v>
      </c>
      <c r="L119" s="96">
        <v>0</v>
      </c>
      <c r="M119" s="96">
        <v>0</v>
      </c>
      <c r="N119" s="96">
        <v>0</v>
      </c>
      <c r="O119" s="96">
        <v>0</v>
      </c>
      <c r="P119" s="96">
        <v>0</v>
      </c>
      <c r="Q119" s="96">
        <v>0</v>
      </c>
      <c r="R119" s="96">
        <v>0</v>
      </c>
      <c r="S119" s="96">
        <v>0</v>
      </c>
    </row>
    <row r="120" spans="1:19">
      <c r="A120" s="96" t="s">
        <v>429</v>
      </c>
      <c r="B120" s="97">
        <v>67986800000</v>
      </c>
      <c r="C120" s="96">
        <v>68593.292000000001</v>
      </c>
      <c r="D120" s="96" t="s">
        <v>487</v>
      </c>
      <c r="E120" s="96">
        <v>49331.021000000001</v>
      </c>
      <c r="F120" s="96">
        <v>9104.3970000000008</v>
      </c>
      <c r="G120" s="96">
        <v>4242.8729999999996</v>
      </c>
      <c r="H120" s="96">
        <v>0</v>
      </c>
      <c r="I120" s="96">
        <v>0</v>
      </c>
      <c r="J120" s="96">
        <v>5915</v>
      </c>
      <c r="K120" s="96">
        <v>0</v>
      </c>
      <c r="L120" s="96">
        <v>0</v>
      </c>
      <c r="M120" s="96">
        <v>0</v>
      </c>
      <c r="N120" s="96">
        <v>0</v>
      </c>
      <c r="O120" s="96">
        <v>0</v>
      </c>
      <c r="P120" s="96">
        <v>0</v>
      </c>
      <c r="Q120" s="96">
        <v>0</v>
      </c>
      <c r="R120" s="96">
        <v>0</v>
      </c>
      <c r="S120" s="96">
        <v>0</v>
      </c>
    </row>
    <row r="121" spans="1:19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</row>
    <row r="122" spans="1:19">
      <c r="A122" s="96" t="s">
        <v>430</v>
      </c>
      <c r="B122" s="97">
        <v>819038000000</v>
      </c>
      <c r="C122" s="96"/>
      <c r="D122" s="96"/>
      <c r="E122" s="96"/>
      <c r="F122" s="96"/>
      <c r="G122" s="96"/>
      <c r="H122" s="96"/>
      <c r="I122" s="96"/>
      <c r="J122" s="96"/>
      <c r="K122" s="96">
        <v>0</v>
      </c>
      <c r="L122" s="96">
        <v>0</v>
      </c>
      <c r="M122" s="96">
        <v>0</v>
      </c>
      <c r="N122" s="96">
        <v>0</v>
      </c>
      <c r="O122" s="96">
        <v>0</v>
      </c>
      <c r="P122" s="96">
        <v>0</v>
      </c>
      <c r="Q122" s="96">
        <v>0</v>
      </c>
      <c r="R122" s="96">
        <v>0</v>
      </c>
      <c r="S122" s="96">
        <v>0</v>
      </c>
    </row>
    <row r="123" spans="1:19">
      <c r="A123" s="96" t="s">
        <v>431</v>
      </c>
      <c r="B123" s="97">
        <v>61883300000</v>
      </c>
      <c r="C123" s="96">
        <v>62678.292000000001</v>
      </c>
      <c r="D123" s="96"/>
      <c r="E123" s="96">
        <v>49331.021000000001</v>
      </c>
      <c r="F123" s="96">
        <v>9104.3970000000008</v>
      </c>
      <c r="G123" s="96">
        <v>4242.8729999999996</v>
      </c>
      <c r="H123" s="96">
        <v>0</v>
      </c>
      <c r="I123" s="96">
        <v>0</v>
      </c>
      <c r="J123" s="96">
        <v>0</v>
      </c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6">
        <v>0</v>
      </c>
      <c r="Q123" s="96">
        <v>0</v>
      </c>
      <c r="R123" s="96">
        <v>0</v>
      </c>
      <c r="S123" s="96">
        <v>0</v>
      </c>
    </row>
    <row r="124" spans="1:19">
      <c r="A124" s="96" t="s">
        <v>432</v>
      </c>
      <c r="B124" s="97">
        <v>74756700000</v>
      </c>
      <c r="C124" s="96">
        <v>81535.592999999993</v>
      </c>
      <c r="D124" s="96"/>
      <c r="E124" s="96">
        <v>49331.021000000001</v>
      </c>
      <c r="F124" s="96">
        <v>9104.3970000000008</v>
      </c>
      <c r="G124" s="96">
        <v>4242.8729999999996</v>
      </c>
      <c r="H124" s="96">
        <v>0</v>
      </c>
      <c r="I124" s="96">
        <v>18857.300999999999</v>
      </c>
      <c r="J124" s="96">
        <v>5915</v>
      </c>
      <c r="K124" s="96">
        <v>0</v>
      </c>
      <c r="L124" s="96">
        <v>0</v>
      </c>
      <c r="M124" s="96">
        <v>0</v>
      </c>
      <c r="N124" s="96">
        <v>0</v>
      </c>
      <c r="O124" s="96">
        <v>0</v>
      </c>
      <c r="P124" s="96">
        <v>0</v>
      </c>
      <c r="Q124" s="96">
        <v>0</v>
      </c>
      <c r="R124" s="96">
        <v>0</v>
      </c>
      <c r="S124" s="96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90"/>
      <c r="B126" s="96" t="s">
        <v>454</v>
      </c>
      <c r="C126" s="96" t="s">
        <v>455</v>
      </c>
      <c r="D126" s="96" t="s">
        <v>456</v>
      </c>
      <c r="E126" s="96" t="s">
        <v>161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6" t="s">
        <v>457</v>
      </c>
      <c r="B127" s="96">
        <v>8594.0499999999993</v>
      </c>
      <c r="C127" s="96">
        <v>1758.22</v>
      </c>
      <c r="D127" s="96">
        <v>0</v>
      </c>
      <c r="E127" s="96">
        <v>10352.27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6" t="s">
        <v>458</v>
      </c>
      <c r="B128" s="96">
        <v>1.78</v>
      </c>
      <c r="C128" s="96">
        <v>0.36</v>
      </c>
      <c r="D128" s="96">
        <v>0</v>
      </c>
      <c r="E128" s="96">
        <v>2.14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6" t="s">
        <v>459</v>
      </c>
      <c r="B129" s="96">
        <v>1.78</v>
      </c>
      <c r="C129" s="96">
        <v>0.36</v>
      </c>
      <c r="D129" s="96">
        <v>0</v>
      </c>
      <c r="E129" s="96">
        <v>2.14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29"/>
  <sheetViews>
    <sheetView workbookViewId="0"/>
  </sheetViews>
  <sheetFormatPr defaultRowHeight="10.5"/>
  <cols>
    <col min="1" max="1" width="53.33203125" style="89" customWidth="1"/>
    <col min="2" max="2" width="28.83203125" style="89" customWidth="1"/>
    <col min="3" max="3" width="33.6640625" style="89" customWidth="1"/>
    <col min="4" max="4" width="38.6640625" style="89" customWidth="1"/>
    <col min="5" max="5" width="45.6640625" style="89" customWidth="1"/>
    <col min="6" max="6" width="50" style="89" customWidth="1"/>
    <col min="7" max="7" width="43.6640625" style="89" customWidth="1"/>
    <col min="8" max="9" width="38.33203125" style="89" customWidth="1"/>
    <col min="10" max="10" width="46.1640625" style="89" customWidth="1"/>
    <col min="11" max="11" width="36.1640625" style="89" customWidth="1"/>
    <col min="12" max="12" width="45" style="89" customWidth="1"/>
    <col min="13" max="13" width="50.1640625" style="89" customWidth="1"/>
    <col min="14" max="15" width="44.83203125" style="89" customWidth="1"/>
    <col min="16" max="16" width="45.33203125" style="89" customWidth="1"/>
    <col min="17" max="17" width="44.83203125" style="89" customWidth="1"/>
    <col min="18" max="18" width="42.6640625" style="89" customWidth="1"/>
    <col min="19" max="19" width="48.1640625" style="89" customWidth="1"/>
    <col min="20" max="22" width="9.33203125" style="89" customWidth="1"/>
    <col min="23" max="16384" width="9.33203125" style="89"/>
  </cols>
  <sheetData>
    <row r="1" spans="1:19">
      <c r="A1" s="90"/>
      <c r="B1" s="96" t="s">
        <v>302</v>
      </c>
      <c r="C1" s="96" t="s">
        <v>303</v>
      </c>
      <c r="D1" s="96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6" t="s">
        <v>305</v>
      </c>
      <c r="B2" s="96">
        <v>1008.91</v>
      </c>
      <c r="C2" s="96">
        <v>208.66</v>
      </c>
      <c r="D2" s="96">
        <v>208.66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6" t="s">
        <v>306</v>
      </c>
      <c r="B3" s="96">
        <v>1008.91</v>
      </c>
      <c r="C3" s="96">
        <v>208.66</v>
      </c>
      <c r="D3" s="96">
        <v>208.66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6" t="s">
        <v>307</v>
      </c>
      <c r="B4" s="96">
        <v>1610.67</v>
      </c>
      <c r="C4" s="96">
        <v>333.12</v>
      </c>
      <c r="D4" s="96">
        <v>333.12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6" t="s">
        <v>308</v>
      </c>
      <c r="B5" s="96">
        <v>1610.67</v>
      </c>
      <c r="C5" s="96">
        <v>333.12</v>
      </c>
      <c r="D5" s="96">
        <v>333.12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0"/>
      <c r="B7" s="96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6" t="s">
        <v>310</v>
      </c>
      <c r="B8" s="96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6" t="s">
        <v>311</v>
      </c>
      <c r="B9" s="96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6" t="s">
        <v>312</v>
      </c>
      <c r="B10" s="9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0"/>
      <c r="B12" s="96" t="s">
        <v>313</v>
      </c>
      <c r="C12" s="96" t="s">
        <v>314</v>
      </c>
      <c r="D12" s="96" t="s">
        <v>315</v>
      </c>
      <c r="E12" s="96" t="s">
        <v>316</v>
      </c>
      <c r="F12" s="96" t="s">
        <v>317</v>
      </c>
      <c r="G12" s="96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6" t="s">
        <v>76</v>
      </c>
      <c r="B13" s="96">
        <v>0</v>
      </c>
      <c r="C13" s="96">
        <v>225.92</v>
      </c>
      <c r="D13" s="96">
        <v>0</v>
      </c>
      <c r="E13" s="96">
        <v>0</v>
      </c>
      <c r="F13" s="96">
        <v>0</v>
      </c>
      <c r="G13" s="9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6" t="s">
        <v>77</v>
      </c>
      <c r="B14" s="96">
        <v>1.22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6" t="s">
        <v>85</v>
      </c>
      <c r="B15" s="96">
        <v>545.04999999999995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6" t="s">
        <v>86</v>
      </c>
      <c r="B16" s="96">
        <v>92.76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6" t="s">
        <v>87</v>
      </c>
      <c r="B17" s="96">
        <v>104.42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6" t="s">
        <v>88</v>
      </c>
      <c r="B18" s="96">
        <v>0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6" t="s">
        <v>89</v>
      </c>
      <c r="B19" s="96">
        <v>39.53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6" t="s">
        <v>90</v>
      </c>
      <c r="B20" s="96">
        <v>0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6" t="s">
        <v>91</v>
      </c>
      <c r="B21" s="96">
        <v>0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6" t="s">
        <v>92</v>
      </c>
      <c r="B22" s="96">
        <v>0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6" t="s">
        <v>71</v>
      </c>
      <c r="B23" s="96">
        <v>0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6" t="s">
        <v>93</v>
      </c>
      <c r="B24" s="96">
        <v>0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6" t="s">
        <v>94</v>
      </c>
      <c r="B25" s="96">
        <v>0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6" t="s">
        <v>95</v>
      </c>
      <c r="B26" s="96">
        <v>0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6"/>
      <c r="B27" s="96"/>
      <c r="C27" s="96"/>
      <c r="D27" s="96"/>
      <c r="E27" s="96"/>
      <c r="F27" s="96"/>
      <c r="G27" s="9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6" t="s">
        <v>96</v>
      </c>
      <c r="B28" s="96">
        <v>782.98</v>
      </c>
      <c r="C28" s="96">
        <v>225.92</v>
      </c>
      <c r="D28" s="96">
        <v>0</v>
      </c>
      <c r="E28" s="96">
        <v>0</v>
      </c>
      <c r="F28" s="96">
        <v>0</v>
      </c>
      <c r="G28" s="96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0"/>
      <c r="B30" s="96" t="s">
        <v>309</v>
      </c>
      <c r="C30" s="96" t="s">
        <v>229</v>
      </c>
      <c r="D30" s="96" t="s">
        <v>319</v>
      </c>
      <c r="E30" s="96" t="s">
        <v>320</v>
      </c>
      <c r="F30" s="96" t="s">
        <v>321</v>
      </c>
      <c r="G30" s="96" t="s">
        <v>322</v>
      </c>
      <c r="H30" s="96" t="s">
        <v>323</v>
      </c>
      <c r="I30" s="96" t="s">
        <v>324</v>
      </c>
      <c r="J30" s="96" t="s">
        <v>325</v>
      </c>
      <c r="K30"/>
      <c r="L30"/>
      <c r="M30"/>
      <c r="N30"/>
      <c r="O30"/>
      <c r="P30"/>
      <c r="Q30"/>
      <c r="R30"/>
      <c r="S30"/>
    </row>
    <row r="31" spans="1:19">
      <c r="A31" s="96" t="s">
        <v>328</v>
      </c>
      <c r="B31" s="96">
        <v>3204.84</v>
      </c>
      <c r="C31" s="96" t="s">
        <v>236</v>
      </c>
      <c r="D31" s="96">
        <v>31313.82</v>
      </c>
      <c r="E31" s="96">
        <v>1</v>
      </c>
      <c r="F31" s="96">
        <v>1586.63</v>
      </c>
      <c r="G31" s="96">
        <v>0</v>
      </c>
      <c r="H31" s="96">
        <v>9.68</v>
      </c>
      <c r="I31" s="96"/>
      <c r="J31" s="96">
        <v>2.56</v>
      </c>
      <c r="K31"/>
      <c r="L31"/>
      <c r="M31"/>
      <c r="N31"/>
      <c r="O31"/>
      <c r="P31"/>
      <c r="Q31"/>
      <c r="R31"/>
      <c r="S31"/>
    </row>
    <row r="32" spans="1:19">
      <c r="A32" s="96" t="s">
        <v>327</v>
      </c>
      <c r="B32" s="96">
        <v>1393.41</v>
      </c>
      <c r="C32" s="96" t="s">
        <v>236</v>
      </c>
      <c r="D32" s="96">
        <v>11554.41</v>
      </c>
      <c r="E32" s="96">
        <v>1</v>
      </c>
      <c r="F32" s="96">
        <v>1150.96</v>
      </c>
      <c r="G32" s="96">
        <v>0</v>
      </c>
      <c r="H32" s="96">
        <v>15.06</v>
      </c>
      <c r="I32" s="96"/>
      <c r="J32" s="96">
        <v>0</v>
      </c>
      <c r="K32"/>
      <c r="L32"/>
      <c r="M32"/>
      <c r="N32"/>
      <c r="O32"/>
      <c r="P32"/>
      <c r="Q32"/>
      <c r="R32"/>
      <c r="S32"/>
    </row>
    <row r="33" spans="1:19">
      <c r="A33" s="96" t="s">
        <v>326</v>
      </c>
      <c r="B33" s="96">
        <v>236.88</v>
      </c>
      <c r="C33" s="96" t="s">
        <v>236</v>
      </c>
      <c r="D33" s="96">
        <v>1010.76</v>
      </c>
      <c r="E33" s="96">
        <v>1</v>
      </c>
      <c r="F33" s="96">
        <v>299.12</v>
      </c>
      <c r="G33" s="96">
        <v>17.66</v>
      </c>
      <c r="H33" s="96">
        <v>11.84</v>
      </c>
      <c r="I33" s="96">
        <v>47.38</v>
      </c>
      <c r="J33" s="96">
        <v>8.07</v>
      </c>
      <c r="K33"/>
      <c r="L33"/>
      <c r="M33"/>
      <c r="N33"/>
      <c r="O33"/>
      <c r="P33"/>
      <c r="Q33"/>
      <c r="R33"/>
      <c r="S33"/>
    </row>
    <row r="34" spans="1:19">
      <c r="A34" s="96" t="s">
        <v>161</v>
      </c>
      <c r="B34" s="96">
        <v>4835.13</v>
      </c>
      <c r="C34" s="96"/>
      <c r="D34" s="96">
        <v>43879</v>
      </c>
      <c r="E34" s="96"/>
      <c r="F34" s="96">
        <v>3036.71</v>
      </c>
      <c r="G34" s="96">
        <v>17.66</v>
      </c>
      <c r="H34" s="96">
        <v>11.3363</v>
      </c>
      <c r="I34" s="96">
        <v>967.03</v>
      </c>
      <c r="J34" s="96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6" t="s">
        <v>329</v>
      </c>
      <c r="B35" s="96">
        <v>4835.13</v>
      </c>
      <c r="C35" s="96"/>
      <c r="D35" s="96">
        <v>43879</v>
      </c>
      <c r="E35" s="96"/>
      <c r="F35" s="96">
        <v>3036.71</v>
      </c>
      <c r="G35" s="96">
        <v>17.66</v>
      </c>
      <c r="H35" s="96">
        <v>11.3363</v>
      </c>
      <c r="I35" s="96">
        <v>967.03</v>
      </c>
      <c r="J35" s="96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6" t="s">
        <v>330</v>
      </c>
      <c r="B36" s="96">
        <v>0</v>
      </c>
      <c r="C36" s="96"/>
      <c r="D36" s="96">
        <v>0</v>
      </c>
      <c r="E36" s="96"/>
      <c r="F36" s="96">
        <v>0</v>
      </c>
      <c r="G36" s="96">
        <v>0</v>
      </c>
      <c r="H36" s="96"/>
      <c r="I36" s="96"/>
      <c r="J36" s="96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0"/>
      <c r="B38" s="96" t="s">
        <v>56</v>
      </c>
      <c r="C38" s="96" t="s">
        <v>331</v>
      </c>
      <c r="D38" s="96" t="s">
        <v>332</v>
      </c>
      <c r="E38" s="96" t="s">
        <v>333</v>
      </c>
      <c r="F38" s="96" t="s">
        <v>334</v>
      </c>
      <c r="G38" s="96" t="s">
        <v>335</v>
      </c>
      <c r="H38" s="96" t="s">
        <v>336</v>
      </c>
      <c r="I38" s="96" t="s">
        <v>337</v>
      </c>
      <c r="J38"/>
      <c r="K38"/>
      <c r="L38"/>
      <c r="M38"/>
      <c r="N38"/>
      <c r="O38"/>
      <c r="P38"/>
      <c r="Q38"/>
      <c r="R38"/>
      <c r="S38"/>
    </row>
    <row r="39" spans="1:19">
      <c r="A39" s="96" t="s">
        <v>357</v>
      </c>
      <c r="B39" s="96" t="s">
        <v>504</v>
      </c>
      <c r="C39" s="96">
        <v>0.8</v>
      </c>
      <c r="D39" s="96">
        <v>0.89100000000000001</v>
      </c>
      <c r="E39" s="96">
        <v>1.028</v>
      </c>
      <c r="F39" s="96">
        <v>598.24</v>
      </c>
      <c r="G39" s="96">
        <v>90</v>
      </c>
      <c r="H39" s="96">
        <v>90</v>
      </c>
      <c r="I39" s="96" t="s">
        <v>341</v>
      </c>
      <c r="J39"/>
      <c r="K39"/>
      <c r="L39"/>
      <c r="M39"/>
      <c r="N39"/>
      <c r="O39"/>
      <c r="P39"/>
      <c r="Q39"/>
      <c r="R39"/>
      <c r="S39"/>
    </row>
    <row r="40" spans="1:19">
      <c r="A40" s="96" t="s">
        <v>358</v>
      </c>
      <c r="B40" s="96" t="s">
        <v>504</v>
      </c>
      <c r="C40" s="96">
        <v>0.8</v>
      </c>
      <c r="D40" s="96">
        <v>0.89100000000000001</v>
      </c>
      <c r="E40" s="96">
        <v>1.028</v>
      </c>
      <c r="F40" s="96">
        <v>390.16</v>
      </c>
      <c r="G40" s="96">
        <v>0</v>
      </c>
      <c r="H40" s="96">
        <v>90</v>
      </c>
      <c r="I40" s="96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96" t="s">
        <v>359</v>
      </c>
      <c r="B41" s="96" t="s">
        <v>504</v>
      </c>
      <c r="C41" s="96">
        <v>0.8</v>
      </c>
      <c r="D41" s="96">
        <v>0.89100000000000001</v>
      </c>
      <c r="E41" s="96">
        <v>1.028</v>
      </c>
      <c r="F41" s="96">
        <v>598.24</v>
      </c>
      <c r="G41" s="96">
        <v>270</v>
      </c>
      <c r="H41" s="96">
        <v>90</v>
      </c>
      <c r="I41" s="96" t="s">
        <v>345</v>
      </c>
      <c r="J41"/>
      <c r="K41"/>
      <c r="L41"/>
      <c r="M41"/>
      <c r="N41"/>
      <c r="O41"/>
      <c r="P41"/>
      <c r="Q41"/>
      <c r="R41"/>
      <c r="S41"/>
    </row>
    <row r="42" spans="1:19">
      <c r="A42" s="96" t="s">
        <v>360</v>
      </c>
      <c r="B42" s="96" t="s">
        <v>347</v>
      </c>
      <c r="C42" s="96">
        <v>0.3</v>
      </c>
      <c r="D42" s="96">
        <v>2.512</v>
      </c>
      <c r="E42" s="96">
        <v>6.452</v>
      </c>
      <c r="F42" s="96">
        <v>3204.84</v>
      </c>
      <c r="G42" s="96">
        <v>0</v>
      </c>
      <c r="H42" s="96">
        <v>180</v>
      </c>
      <c r="I42" s="96"/>
      <c r="J42"/>
      <c r="K42"/>
      <c r="L42"/>
      <c r="M42"/>
      <c r="N42"/>
      <c r="O42"/>
      <c r="P42"/>
      <c r="Q42"/>
      <c r="R42"/>
      <c r="S42"/>
    </row>
    <row r="43" spans="1:19">
      <c r="A43" s="96" t="s">
        <v>361</v>
      </c>
      <c r="B43" s="96" t="s">
        <v>505</v>
      </c>
      <c r="C43" s="96">
        <v>0.3</v>
      </c>
      <c r="D43" s="96">
        <v>0.55200000000000005</v>
      </c>
      <c r="E43" s="96">
        <v>0.61599999999999999</v>
      </c>
      <c r="F43" s="96">
        <v>3204.84</v>
      </c>
      <c r="G43" s="96">
        <v>180</v>
      </c>
      <c r="H43" s="96">
        <v>0</v>
      </c>
      <c r="I43" s="96"/>
      <c r="J43"/>
      <c r="K43"/>
      <c r="L43"/>
      <c r="M43"/>
      <c r="N43"/>
      <c r="O43"/>
      <c r="P43"/>
      <c r="Q43"/>
      <c r="R43"/>
      <c r="S43"/>
    </row>
    <row r="44" spans="1:19">
      <c r="A44" s="96" t="s">
        <v>353</v>
      </c>
      <c r="B44" s="96" t="s">
        <v>504</v>
      </c>
      <c r="C44" s="96">
        <v>0.8</v>
      </c>
      <c r="D44" s="96">
        <v>0.89100000000000001</v>
      </c>
      <c r="E44" s="96">
        <v>1.028</v>
      </c>
      <c r="F44" s="96">
        <v>110.54</v>
      </c>
      <c r="G44" s="96">
        <v>180</v>
      </c>
      <c r="H44" s="96">
        <v>90</v>
      </c>
      <c r="I44" s="96" t="s">
        <v>339</v>
      </c>
      <c r="J44"/>
      <c r="K44"/>
      <c r="L44"/>
      <c r="M44"/>
      <c r="N44"/>
      <c r="O44"/>
      <c r="P44"/>
      <c r="Q44"/>
      <c r="R44"/>
      <c r="S44"/>
    </row>
    <row r="45" spans="1:19">
      <c r="A45" s="96" t="s">
        <v>354</v>
      </c>
      <c r="B45" s="96" t="s">
        <v>504</v>
      </c>
      <c r="C45" s="96">
        <v>0.8</v>
      </c>
      <c r="D45" s="96">
        <v>0.89100000000000001</v>
      </c>
      <c r="E45" s="96">
        <v>1.028</v>
      </c>
      <c r="F45" s="96">
        <v>39.020000000000003</v>
      </c>
      <c r="G45" s="96">
        <v>270</v>
      </c>
      <c r="H45" s="96">
        <v>90</v>
      </c>
      <c r="I45" s="96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6" t="s">
        <v>349</v>
      </c>
      <c r="B46" s="96" t="s">
        <v>504</v>
      </c>
      <c r="C46" s="96">
        <v>0.8</v>
      </c>
      <c r="D46" s="96">
        <v>0.89100000000000001</v>
      </c>
      <c r="E46" s="96">
        <v>1.028</v>
      </c>
      <c r="F46" s="96">
        <v>260.10000000000002</v>
      </c>
      <c r="G46" s="96">
        <v>90</v>
      </c>
      <c r="H46" s="96">
        <v>90</v>
      </c>
      <c r="I46" s="96" t="s">
        <v>341</v>
      </c>
      <c r="J46"/>
      <c r="K46"/>
      <c r="L46"/>
      <c r="M46"/>
      <c r="N46"/>
      <c r="O46"/>
      <c r="P46"/>
      <c r="Q46"/>
      <c r="R46"/>
      <c r="S46"/>
    </row>
    <row r="47" spans="1:19">
      <c r="A47" s="96" t="s">
        <v>350</v>
      </c>
      <c r="B47" s="96" t="s">
        <v>351</v>
      </c>
      <c r="C47" s="96">
        <v>0.08</v>
      </c>
      <c r="D47" s="96">
        <v>3.242</v>
      </c>
      <c r="E47" s="96">
        <v>6.2990000000000004</v>
      </c>
      <c r="F47" s="96">
        <v>390.16</v>
      </c>
      <c r="G47" s="96">
        <v>0</v>
      </c>
      <c r="H47" s="96">
        <v>90</v>
      </c>
      <c r="I47" s="96" t="s">
        <v>343</v>
      </c>
      <c r="J47"/>
      <c r="K47"/>
      <c r="L47"/>
      <c r="M47"/>
      <c r="N47"/>
      <c r="O47"/>
      <c r="P47"/>
      <c r="Q47"/>
      <c r="R47"/>
      <c r="S47"/>
    </row>
    <row r="48" spans="1:19">
      <c r="A48" s="96" t="s">
        <v>348</v>
      </c>
      <c r="B48" s="96" t="s">
        <v>504</v>
      </c>
      <c r="C48" s="96">
        <v>0.8</v>
      </c>
      <c r="D48" s="96">
        <v>0.89100000000000001</v>
      </c>
      <c r="E48" s="96">
        <v>1.028</v>
      </c>
      <c r="F48" s="96">
        <v>169.07</v>
      </c>
      <c r="G48" s="96">
        <v>180</v>
      </c>
      <c r="H48" s="96">
        <v>90</v>
      </c>
      <c r="I48" s="96" t="s">
        <v>339</v>
      </c>
      <c r="J48"/>
      <c r="K48"/>
      <c r="L48"/>
      <c r="M48"/>
      <c r="N48"/>
      <c r="O48"/>
      <c r="P48"/>
      <c r="Q48"/>
      <c r="R48"/>
      <c r="S48"/>
    </row>
    <row r="49" spans="1:19">
      <c r="A49" s="96" t="s">
        <v>352</v>
      </c>
      <c r="B49" s="96" t="s">
        <v>504</v>
      </c>
      <c r="C49" s="96">
        <v>0.8</v>
      </c>
      <c r="D49" s="96">
        <v>0.89100000000000001</v>
      </c>
      <c r="E49" s="96">
        <v>1.028</v>
      </c>
      <c r="F49" s="96">
        <v>182.07</v>
      </c>
      <c r="G49" s="96">
        <v>270</v>
      </c>
      <c r="H49" s="96">
        <v>90</v>
      </c>
      <c r="I49" s="96" t="s">
        <v>345</v>
      </c>
      <c r="J49"/>
      <c r="K49"/>
      <c r="L49"/>
      <c r="M49"/>
      <c r="N49"/>
      <c r="O49"/>
      <c r="P49"/>
      <c r="Q49"/>
      <c r="R49"/>
      <c r="S49"/>
    </row>
    <row r="50" spans="1:19">
      <c r="A50" s="96" t="s">
        <v>355</v>
      </c>
      <c r="B50" s="96" t="s">
        <v>347</v>
      </c>
      <c r="C50" s="96">
        <v>0.3</v>
      </c>
      <c r="D50" s="96">
        <v>2.512</v>
      </c>
      <c r="E50" s="96">
        <v>6.452</v>
      </c>
      <c r="F50" s="96">
        <v>1156.53</v>
      </c>
      <c r="G50" s="96">
        <v>0</v>
      </c>
      <c r="H50" s="96">
        <v>180</v>
      </c>
      <c r="I50" s="96"/>
      <c r="J50"/>
      <c r="K50"/>
      <c r="L50"/>
      <c r="M50"/>
      <c r="N50"/>
      <c r="O50"/>
      <c r="P50"/>
      <c r="Q50"/>
      <c r="R50"/>
      <c r="S50"/>
    </row>
    <row r="51" spans="1:19">
      <c r="A51" s="96" t="s">
        <v>356</v>
      </c>
      <c r="B51" s="96" t="s">
        <v>505</v>
      </c>
      <c r="C51" s="96">
        <v>0.3</v>
      </c>
      <c r="D51" s="96">
        <v>0.55200000000000005</v>
      </c>
      <c r="E51" s="96">
        <v>0.61599999999999999</v>
      </c>
      <c r="F51" s="96">
        <v>1393.41</v>
      </c>
      <c r="G51" s="96">
        <v>0</v>
      </c>
      <c r="H51" s="96">
        <v>0</v>
      </c>
      <c r="I51" s="96"/>
      <c r="J51"/>
      <c r="K51"/>
      <c r="L51"/>
      <c r="M51"/>
      <c r="N51"/>
      <c r="O51"/>
      <c r="P51"/>
      <c r="Q51"/>
      <c r="R51"/>
      <c r="S51"/>
    </row>
    <row r="52" spans="1:19">
      <c r="A52" s="96" t="s">
        <v>340</v>
      </c>
      <c r="B52" s="96" t="s">
        <v>504</v>
      </c>
      <c r="C52" s="96">
        <v>0.8</v>
      </c>
      <c r="D52" s="96">
        <v>0.89100000000000001</v>
      </c>
      <c r="E52" s="96">
        <v>1.028</v>
      </c>
      <c r="F52" s="96">
        <v>39.020000000000003</v>
      </c>
      <c r="G52" s="96">
        <v>90</v>
      </c>
      <c r="H52" s="96">
        <v>90</v>
      </c>
      <c r="I52" s="96" t="s">
        <v>341</v>
      </c>
      <c r="J52"/>
      <c r="K52"/>
      <c r="L52"/>
      <c r="M52"/>
      <c r="N52"/>
      <c r="O52"/>
      <c r="P52"/>
      <c r="Q52"/>
      <c r="R52"/>
      <c r="S52"/>
    </row>
    <row r="53" spans="1:19">
      <c r="A53" s="96" t="s">
        <v>342</v>
      </c>
      <c r="B53" s="96" t="s">
        <v>504</v>
      </c>
      <c r="C53" s="96">
        <v>0.8</v>
      </c>
      <c r="D53" s="96">
        <v>0.89100000000000001</v>
      </c>
      <c r="E53" s="96">
        <v>1.028</v>
      </c>
      <c r="F53" s="96">
        <v>110.54</v>
      </c>
      <c r="G53" s="96">
        <v>0</v>
      </c>
      <c r="H53" s="96">
        <v>90</v>
      </c>
      <c r="I53" s="96" t="s">
        <v>343</v>
      </c>
      <c r="J53"/>
      <c r="K53"/>
      <c r="L53"/>
      <c r="M53"/>
      <c r="N53"/>
      <c r="O53"/>
      <c r="P53"/>
      <c r="Q53"/>
      <c r="R53"/>
      <c r="S53"/>
    </row>
    <row r="54" spans="1:19">
      <c r="A54" s="96" t="s">
        <v>338</v>
      </c>
      <c r="B54" s="96" t="s">
        <v>504</v>
      </c>
      <c r="C54" s="96">
        <v>0.8</v>
      </c>
      <c r="D54" s="96">
        <v>0.89100000000000001</v>
      </c>
      <c r="E54" s="96">
        <v>1.028</v>
      </c>
      <c r="F54" s="96">
        <v>110.54</v>
      </c>
      <c r="G54" s="96">
        <v>180</v>
      </c>
      <c r="H54" s="96">
        <v>90</v>
      </c>
      <c r="I54" s="96" t="s">
        <v>339</v>
      </c>
      <c r="J54"/>
      <c r="K54"/>
      <c r="L54"/>
      <c r="M54"/>
      <c r="N54"/>
      <c r="O54"/>
      <c r="P54"/>
      <c r="Q54"/>
      <c r="R54"/>
      <c r="S54"/>
    </row>
    <row r="55" spans="1:19">
      <c r="A55" s="96" t="s">
        <v>344</v>
      </c>
      <c r="B55" s="96" t="s">
        <v>504</v>
      </c>
      <c r="C55" s="96">
        <v>0.8</v>
      </c>
      <c r="D55" s="96">
        <v>0.89100000000000001</v>
      </c>
      <c r="E55" s="96">
        <v>1.028</v>
      </c>
      <c r="F55" s="96">
        <v>39.020000000000003</v>
      </c>
      <c r="G55" s="96">
        <v>270</v>
      </c>
      <c r="H55" s="96">
        <v>90</v>
      </c>
      <c r="I55" s="96" t="s">
        <v>345</v>
      </c>
      <c r="J55"/>
      <c r="K55"/>
      <c r="L55"/>
      <c r="M55"/>
      <c r="N55"/>
      <c r="O55"/>
      <c r="P55"/>
      <c r="Q55"/>
      <c r="R55"/>
      <c r="S55"/>
    </row>
    <row r="56" spans="1:19">
      <c r="A56" s="96" t="s">
        <v>346</v>
      </c>
      <c r="B56" s="96" t="s">
        <v>347</v>
      </c>
      <c r="C56" s="96">
        <v>0.3</v>
      </c>
      <c r="D56" s="96">
        <v>2.512</v>
      </c>
      <c r="E56" s="96">
        <v>6.452</v>
      </c>
      <c r="F56" s="96">
        <v>236.88</v>
      </c>
      <c r="G56" s="96">
        <v>0</v>
      </c>
      <c r="H56" s="96">
        <v>180</v>
      </c>
      <c r="I56" s="96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0"/>
      <c r="B58" s="96" t="s">
        <v>56</v>
      </c>
      <c r="C58" s="96" t="s">
        <v>362</v>
      </c>
      <c r="D58" s="96" t="s">
        <v>363</v>
      </c>
      <c r="E58" s="96" t="s">
        <v>364</v>
      </c>
      <c r="F58" s="96" t="s">
        <v>50</v>
      </c>
      <c r="G58" s="96" t="s">
        <v>365</v>
      </c>
      <c r="H58" s="96" t="s">
        <v>366</v>
      </c>
      <c r="I58" s="96" t="s">
        <v>367</v>
      </c>
      <c r="J58" s="96" t="s">
        <v>335</v>
      </c>
      <c r="K58" s="96" t="s">
        <v>337</v>
      </c>
      <c r="L58"/>
      <c r="M58"/>
      <c r="N58"/>
      <c r="O58"/>
      <c r="P58"/>
      <c r="Q58"/>
      <c r="R58"/>
      <c r="S58"/>
    </row>
    <row r="59" spans="1:19">
      <c r="A59" s="96" t="s">
        <v>368</v>
      </c>
      <c r="B59" s="96" t="s">
        <v>506</v>
      </c>
      <c r="C59" s="96">
        <v>5.58</v>
      </c>
      <c r="D59" s="96">
        <v>5.58</v>
      </c>
      <c r="E59" s="96">
        <v>5.8380000000000001</v>
      </c>
      <c r="F59" s="96">
        <v>0.7</v>
      </c>
      <c r="G59" s="96">
        <v>0.60299999999999998</v>
      </c>
      <c r="H59" s="96" t="s">
        <v>369</v>
      </c>
      <c r="I59" s="96" t="s">
        <v>338</v>
      </c>
      <c r="J59" s="96">
        <v>180</v>
      </c>
      <c r="K59" s="96" t="s">
        <v>339</v>
      </c>
      <c r="L59"/>
      <c r="M59"/>
      <c r="N59"/>
      <c r="O59"/>
      <c r="P59"/>
      <c r="Q59"/>
      <c r="R59"/>
      <c r="S59"/>
    </row>
    <row r="60" spans="1:19">
      <c r="A60" s="96" t="s">
        <v>370</v>
      </c>
      <c r="B60" s="96" t="s">
        <v>506</v>
      </c>
      <c r="C60" s="96">
        <v>5.58</v>
      </c>
      <c r="D60" s="96">
        <v>5.58</v>
      </c>
      <c r="E60" s="96">
        <v>5.8380000000000001</v>
      </c>
      <c r="F60" s="96">
        <v>0.7</v>
      </c>
      <c r="G60" s="96">
        <v>0.60299999999999998</v>
      </c>
      <c r="H60" s="96" t="s">
        <v>369</v>
      </c>
      <c r="I60" s="96" t="s">
        <v>338</v>
      </c>
      <c r="J60" s="96">
        <v>180</v>
      </c>
      <c r="K60" s="96" t="s">
        <v>339</v>
      </c>
      <c r="L60"/>
      <c r="M60"/>
      <c r="N60"/>
      <c r="O60"/>
      <c r="P60"/>
      <c r="Q60"/>
      <c r="R60"/>
      <c r="S60"/>
    </row>
    <row r="61" spans="1:19">
      <c r="A61" s="96" t="s">
        <v>371</v>
      </c>
      <c r="B61" s="96" t="s">
        <v>506</v>
      </c>
      <c r="C61" s="96">
        <v>3.25</v>
      </c>
      <c r="D61" s="96">
        <v>3.25</v>
      </c>
      <c r="E61" s="96">
        <v>5.8380000000000001</v>
      </c>
      <c r="F61" s="96">
        <v>0.7</v>
      </c>
      <c r="G61" s="96">
        <v>0.60299999999999998</v>
      </c>
      <c r="H61" s="96" t="s">
        <v>369</v>
      </c>
      <c r="I61" s="96" t="s">
        <v>344</v>
      </c>
      <c r="J61" s="96">
        <v>270</v>
      </c>
      <c r="K61" s="96" t="s">
        <v>345</v>
      </c>
      <c r="L61"/>
      <c r="M61"/>
      <c r="N61"/>
      <c r="O61"/>
      <c r="P61"/>
      <c r="Q61"/>
      <c r="R61"/>
      <c r="S61"/>
    </row>
    <row r="62" spans="1:19">
      <c r="A62" s="96" t="s">
        <v>372</v>
      </c>
      <c r="B62" s="96" t="s">
        <v>506</v>
      </c>
      <c r="C62" s="96">
        <v>3.25</v>
      </c>
      <c r="D62" s="96">
        <v>3.25</v>
      </c>
      <c r="E62" s="96">
        <v>5.8380000000000001</v>
      </c>
      <c r="F62" s="96">
        <v>0.7</v>
      </c>
      <c r="G62" s="96">
        <v>0.60299999999999998</v>
      </c>
      <c r="H62" s="96" t="s">
        <v>369</v>
      </c>
      <c r="I62" s="96" t="s">
        <v>344</v>
      </c>
      <c r="J62" s="96">
        <v>270</v>
      </c>
      <c r="K62" s="96" t="s">
        <v>345</v>
      </c>
      <c r="L62"/>
      <c r="M62"/>
      <c r="N62"/>
      <c r="O62"/>
      <c r="P62"/>
      <c r="Q62"/>
      <c r="R62"/>
      <c r="S62"/>
    </row>
    <row r="63" spans="1:19">
      <c r="A63" s="96" t="s">
        <v>373</v>
      </c>
      <c r="B63" s="96"/>
      <c r="C63" s="96"/>
      <c r="D63" s="96">
        <v>17.66</v>
      </c>
      <c r="E63" s="96">
        <v>5.84</v>
      </c>
      <c r="F63" s="96">
        <v>0.7</v>
      </c>
      <c r="G63" s="96">
        <v>0.60299999999999998</v>
      </c>
      <c r="H63" s="96"/>
      <c r="I63" s="96"/>
      <c r="J63" s="96"/>
      <c r="K63" s="96"/>
      <c r="L63"/>
      <c r="M63"/>
      <c r="N63"/>
      <c r="O63"/>
      <c r="P63"/>
      <c r="Q63"/>
      <c r="R63"/>
      <c r="S63"/>
    </row>
    <row r="64" spans="1:19">
      <c r="A64" s="96" t="s">
        <v>374</v>
      </c>
      <c r="B64" s="96"/>
      <c r="C64" s="96"/>
      <c r="D64" s="96">
        <v>0</v>
      </c>
      <c r="E64" s="96" t="s">
        <v>375</v>
      </c>
      <c r="F64" s="96" t="s">
        <v>375</v>
      </c>
      <c r="G64" s="96" t="s">
        <v>375</v>
      </c>
      <c r="H64" s="96"/>
      <c r="I64" s="96"/>
      <c r="J64" s="96"/>
      <c r="K64" s="96"/>
      <c r="L64"/>
      <c r="M64"/>
      <c r="N64"/>
      <c r="O64"/>
      <c r="P64"/>
      <c r="Q64"/>
      <c r="R64"/>
      <c r="S64"/>
    </row>
    <row r="65" spans="1:19">
      <c r="A65" s="96" t="s">
        <v>376</v>
      </c>
      <c r="B65" s="96"/>
      <c r="C65" s="96"/>
      <c r="D65" s="96">
        <v>17.66</v>
      </c>
      <c r="E65" s="96">
        <v>5.84</v>
      </c>
      <c r="F65" s="96">
        <v>0.7</v>
      </c>
      <c r="G65" s="96">
        <v>0.60299999999999998</v>
      </c>
      <c r="H65" s="96"/>
      <c r="I65" s="96"/>
      <c r="J65" s="96"/>
      <c r="K65" s="96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0"/>
      <c r="B67" s="96" t="s">
        <v>119</v>
      </c>
      <c r="C67" s="96" t="s">
        <v>377</v>
      </c>
      <c r="D67" s="96" t="s">
        <v>378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6" t="s">
        <v>40</v>
      </c>
      <c r="B68" s="96"/>
      <c r="C68" s="96"/>
      <c r="D68" s="96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90"/>
      <c r="B70" s="96" t="s">
        <v>119</v>
      </c>
      <c r="C70" s="96" t="s">
        <v>379</v>
      </c>
      <c r="D70" s="96" t="s">
        <v>380</v>
      </c>
      <c r="E70" s="96" t="s">
        <v>381</v>
      </c>
      <c r="F70" s="96" t="s">
        <v>382</v>
      </c>
      <c r="G70" s="96" t="s">
        <v>378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6" t="s">
        <v>383</v>
      </c>
      <c r="B71" s="96" t="s">
        <v>384</v>
      </c>
      <c r="C71" s="96">
        <v>11969.85</v>
      </c>
      <c r="D71" s="96">
        <v>9559.7800000000007</v>
      </c>
      <c r="E71" s="96">
        <v>2410.0700000000002</v>
      </c>
      <c r="F71" s="96">
        <v>0.8</v>
      </c>
      <c r="G71" s="96">
        <v>4.04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6" t="s">
        <v>385</v>
      </c>
      <c r="B72" s="96" t="s">
        <v>384</v>
      </c>
      <c r="C72" s="96">
        <v>39349.01</v>
      </c>
      <c r="D72" s="96">
        <v>29000.42</v>
      </c>
      <c r="E72" s="96">
        <v>10348.59</v>
      </c>
      <c r="F72" s="96">
        <v>0.74</v>
      </c>
      <c r="G72" s="96">
        <v>3.56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0"/>
      <c r="B74" s="96" t="s">
        <v>119</v>
      </c>
      <c r="C74" s="96" t="s">
        <v>379</v>
      </c>
      <c r="D74" s="96" t="s">
        <v>378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6" t="s">
        <v>386</v>
      </c>
      <c r="B75" s="96" t="s">
        <v>387</v>
      </c>
      <c r="C75" s="96">
        <v>38791.019999999997</v>
      </c>
      <c r="D75" s="96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6" t="s">
        <v>388</v>
      </c>
      <c r="B76" s="96" t="s">
        <v>387</v>
      </c>
      <c r="C76" s="96">
        <v>15833.46</v>
      </c>
      <c r="D76" s="96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6" t="s">
        <v>389</v>
      </c>
      <c r="B77" s="96" t="s">
        <v>387</v>
      </c>
      <c r="C77" s="96">
        <v>65937.279999999999</v>
      </c>
      <c r="D77" s="96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0"/>
      <c r="B79" s="96" t="s">
        <v>119</v>
      </c>
      <c r="C79" s="96" t="s">
        <v>390</v>
      </c>
      <c r="D79" s="96" t="s">
        <v>391</v>
      </c>
      <c r="E79" s="96" t="s">
        <v>392</v>
      </c>
      <c r="F79" s="96" t="s">
        <v>393</v>
      </c>
      <c r="G79" s="96" t="s">
        <v>394</v>
      </c>
      <c r="H79" s="96" t="s">
        <v>395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6" t="s">
        <v>396</v>
      </c>
      <c r="B80" s="96" t="s">
        <v>397</v>
      </c>
      <c r="C80" s="96">
        <v>0.54</v>
      </c>
      <c r="D80" s="96">
        <v>49.8</v>
      </c>
      <c r="E80" s="96">
        <v>0.8</v>
      </c>
      <c r="F80" s="96">
        <v>74.41</v>
      </c>
      <c r="G80" s="96">
        <v>1</v>
      </c>
      <c r="H80" s="96" t="s">
        <v>398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6" t="s">
        <v>399</v>
      </c>
      <c r="B81" s="96" t="s">
        <v>400</v>
      </c>
      <c r="C81" s="96">
        <v>0.54</v>
      </c>
      <c r="D81" s="96">
        <v>622</v>
      </c>
      <c r="E81" s="96">
        <v>0.72</v>
      </c>
      <c r="F81" s="96">
        <v>838.73</v>
      </c>
      <c r="G81" s="96">
        <v>1</v>
      </c>
      <c r="H81" s="96" t="s">
        <v>401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6" t="s">
        <v>402</v>
      </c>
      <c r="B82" s="96" t="s">
        <v>400</v>
      </c>
      <c r="C82" s="96">
        <v>0.56999999999999995</v>
      </c>
      <c r="D82" s="96">
        <v>622</v>
      </c>
      <c r="E82" s="96">
        <v>1.98</v>
      </c>
      <c r="F82" s="96">
        <v>2163.71</v>
      </c>
      <c r="G82" s="96">
        <v>1</v>
      </c>
      <c r="H82" s="96" t="s">
        <v>401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0"/>
      <c r="B84" s="96" t="s">
        <v>119</v>
      </c>
      <c r="C84" s="96" t="s">
        <v>403</v>
      </c>
      <c r="D84" s="96" t="s">
        <v>404</v>
      </c>
      <c r="E84" s="96" t="s">
        <v>405</v>
      </c>
      <c r="F84" s="96" t="s">
        <v>406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6" t="s">
        <v>40</v>
      </c>
      <c r="B85" s="96"/>
      <c r="C85" s="96"/>
      <c r="D85" s="96"/>
      <c r="E85" s="96"/>
      <c r="F85" s="96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0"/>
      <c r="B87" s="96" t="s">
        <v>119</v>
      </c>
      <c r="C87" s="96" t="s">
        <v>407</v>
      </c>
      <c r="D87" s="96" t="s">
        <v>408</v>
      </c>
      <c r="E87" s="96" t="s">
        <v>409</v>
      </c>
      <c r="F87" s="96" t="s">
        <v>410</v>
      </c>
      <c r="G87" s="96" t="s">
        <v>411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6" t="s">
        <v>40</v>
      </c>
      <c r="B88" s="96"/>
      <c r="C88" s="96"/>
      <c r="D88" s="96"/>
      <c r="E88" s="96"/>
      <c r="F88" s="96"/>
      <c r="G88" s="96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90"/>
      <c r="B90" s="96" t="s">
        <v>412</v>
      </c>
      <c r="C90" s="96" t="s">
        <v>413</v>
      </c>
      <c r="D90" s="96" t="s">
        <v>414</v>
      </c>
      <c r="E90" s="96" t="s">
        <v>415</v>
      </c>
      <c r="F90" s="96" t="s">
        <v>416</v>
      </c>
      <c r="G90" s="96" t="s">
        <v>417</v>
      </c>
      <c r="H90" s="96" t="s">
        <v>418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6" t="s">
        <v>419</v>
      </c>
      <c r="B91" s="96">
        <v>6159.0711000000001</v>
      </c>
      <c r="C91" s="96">
        <v>7.8925999999999998</v>
      </c>
      <c r="D91" s="96">
        <v>14.723100000000001</v>
      </c>
      <c r="E91" s="96">
        <v>0</v>
      </c>
      <c r="F91" s="96">
        <v>1E-4</v>
      </c>
      <c r="G91" s="96">
        <v>194421.36540000001</v>
      </c>
      <c r="H91" s="96">
        <v>2378.1994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6" t="s">
        <v>420</v>
      </c>
      <c r="B92" s="96">
        <v>4510.5959000000003</v>
      </c>
      <c r="C92" s="96">
        <v>6.1365999999999996</v>
      </c>
      <c r="D92" s="96">
        <v>13.0585</v>
      </c>
      <c r="E92" s="96">
        <v>0</v>
      </c>
      <c r="F92" s="96">
        <v>1E-4</v>
      </c>
      <c r="G92" s="96">
        <v>172504.75719999999</v>
      </c>
      <c r="H92" s="96">
        <v>1779.8532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6" t="s">
        <v>421</v>
      </c>
      <c r="B93" s="96">
        <v>4980.8495999999996</v>
      </c>
      <c r="C93" s="96">
        <v>6.8643999999999998</v>
      </c>
      <c r="D93" s="96">
        <v>14.981999999999999</v>
      </c>
      <c r="E93" s="96">
        <v>0</v>
      </c>
      <c r="F93" s="96">
        <v>1E-4</v>
      </c>
      <c r="G93" s="96">
        <v>197927.4909</v>
      </c>
      <c r="H93" s="96">
        <v>1974.8406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6" t="s">
        <v>422</v>
      </c>
      <c r="B94" s="96">
        <v>3717.1379999999999</v>
      </c>
      <c r="C94" s="96">
        <v>5.4610000000000003</v>
      </c>
      <c r="D94" s="96">
        <v>13.3401</v>
      </c>
      <c r="E94" s="96">
        <v>0</v>
      </c>
      <c r="F94" s="96">
        <v>1E-4</v>
      </c>
      <c r="G94" s="96">
        <v>176285.2114</v>
      </c>
      <c r="H94" s="96">
        <v>1510.0155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6" t="s">
        <v>265</v>
      </c>
      <c r="B95" s="96">
        <v>3287.9418000000001</v>
      </c>
      <c r="C95" s="96">
        <v>5.1784999999999997</v>
      </c>
      <c r="D95" s="96">
        <v>14.0219</v>
      </c>
      <c r="E95" s="96">
        <v>0</v>
      </c>
      <c r="F95" s="96">
        <v>1E-4</v>
      </c>
      <c r="G95" s="96">
        <v>185337.0074</v>
      </c>
      <c r="H95" s="96">
        <v>1372.9367999999999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6" t="s">
        <v>423</v>
      </c>
      <c r="B96" s="96">
        <v>3134.7894999999999</v>
      </c>
      <c r="C96" s="96">
        <v>4.9984999999999999</v>
      </c>
      <c r="D96" s="96">
        <v>13.759499999999999</v>
      </c>
      <c r="E96" s="96">
        <v>0</v>
      </c>
      <c r="F96" s="96">
        <v>1E-4</v>
      </c>
      <c r="G96" s="96">
        <v>181875.6177</v>
      </c>
      <c r="H96" s="96">
        <v>1315.5407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6" t="s">
        <v>424</v>
      </c>
      <c r="B97" s="96">
        <v>2990.6826000000001</v>
      </c>
      <c r="C97" s="96">
        <v>4.7930999999999999</v>
      </c>
      <c r="D97" s="96">
        <v>13.282999999999999</v>
      </c>
      <c r="E97" s="96">
        <v>0</v>
      </c>
      <c r="F97" s="96">
        <v>1E-4</v>
      </c>
      <c r="G97" s="96">
        <v>175579.24540000001</v>
      </c>
      <c r="H97" s="96">
        <v>1257.6818000000001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6" t="s">
        <v>425</v>
      </c>
      <c r="B98" s="96">
        <v>3280.8290000000002</v>
      </c>
      <c r="C98" s="96">
        <v>5.2629999999999999</v>
      </c>
      <c r="D98" s="96">
        <v>14.602499999999999</v>
      </c>
      <c r="E98" s="96">
        <v>0</v>
      </c>
      <c r="F98" s="96">
        <v>1E-4</v>
      </c>
      <c r="G98" s="96">
        <v>193021.02859999999</v>
      </c>
      <c r="H98" s="96">
        <v>1380.2148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6" t="s">
        <v>426</v>
      </c>
      <c r="B99" s="96">
        <v>3088.7746000000002</v>
      </c>
      <c r="C99" s="96">
        <v>4.9138999999999999</v>
      </c>
      <c r="D99" s="96">
        <v>13.485900000000001</v>
      </c>
      <c r="E99" s="96">
        <v>0</v>
      </c>
      <c r="F99" s="96">
        <v>1E-4</v>
      </c>
      <c r="G99" s="96">
        <v>178258.46410000001</v>
      </c>
      <c r="H99" s="96">
        <v>1295.0291999999999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6" t="s">
        <v>427</v>
      </c>
      <c r="B100" s="96">
        <v>3541.2523999999999</v>
      </c>
      <c r="C100" s="96">
        <v>5.4391999999999996</v>
      </c>
      <c r="D100" s="96">
        <v>14.2195</v>
      </c>
      <c r="E100" s="96">
        <v>0</v>
      </c>
      <c r="F100" s="96">
        <v>1E-4</v>
      </c>
      <c r="G100" s="96">
        <v>187935.66320000001</v>
      </c>
      <c r="H100" s="96">
        <v>1463.9059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6" t="s">
        <v>428</v>
      </c>
      <c r="B101" s="96">
        <v>4754.6538</v>
      </c>
      <c r="C101" s="96">
        <v>6.5521000000000003</v>
      </c>
      <c r="D101" s="96">
        <v>14.298</v>
      </c>
      <c r="E101" s="96">
        <v>0</v>
      </c>
      <c r="F101" s="96">
        <v>1E-4</v>
      </c>
      <c r="G101" s="96">
        <v>188891.06770000001</v>
      </c>
      <c r="H101" s="96">
        <v>1885.0962999999999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6" t="s">
        <v>429</v>
      </c>
      <c r="B102" s="96">
        <v>5954.3396000000002</v>
      </c>
      <c r="C102" s="96">
        <v>7.6553000000000004</v>
      </c>
      <c r="D102" s="96">
        <v>14.3934</v>
      </c>
      <c r="E102" s="96">
        <v>0</v>
      </c>
      <c r="F102" s="96">
        <v>1E-4</v>
      </c>
      <c r="G102" s="96">
        <v>190072.98190000001</v>
      </c>
      <c r="H102" s="96">
        <v>2301.8265000000001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6"/>
      <c r="B103" s="96"/>
      <c r="C103" s="96"/>
      <c r="D103" s="96"/>
      <c r="E103" s="96"/>
      <c r="F103" s="96"/>
      <c r="G103" s="96"/>
      <c r="H103" s="96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6" t="s">
        <v>430</v>
      </c>
      <c r="B104" s="96">
        <v>49400.917999999998</v>
      </c>
      <c r="C104" s="96">
        <v>71.148300000000006</v>
      </c>
      <c r="D104" s="96">
        <v>168.16730000000001</v>
      </c>
      <c r="E104" s="96">
        <v>0</v>
      </c>
      <c r="F104" s="96">
        <v>6.9999999999999999E-4</v>
      </c>
      <c r="G104" s="97">
        <v>2222110</v>
      </c>
      <c r="H104" s="96">
        <v>19915.140899999999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6" t="s">
        <v>431</v>
      </c>
      <c r="B105" s="96">
        <v>2990.6826000000001</v>
      </c>
      <c r="C105" s="96">
        <v>4.7930999999999999</v>
      </c>
      <c r="D105" s="96">
        <v>13.0585</v>
      </c>
      <c r="E105" s="96">
        <v>0</v>
      </c>
      <c r="F105" s="96">
        <v>1E-4</v>
      </c>
      <c r="G105" s="96">
        <v>172504.75719999999</v>
      </c>
      <c r="H105" s="96">
        <v>1257.6818000000001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6" t="s">
        <v>432</v>
      </c>
      <c r="B106" s="96">
        <v>6159.0711000000001</v>
      </c>
      <c r="C106" s="96">
        <v>7.8925999999999998</v>
      </c>
      <c r="D106" s="96">
        <v>14.981999999999999</v>
      </c>
      <c r="E106" s="96">
        <v>0</v>
      </c>
      <c r="F106" s="96">
        <v>1E-4</v>
      </c>
      <c r="G106" s="96">
        <v>197927.4909</v>
      </c>
      <c r="H106" s="96">
        <v>2378.1994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0"/>
      <c r="B108" s="96" t="s">
        <v>433</v>
      </c>
      <c r="C108" s="96" t="s">
        <v>434</v>
      </c>
      <c r="D108" s="96" t="s">
        <v>435</v>
      </c>
      <c r="E108" s="96" t="s">
        <v>436</v>
      </c>
      <c r="F108" s="96" t="s">
        <v>437</v>
      </c>
      <c r="G108" s="96" t="s">
        <v>438</v>
      </c>
      <c r="H108" s="96" t="s">
        <v>439</v>
      </c>
      <c r="I108" s="96" t="s">
        <v>440</v>
      </c>
      <c r="J108" s="96" t="s">
        <v>441</v>
      </c>
      <c r="K108" s="96" t="s">
        <v>442</v>
      </c>
      <c r="L108" s="96" t="s">
        <v>443</v>
      </c>
      <c r="M108" s="96" t="s">
        <v>444</v>
      </c>
      <c r="N108" s="96" t="s">
        <v>445</v>
      </c>
      <c r="O108" s="96" t="s">
        <v>446</v>
      </c>
      <c r="P108" s="96" t="s">
        <v>447</v>
      </c>
      <c r="Q108" s="96" t="s">
        <v>448</v>
      </c>
      <c r="R108" s="96" t="s">
        <v>449</v>
      </c>
      <c r="S108" s="96" t="s">
        <v>450</v>
      </c>
    </row>
    <row r="109" spans="1:19">
      <c r="A109" s="96" t="s">
        <v>419</v>
      </c>
      <c r="B109" s="97">
        <v>68506500000</v>
      </c>
      <c r="C109" s="96">
        <v>67427.263000000006</v>
      </c>
      <c r="D109" s="96" t="s">
        <v>578</v>
      </c>
      <c r="E109" s="96">
        <v>49331.021000000001</v>
      </c>
      <c r="F109" s="96">
        <v>9104.3970000000008</v>
      </c>
      <c r="G109" s="96">
        <v>3076.8449999999998</v>
      </c>
      <c r="H109" s="96">
        <v>0</v>
      </c>
      <c r="I109" s="96">
        <v>0</v>
      </c>
      <c r="J109" s="96">
        <v>5915</v>
      </c>
      <c r="K109" s="96">
        <v>0</v>
      </c>
      <c r="L109" s="96">
        <v>0</v>
      </c>
      <c r="M109" s="96">
        <v>0</v>
      </c>
      <c r="N109" s="96">
        <v>0</v>
      </c>
      <c r="O109" s="96">
        <v>0</v>
      </c>
      <c r="P109" s="96">
        <v>0</v>
      </c>
      <c r="Q109" s="96">
        <v>0</v>
      </c>
      <c r="R109" s="96">
        <v>0</v>
      </c>
      <c r="S109" s="96">
        <v>0</v>
      </c>
    </row>
    <row r="110" spans="1:19">
      <c r="A110" s="96" t="s">
        <v>420</v>
      </c>
      <c r="B110" s="97">
        <v>60783900000</v>
      </c>
      <c r="C110" s="96">
        <v>61512.262999999999</v>
      </c>
      <c r="D110" s="96" t="s">
        <v>573</v>
      </c>
      <c r="E110" s="96">
        <v>49331.021000000001</v>
      </c>
      <c r="F110" s="96">
        <v>9104.3970000000008</v>
      </c>
      <c r="G110" s="96">
        <v>3076.8449999999998</v>
      </c>
      <c r="H110" s="96">
        <v>0</v>
      </c>
      <c r="I110" s="96">
        <v>0</v>
      </c>
      <c r="J110" s="96">
        <v>0</v>
      </c>
      <c r="K110" s="96">
        <v>0</v>
      </c>
      <c r="L110" s="96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96">
        <v>0</v>
      </c>
      <c r="S110" s="96">
        <v>0</v>
      </c>
    </row>
    <row r="111" spans="1:19">
      <c r="A111" s="96" t="s">
        <v>421</v>
      </c>
      <c r="B111" s="97">
        <v>69741900000</v>
      </c>
      <c r="C111" s="96">
        <v>61903.080999999998</v>
      </c>
      <c r="D111" s="96" t="s">
        <v>579</v>
      </c>
      <c r="E111" s="96">
        <v>49331.021000000001</v>
      </c>
      <c r="F111" s="96">
        <v>9104.3970000000008</v>
      </c>
      <c r="G111" s="96">
        <v>3076.8449999999998</v>
      </c>
      <c r="H111" s="96">
        <v>0</v>
      </c>
      <c r="I111" s="96">
        <v>390.81799999999998</v>
      </c>
      <c r="J111" s="96">
        <v>0</v>
      </c>
      <c r="K111" s="96">
        <v>0</v>
      </c>
      <c r="L111" s="96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96">
        <v>0</v>
      </c>
      <c r="S111" s="96">
        <v>0</v>
      </c>
    </row>
    <row r="112" spans="1:19">
      <c r="A112" s="96" t="s">
        <v>422</v>
      </c>
      <c r="B112" s="97">
        <v>62116000000</v>
      </c>
      <c r="C112" s="96">
        <v>61609.874000000003</v>
      </c>
      <c r="D112" s="96" t="s">
        <v>535</v>
      </c>
      <c r="E112" s="96">
        <v>49331.021000000001</v>
      </c>
      <c r="F112" s="96">
        <v>9104.3970000000008</v>
      </c>
      <c r="G112" s="96">
        <v>3076.8449999999998</v>
      </c>
      <c r="H112" s="96">
        <v>0</v>
      </c>
      <c r="I112" s="96">
        <v>97.61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96">
        <v>0</v>
      </c>
      <c r="S112" s="96">
        <v>0</v>
      </c>
    </row>
    <row r="113" spans="1:19">
      <c r="A113" s="96" t="s">
        <v>265</v>
      </c>
      <c r="B113" s="97">
        <v>65305500000</v>
      </c>
      <c r="C113" s="96">
        <v>62522</v>
      </c>
      <c r="D113" s="96" t="s">
        <v>488</v>
      </c>
      <c r="E113" s="96">
        <v>49331.021000000001</v>
      </c>
      <c r="F113" s="96">
        <v>9104.3970000000008</v>
      </c>
      <c r="G113" s="96">
        <v>3076.8449999999998</v>
      </c>
      <c r="H113" s="96">
        <v>0</v>
      </c>
      <c r="I113" s="96">
        <v>1009.737</v>
      </c>
      <c r="J113" s="96">
        <v>0</v>
      </c>
      <c r="K113" s="96">
        <v>0</v>
      </c>
      <c r="L113" s="96">
        <v>0</v>
      </c>
      <c r="M113" s="96">
        <v>0</v>
      </c>
      <c r="N113" s="96">
        <v>0</v>
      </c>
      <c r="O113" s="96">
        <v>0</v>
      </c>
      <c r="P113" s="96">
        <v>0</v>
      </c>
      <c r="Q113" s="96">
        <v>0</v>
      </c>
      <c r="R113" s="96">
        <v>0</v>
      </c>
      <c r="S113" s="96">
        <v>0</v>
      </c>
    </row>
    <row r="114" spans="1:19">
      <c r="A114" s="96" t="s">
        <v>423</v>
      </c>
      <c r="B114" s="97">
        <v>64085800000</v>
      </c>
      <c r="C114" s="96">
        <v>65909.684999999998</v>
      </c>
      <c r="D114" s="96" t="s">
        <v>452</v>
      </c>
      <c r="E114" s="96">
        <v>49331.021000000001</v>
      </c>
      <c r="F114" s="96">
        <v>9104.3970000000008</v>
      </c>
      <c r="G114" s="96">
        <v>3076.8449999999998</v>
      </c>
      <c r="H114" s="96">
        <v>0</v>
      </c>
      <c r="I114" s="96">
        <v>4397.4219999999996</v>
      </c>
      <c r="J114" s="96">
        <v>0</v>
      </c>
      <c r="K114" s="96">
        <v>0</v>
      </c>
      <c r="L114" s="96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96">
        <v>0</v>
      </c>
      <c r="S114" s="96">
        <v>0</v>
      </c>
    </row>
    <row r="115" spans="1:19">
      <c r="A115" s="96" t="s">
        <v>424</v>
      </c>
      <c r="B115" s="97">
        <v>61867200000</v>
      </c>
      <c r="C115" s="96">
        <v>70213.823000000004</v>
      </c>
      <c r="D115" s="96" t="s">
        <v>536</v>
      </c>
      <c r="E115" s="96">
        <v>49331.021000000001</v>
      </c>
      <c r="F115" s="96">
        <v>9104.3970000000008</v>
      </c>
      <c r="G115" s="96">
        <v>3076.8449999999998</v>
      </c>
      <c r="H115" s="96">
        <v>0</v>
      </c>
      <c r="I115" s="96">
        <v>8701.5589999999993</v>
      </c>
      <c r="J115" s="96">
        <v>0</v>
      </c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96">
        <v>0</v>
      </c>
      <c r="S115" s="96">
        <v>0</v>
      </c>
    </row>
    <row r="116" spans="1:19">
      <c r="A116" s="96" t="s">
        <v>425</v>
      </c>
      <c r="B116" s="97">
        <v>68013000000</v>
      </c>
      <c r="C116" s="96">
        <v>67825.452000000005</v>
      </c>
      <c r="D116" s="96" t="s">
        <v>537</v>
      </c>
      <c r="E116" s="96">
        <v>49331.021000000001</v>
      </c>
      <c r="F116" s="96">
        <v>9104.3970000000008</v>
      </c>
      <c r="G116" s="96">
        <v>3076.8449999999998</v>
      </c>
      <c r="H116" s="96">
        <v>0</v>
      </c>
      <c r="I116" s="96">
        <v>6313.1890000000003</v>
      </c>
      <c r="J116" s="96">
        <v>0</v>
      </c>
      <c r="K116" s="96">
        <v>0</v>
      </c>
      <c r="L116" s="96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96">
        <v>0</v>
      </c>
      <c r="S116" s="96">
        <v>0</v>
      </c>
    </row>
    <row r="117" spans="1:19">
      <c r="A117" s="96" t="s">
        <v>426</v>
      </c>
      <c r="B117" s="97">
        <v>62811300000</v>
      </c>
      <c r="C117" s="96">
        <v>65848.137000000002</v>
      </c>
      <c r="D117" s="96" t="s">
        <v>489</v>
      </c>
      <c r="E117" s="96">
        <v>49331.021000000001</v>
      </c>
      <c r="F117" s="96">
        <v>9104.3970000000008</v>
      </c>
      <c r="G117" s="96">
        <v>3076.8449999999998</v>
      </c>
      <c r="H117" s="96">
        <v>0</v>
      </c>
      <c r="I117" s="96">
        <v>4335.8729999999996</v>
      </c>
      <c r="J117" s="96">
        <v>0</v>
      </c>
      <c r="K117" s="96">
        <v>0</v>
      </c>
      <c r="L117" s="96">
        <v>0</v>
      </c>
      <c r="M117" s="96">
        <v>0</v>
      </c>
      <c r="N117" s="96">
        <v>0</v>
      </c>
      <c r="O117" s="96">
        <v>0</v>
      </c>
      <c r="P117" s="96">
        <v>0</v>
      </c>
      <c r="Q117" s="96">
        <v>0</v>
      </c>
      <c r="R117" s="96">
        <v>0</v>
      </c>
      <c r="S117" s="96">
        <v>0</v>
      </c>
    </row>
    <row r="118" spans="1:19">
      <c r="A118" s="96" t="s">
        <v>427</v>
      </c>
      <c r="B118" s="97">
        <v>66221200000</v>
      </c>
      <c r="C118" s="96">
        <v>62133.474000000002</v>
      </c>
      <c r="D118" s="96" t="s">
        <v>580</v>
      </c>
      <c r="E118" s="96">
        <v>49331.021000000001</v>
      </c>
      <c r="F118" s="96">
        <v>9104.3970000000008</v>
      </c>
      <c r="G118" s="96">
        <v>3076.8449999999998</v>
      </c>
      <c r="H118" s="96">
        <v>0</v>
      </c>
      <c r="I118" s="96">
        <v>621.21</v>
      </c>
      <c r="J118" s="96">
        <v>0</v>
      </c>
      <c r="K118" s="96">
        <v>0</v>
      </c>
      <c r="L118" s="96">
        <v>0</v>
      </c>
      <c r="M118" s="96">
        <v>0</v>
      </c>
      <c r="N118" s="96">
        <v>0</v>
      </c>
      <c r="O118" s="96">
        <v>0</v>
      </c>
      <c r="P118" s="96">
        <v>0</v>
      </c>
      <c r="Q118" s="96">
        <v>0</v>
      </c>
      <c r="R118" s="96">
        <v>0</v>
      </c>
      <c r="S118" s="96">
        <v>0</v>
      </c>
    </row>
    <row r="119" spans="1:19">
      <c r="A119" s="96" t="s">
        <v>428</v>
      </c>
      <c r="B119" s="97">
        <v>66557800000</v>
      </c>
      <c r="C119" s="96">
        <v>67427.263000000006</v>
      </c>
      <c r="D119" s="96" t="s">
        <v>581</v>
      </c>
      <c r="E119" s="96">
        <v>49331.021000000001</v>
      </c>
      <c r="F119" s="96">
        <v>9104.3970000000008</v>
      </c>
      <c r="G119" s="96">
        <v>3076.8449999999998</v>
      </c>
      <c r="H119" s="96">
        <v>0</v>
      </c>
      <c r="I119" s="96">
        <v>0</v>
      </c>
      <c r="J119" s="96">
        <v>5915</v>
      </c>
      <c r="K119" s="96">
        <v>0</v>
      </c>
      <c r="L119" s="96">
        <v>0</v>
      </c>
      <c r="M119" s="96">
        <v>0</v>
      </c>
      <c r="N119" s="96">
        <v>0</v>
      </c>
      <c r="O119" s="96">
        <v>0</v>
      </c>
      <c r="P119" s="96">
        <v>0</v>
      </c>
      <c r="Q119" s="96">
        <v>0</v>
      </c>
      <c r="R119" s="96">
        <v>0</v>
      </c>
      <c r="S119" s="96">
        <v>0</v>
      </c>
    </row>
    <row r="120" spans="1:19">
      <c r="A120" s="96" t="s">
        <v>429</v>
      </c>
      <c r="B120" s="97">
        <v>66974300000</v>
      </c>
      <c r="C120" s="96">
        <v>67427.263000000006</v>
      </c>
      <c r="D120" s="96" t="s">
        <v>582</v>
      </c>
      <c r="E120" s="96">
        <v>49331.021000000001</v>
      </c>
      <c r="F120" s="96">
        <v>9104.3970000000008</v>
      </c>
      <c r="G120" s="96">
        <v>3076.8449999999998</v>
      </c>
      <c r="H120" s="96">
        <v>0</v>
      </c>
      <c r="I120" s="96">
        <v>0</v>
      </c>
      <c r="J120" s="96">
        <v>5915</v>
      </c>
      <c r="K120" s="96">
        <v>0</v>
      </c>
      <c r="L120" s="96">
        <v>0</v>
      </c>
      <c r="M120" s="96">
        <v>0</v>
      </c>
      <c r="N120" s="96">
        <v>0</v>
      </c>
      <c r="O120" s="96">
        <v>0</v>
      </c>
      <c r="P120" s="96">
        <v>0</v>
      </c>
      <c r="Q120" s="96">
        <v>0</v>
      </c>
      <c r="R120" s="96">
        <v>0</v>
      </c>
      <c r="S120" s="96">
        <v>0</v>
      </c>
    </row>
    <row r="121" spans="1:19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</row>
    <row r="122" spans="1:19">
      <c r="A122" s="96" t="s">
        <v>430</v>
      </c>
      <c r="B122" s="97">
        <v>782984000000</v>
      </c>
      <c r="C122" s="96"/>
      <c r="D122" s="96"/>
      <c r="E122" s="96"/>
      <c r="F122" s="96"/>
      <c r="G122" s="96"/>
      <c r="H122" s="96"/>
      <c r="I122" s="96"/>
      <c r="J122" s="96"/>
      <c r="K122" s="96">
        <v>0</v>
      </c>
      <c r="L122" s="96">
        <v>0</v>
      </c>
      <c r="M122" s="96">
        <v>0</v>
      </c>
      <c r="N122" s="96">
        <v>0</v>
      </c>
      <c r="O122" s="96">
        <v>0</v>
      </c>
      <c r="P122" s="96">
        <v>0</v>
      </c>
      <c r="Q122" s="96">
        <v>0</v>
      </c>
      <c r="R122" s="96">
        <v>0</v>
      </c>
      <c r="S122" s="96">
        <v>0</v>
      </c>
    </row>
    <row r="123" spans="1:19">
      <c r="A123" s="96" t="s">
        <v>431</v>
      </c>
      <c r="B123" s="97">
        <v>60783900000</v>
      </c>
      <c r="C123" s="96">
        <v>61512.262999999999</v>
      </c>
      <c r="D123" s="96"/>
      <c r="E123" s="96">
        <v>49331.021000000001</v>
      </c>
      <c r="F123" s="96">
        <v>9104.3970000000008</v>
      </c>
      <c r="G123" s="96">
        <v>3076.8449999999998</v>
      </c>
      <c r="H123" s="96">
        <v>0</v>
      </c>
      <c r="I123" s="96">
        <v>0</v>
      </c>
      <c r="J123" s="96">
        <v>0</v>
      </c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6">
        <v>0</v>
      </c>
      <c r="Q123" s="96">
        <v>0</v>
      </c>
      <c r="R123" s="96">
        <v>0</v>
      </c>
      <c r="S123" s="96">
        <v>0</v>
      </c>
    </row>
    <row r="124" spans="1:19">
      <c r="A124" s="96" t="s">
        <v>432</v>
      </c>
      <c r="B124" s="97">
        <v>69741900000</v>
      </c>
      <c r="C124" s="96">
        <v>70213.823000000004</v>
      </c>
      <c r="D124" s="96"/>
      <c r="E124" s="96">
        <v>49331.021000000001</v>
      </c>
      <c r="F124" s="96">
        <v>9104.3970000000008</v>
      </c>
      <c r="G124" s="96">
        <v>3076.8449999999998</v>
      </c>
      <c r="H124" s="96">
        <v>0</v>
      </c>
      <c r="I124" s="96">
        <v>8701.5589999999993</v>
      </c>
      <c r="J124" s="96">
        <v>5915</v>
      </c>
      <c r="K124" s="96">
        <v>0</v>
      </c>
      <c r="L124" s="96">
        <v>0</v>
      </c>
      <c r="M124" s="96">
        <v>0</v>
      </c>
      <c r="N124" s="96">
        <v>0</v>
      </c>
      <c r="O124" s="96">
        <v>0</v>
      </c>
      <c r="P124" s="96">
        <v>0</v>
      </c>
      <c r="Q124" s="96">
        <v>0</v>
      </c>
      <c r="R124" s="96">
        <v>0</v>
      </c>
      <c r="S124" s="96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90"/>
      <c r="B126" s="96" t="s">
        <v>454</v>
      </c>
      <c r="C126" s="96" t="s">
        <v>455</v>
      </c>
      <c r="D126" s="96" t="s">
        <v>456</v>
      </c>
      <c r="E126" s="96" t="s">
        <v>161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6" t="s">
        <v>457</v>
      </c>
      <c r="B127" s="96">
        <v>17060.189999999999</v>
      </c>
      <c r="C127" s="96">
        <v>1915.16</v>
      </c>
      <c r="D127" s="96">
        <v>0</v>
      </c>
      <c r="E127" s="96">
        <v>18975.349999999999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6" t="s">
        <v>458</v>
      </c>
      <c r="B128" s="96">
        <v>3.53</v>
      </c>
      <c r="C128" s="96">
        <v>0.4</v>
      </c>
      <c r="D128" s="96">
        <v>0</v>
      </c>
      <c r="E128" s="96">
        <v>3.92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6" t="s">
        <v>459</v>
      </c>
      <c r="B129" s="96">
        <v>3.53</v>
      </c>
      <c r="C129" s="96">
        <v>0.4</v>
      </c>
      <c r="D129" s="96">
        <v>0</v>
      </c>
      <c r="E129" s="96">
        <v>3.92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29"/>
  <sheetViews>
    <sheetView workbookViewId="0"/>
  </sheetViews>
  <sheetFormatPr defaultRowHeight="10.5"/>
  <cols>
    <col min="1" max="1" width="53.33203125" style="89" customWidth="1"/>
    <col min="2" max="2" width="28.83203125" style="89" customWidth="1"/>
    <col min="3" max="3" width="33.6640625" style="89" customWidth="1"/>
    <col min="4" max="4" width="38.6640625" style="89" customWidth="1"/>
    <col min="5" max="5" width="45.6640625" style="89" customWidth="1"/>
    <col min="6" max="6" width="50" style="89" customWidth="1"/>
    <col min="7" max="7" width="43.6640625" style="89" customWidth="1"/>
    <col min="8" max="9" width="38.33203125" style="89" customWidth="1"/>
    <col min="10" max="10" width="46.1640625" style="89" customWidth="1"/>
    <col min="11" max="11" width="36.1640625" style="89" customWidth="1"/>
    <col min="12" max="12" width="45" style="89" customWidth="1"/>
    <col min="13" max="13" width="50.1640625" style="89" customWidth="1"/>
    <col min="14" max="15" width="44.83203125" style="89" customWidth="1"/>
    <col min="16" max="16" width="45.33203125" style="89" customWidth="1"/>
    <col min="17" max="17" width="44.83203125" style="89" customWidth="1"/>
    <col min="18" max="18" width="42.6640625" style="89" customWidth="1"/>
    <col min="19" max="19" width="48.1640625" style="89" customWidth="1"/>
    <col min="20" max="22" width="9.33203125" style="89" customWidth="1"/>
    <col min="23" max="16384" width="9.33203125" style="89"/>
  </cols>
  <sheetData>
    <row r="1" spans="1:19">
      <c r="A1" s="90"/>
      <c r="B1" s="96" t="s">
        <v>302</v>
      </c>
      <c r="C1" s="96" t="s">
        <v>303</v>
      </c>
      <c r="D1" s="96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6" t="s">
        <v>305</v>
      </c>
      <c r="B2" s="96">
        <v>1341.42</v>
      </c>
      <c r="C2" s="96">
        <v>277.43</v>
      </c>
      <c r="D2" s="96">
        <v>277.43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6" t="s">
        <v>306</v>
      </c>
      <c r="B3" s="96">
        <v>1341.42</v>
      </c>
      <c r="C3" s="96">
        <v>277.43</v>
      </c>
      <c r="D3" s="96">
        <v>277.43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6" t="s">
        <v>307</v>
      </c>
      <c r="B4" s="96">
        <v>3614.83</v>
      </c>
      <c r="C4" s="96">
        <v>747.62</v>
      </c>
      <c r="D4" s="96">
        <v>747.62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6" t="s">
        <v>308</v>
      </c>
      <c r="B5" s="96">
        <v>3614.83</v>
      </c>
      <c r="C5" s="96">
        <v>747.62</v>
      </c>
      <c r="D5" s="96">
        <v>747.62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0"/>
      <c r="B7" s="96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6" t="s">
        <v>310</v>
      </c>
      <c r="B8" s="96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6" t="s">
        <v>311</v>
      </c>
      <c r="B9" s="96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6" t="s">
        <v>312</v>
      </c>
      <c r="B10" s="9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0"/>
      <c r="B12" s="96" t="s">
        <v>313</v>
      </c>
      <c r="C12" s="96" t="s">
        <v>314</v>
      </c>
      <c r="D12" s="96" t="s">
        <v>315</v>
      </c>
      <c r="E12" s="96" t="s">
        <v>316</v>
      </c>
      <c r="F12" s="96" t="s">
        <v>317</v>
      </c>
      <c r="G12" s="96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6" t="s">
        <v>76</v>
      </c>
      <c r="B13" s="96">
        <v>0</v>
      </c>
      <c r="C13" s="96">
        <v>465.31</v>
      </c>
      <c r="D13" s="96">
        <v>0</v>
      </c>
      <c r="E13" s="96">
        <v>0</v>
      </c>
      <c r="F13" s="96">
        <v>0</v>
      </c>
      <c r="G13" s="9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6" t="s">
        <v>77</v>
      </c>
      <c r="B14" s="96">
        <v>16.52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6" t="s">
        <v>85</v>
      </c>
      <c r="B15" s="96">
        <v>545.04999999999995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6" t="s">
        <v>86</v>
      </c>
      <c r="B16" s="96">
        <v>92.92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6" t="s">
        <v>87</v>
      </c>
      <c r="B17" s="96">
        <v>104.42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6" t="s">
        <v>88</v>
      </c>
      <c r="B18" s="96">
        <v>0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6" t="s">
        <v>89</v>
      </c>
      <c r="B19" s="96">
        <v>117.2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6" t="s">
        <v>90</v>
      </c>
      <c r="B20" s="96">
        <v>0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6" t="s">
        <v>91</v>
      </c>
      <c r="B21" s="96">
        <v>0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6" t="s">
        <v>92</v>
      </c>
      <c r="B22" s="96">
        <v>0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6" t="s">
        <v>71</v>
      </c>
      <c r="B23" s="96">
        <v>0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6" t="s">
        <v>93</v>
      </c>
      <c r="B24" s="96">
        <v>0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6" t="s">
        <v>94</v>
      </c>
      <c r="B25" s="96">
        <v>0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6" t="s">
        <v>95</v>
      </c>
      <c r="B26" s="96">
        <v>0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6"/>
      <c r="B27" s="96"/>
      <c r="C27" s="96"/>
      <c r="D27" s="96"/>
      <c r="E27" s="96"/>
      <c r="F27" s="96"/>
      <c r="G27" s="9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6" t="s">
        <v>96</v>
      </c>
      <c r="B28" s="96">
        <v>876.12</v>
      </c>
      <c r="C28" s="96">
        <v>465.31</v>
      </c>
      <c r="D28" s="96">
        <v>0</v>
      </c>
      <c r="E28" s="96">
        <v>0</v>
      </c>
      <c r="F28" s="96">
        <v>0</v>
      </c>
      <c r="G28" s="96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0"/>
      <c r="B30" s="96" t="s">
        <v>309</v>
      </c>
      <c r="C30" s="96" t="s">
        <v>229</v>
      </c>
      <c r="D30" s="96" t="s">
        <v>319</v>
      </c>
      <c r="E30" s="96" t="s">
        <v>320</v>
      </c>
      <c r="F30" s="96" t="s">
        <v>321</v>
      </c>
      <c r="G30" s="96" t="s">
        <v>322</v>
      </c>
      <c r="H30" s="96" t="s">
        <v>323</v>
      </c>
      <c r="I30" s="96" t="s">
        <v>324</v>
      </c>
      <c r="J30" s="96" t="s">
        <v>325</v>
      </c>
      <c r="K30"/>
      <c r="L30"/>
      <c r="M30"/>
      <c r="N30"/>
      <c r="O30"/>
      <c r="P30"/>
      <c r="Q30"/>
      <c r="R30"/>
      <c r="S30"/>
    </row>
    <row r="31" spans="1:19">
      <c r="A31" s="96" t="s">
        <v>328</v>
      </c>
      <c r="B31" s="96">
        <v>3204.84</v>
      </c>
      <c r="C31" s="96" t="s">
        <v>236</v>
      </c>
      <c r="D31" s="96">
        <v>31313.82</v>
      </c>
      <c r="E31" s="96">
        <v>1</v>
      </c>
      <c r="F31" s="96">
        <v>1586.63</v>
      </c>
      <c r="G31" s="96">
        <v>0</v>
      </c>
      <c r="H31" s="96">
        <v>9.68</v>
      </c>
      <c r="I31" s="96"/>
      <c r="J31" s="96">
        <v>2.56</v>
      </c>
      <c r="K31"/>
      <c r="L31"/>
      <c r="M31"/>
      <c r="N31"/>
      <c r="O31"/>
      <c r="P31"/>
      <c r="Q31"/>
      <c r="R31"/>
      <c r="S31"/>
    </row>
    <row r="32" spans="1:19">
      <c r="A32" s="96" t="s">
        <v>327</v>
      </c>
      <c r="B32" s="96">
        <v>1393.41</v>
      </c>
      <c r="C32" s="96" t="s">
        <v>236</v>
      </c>
      <c r="D32" s="96">
        <v>11554.41</v>
      </c>
      <c r="E32" s="96">
        <v>1</v>
      </c>
      <c r="F32" s="96">
        <v>1150.96</v>
      </c>
      <c r="G32" s="96">
        <v>0</v>
      </c>
      <c r="H32" s="96">
        <v>15.06</v>
      </c>
      <c r="I32" s="96"/>
      <c r="J32" s="96">
        <v>0</v>
      </c>
      <c r="K32"/>
      <c r="L32"/>
      <c r="M32"/>
      <c r="N32"/>
      <c r="O32"/>
      <c r="P32"/>
      <c r="Q32"/>
      <c r="R32"/>
      <c r="S32"/>
    </row>
    <row r="33" spans="1:19">
      <c r="A33" s="96" t="s">
        <v>326</v>
      </c>
      <c r="B33" s="96">
        <v>236.88</v>
      </c>
      <c r="C33" s="96" t="s">
        <v>236</v>
      </c>
      <c r="D33" s="96">
        <v>1010.76</v>
      </c>
      <c r="E33" s="96">
        <v>1</v>
      </c>
      <c r="F33" s="96">
        <v>299.12</v>
      </c>
      <c r="G33" s="96">
        <v>17.66</v>
      </c>
      <c r="H33" s="96">
        <v>11.84</v>
      </c>
      <c r="I33" s="96">
        <v>47.38</v>
      </c>
      <c r="J33" s="96">
        <v>8.07</v>
      </c>
      <c r="K33"/>
      <c r="L33"/>
      <c r="M33"/>
      <c r="N33"/>
      <c r="O33"/>
      <c r="P33"/>
      <c r="Q33"/>
      <c r="R33"/>
      <c r="S33"/>
    </row>
    <row r="34" spans="1:19">
      <c r="A34" s="96" t="s">
        <v>161</v>
      </c>
      <c r="B34" s="96">
        <v>4835.13</v>
      </c>
      <c r="C34" s="96"/>
      <c r="D34" s="96">
        <v>43879</v>
      </c>
      <c r="E34" s="96"/>
      <c r="F34" s="96">
        <v>3036.71</v>
      </c>
      <c r="G34" s="96">
        <v>17.66</v>
      </c>
      <c r="H34" s="96">
        <v>11.3363</v>
      </c>
      <c r="I34" s="96">
        <v>967.03</v>
      </c>
      <c r="J34" s="96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6" t="s">
        <v>329</v>
      </c>
      <c r="B35" s="96">
        <v>4835.13</v>
      </c>
      <c r="C35" s="96"/>
      <c r="D35" s="96">
        <v>43879</v>
      </c>
      <c r="E35" s="96"/>
      <c r="F35" s="96">
        <v>3036.71</v>
      </c>
      <c r="G35" s="96">
        <v>17.66</v>
      </c>
      <c r="H35" s="96">
        <v>11.3363</v>
      </c>
      <c r="I35" s="96">
        <v>967.03</v>
      </c>
      <c r="J35" s="96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6" t="s">
        <v>330</v>
      </c>
      <c r="B36" s="96">
        <v>0</v>
      </c>
      <c r="C36" s="96"/>
      <c r="D36" s="96">
        <v>0</v>
      </c>
      <c r="E36" s="96"/>
      <c r="F36" s="96">
        <v>0</v>
      </c>
      <c r="G36" s="96">
        <v>0</v>
      </c>
      <c r="H36" s="96"/>
      <c r="I36" s="96"/>
      <c r="J36" s="96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0"/>
      <c r="B38" s="96" t="s">
        <v>56</v>
      </c>
      <c r="C38" s="96" t="s">
        <v>331</v>
      </c>
      <c r="D38" s="96" t="s">
        <v>332</v>
      </c>
      <c r="E38" s="96" t="s">
        <v>333</v>
      </c>
      <c r="F38" s="96" t="s">
        <v>334</v>
      </c>
      <c r="G38" s="96" t="s">
        <v>335</v>
      </c>
      <c r="H38" s="96" t="s">
        <v>336</v>
      </c>
      <c r="I38" s="96" t="s">
        <v>337</v>
      </c>
      <c r="J38"/>
      <c r="K38"/>
      <c r="L38"/>
      <c r="M38"/>
      <c r="N38"/>
      <c r="O38"/>
      <c r="P38"/>
      <c r="Q38"/>
      <c r="R38"/>
      <c r="S38"/>
    </row>
    <row r="39" spans="1:19">
      <c r="A39" s="96" t="s">
        <v>357</v>
      </c>
      <c r="B39" s="96" t="s">
        <v>504</v>
      </c>
      <c r="C39" s="96">
        <v>0.8</v>
      </c>
      <c r="D39" s="96">
        <v>0.80600000000000005</v>
      </c>
      <c r="E39" s="96">
        <v>0.91700000000000004</v>
      </c>
      <c r="F39" s="96">
        <v>598.24</v>
      </c>
      <c r="G39" s="96">
        <v>90</v>
      </c>
      <c r="H39" s="96">
        <v>90</v>
      </c>
      <c r="I39" s="96" t="s">
        <v>341</v>
      </c>
      <c r="J39"/>
      <c r="K39"/>
      <c r="L39"/>
      <c r="M39"/>
      <c r="N39"/>
      <c r="O39"/>
      <c r="P39"/>
      <c r="Q39"/>
      <c r="R39"/>
      <c r="S39"/>
    </row>
    <row r="40" spans="1:19">
      <c r="A40" s="96" t="s">
        <v>358</v>
      </c>
      <c r="B40" s="96" t="s">
        <v>504</v>
      </c>
      <c r="C40" s="96">
        <v>0.8</v>
      </c>
      <c r="D40" s="96">
        <v>0.80600000000000005</v>
      </c>
      <c r="E40" s="96">
        <v>0.91700000000000004</v>
      </c>
      <c r="F40" s="96">
        <v>390.16</v>
      </c>
      <c r="G40" s="96">
        <v>0</v>
      </c>
      <c r="H40" s="96">
        <v>90</v>
      </c>
      <c r="I40" s="96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96" t="s">
        <v>359</v>
      </c>
      <c r="B41" s="96" t="s">
        <v>504</v>
      </c>
      <c r="C41" s="96">
        <v>0.8</v>
      </c>
      <c r="D41" s="96">
        <v>0.80600000000000005</v>
      </c>
      <c r="E41" s="96">
        <v>0.91700000000000004</v>
      </c>
      <c r="F41" s="96">
        <v>598.24</v>
      </c>
      <c r="G41" s="96">
        <v>270</v>
      </c>
      <c r="H41" s="96">
        <v>90</v>
      </c>
      <c r="I41" s="96" t="s">
        <v>345</v>
      </c>
      <c r="J41"/>
      <c r="K41"/>
      <c r="L41"/>
      <c r="M41"/>
      <c r="N41"/>
      <c r="O41"/>
      <c r="P41"/>
      <c r="Q41"/>
      <c r="R41"/>
      <c r="S41"/>
    </row>
    <row r="42" spans="1:19">
      <c r="A42" s="96" t="s">
        <v>360</v>
      </c>
      <c r="B42" s="96" t="s">
        <v>347</v>
      </c>
      <c r="C42" s="96">
        <v>0.3</v>
      </c>
      <c r="D42" s="96">
        <v>2.512</v>
      </c>
      <c r="E42" s="96">
        <v>6.452</v>
      </c>
      <c r="F42" s="96">
        <v>3204.84</v>
      </c>
      <c r="G42" s="96">
        <v>0</v>
      </c>
      <c r="H42" s="96">
        <v>180</v>
      </c>
      <c r="I42" s="96"/>
      <c r="J42"/>
      <c r="K42"/>
      <c r="L42"/>
      <c r="M42"/>
      <c r="N42"/>
      <c r="O42"/>
      <c r="P42"/>
      <c r="Q42"/>
      <c r="R42"/>
      <c r="S42"/>
    </row>
    <row r="43" spans="1:19">
      <c r="A43" s="96" t="s">
        <v>361</v>
      </c>
      <c r="B43" s="96" t="s">
        <v>505</v>
      </c>
      <c r="C43" s="96">
        <v>0.3</v>
      </c>
      <c r="D43" s="96">
        <v>0.53600000000000003</v>
      </c>
      <c r="E43" s="96">
        <v>0.59599999999999997</v>
      </c>
      <c r="F43" s="96">
        <v>3204.84</v>
      </c>
      <c r="G43" s="96">
        <v>180</v>
      </c>
      <c r="H43" s="96">
        <v>0</v>
      </c>
      <c r="I43" s="96"/>
      <c r="J43"/>
      <c r="K43"/>
      <c r="L43"/>
      <c r="M43"/>
      <c r="N43"/>
      <c r="O43"/>
      <c r="P43"/>
      <c r="Q43"/>
      <c r="R43"/>
      <c r="S43"/>
    </row>
    <row r="44" spans="1:19">
      <c r="A44" s="96" t="s">
        <v>353</v>
      </c>
      <c r="B44" s="96" t="s">
        <v>504</v>
      </c>
      <c r="C44" s="96">
        <v>0.8</v>
      </c>
      <c r="D44" s="96">
        <v>0.80600000000000005</v>
      </c>
      <c r="E44" s="96">
        <v>0.91700000000000004</v>
      </c>
      <c r="F44" s="96">
        <v>110.54</v>
      </c>
      <c r="G44" s="96">
        <v>180</v>
      </c>
      <c r="H44" s="96">
        <v>90</v>
      </c>
      <c r="I44" s="96" t="s">
        <v>339</v>
      </c>
      <c r="J44"/>
      <c r="K44"/>
      <c r="L44"/>
      <c r="M44"/>
      <c r="N44"/>
      <c r="O44"/>
      <c r="P44"/>
      <c r="Q44"/>
      <c r="R44"/>
      <c r="S44"/>
    </row>
    <row r="45" spans="1:19">
      <c r="A45" s="96" t="s">
        <v>354</v>
      </c>
      <c r="B45" s="96" t="s">
        <v>504</v>
      </c>
      <c r="C45" s="96">
        <v>0.8</v>
      </c>
      <c r="D45" s="96">
        <v>0.80600000000000005</v>
      </c>
      <c r="E45" s="96">
        <v>0.91700000000000004</v>
      </c>
      <c r="F45" s="96">
        <v>39.020000000000003</v>
      </c>
      <c r="G45" s="96">
        <v>270</v>
      </c>
      <c r="H45" s="96">
        <v>90</v>
      </c>
      <c r="I45" s="96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6" t="s">
        <v>349</v>
      </c>
      <c r="B46" s="96" t="s">
        <v>504</v>
      </c>
      <c r="C46" s="96">
        <v>0.8</v>
      </c>
      <c r="D46" s="96">
        <v>0.80600000000000005</v>
      </c>
      <c r="E46" s="96">
        <v>0.91700000000000004</v>
      </c>
      <c r="F46" s="96">
        <v>260.10000000000002</v>
      </c>
      <c r="G46" s="96">
        <v>90</v>
      </c>
      <c r="H46" s="96">
        <v>90</v>
      </c>
      <c r="I46" s="96" t="s">
        <v>341</v>
      </c>
      <c r="J46"/>
      <c r="K46"/>
      <c r="L46"/>
      <c r="M46"/>
      <c r="N46"/>
      <c r="O46"/>
      <c r="P46"/>
      <c r="Q46"/>
      <c r="R46"/>
      <c r="S46"/>
    </row>
    <row r="47" spans="1:19">
      <c r="A47" s="96" t="s">
        <v>350</v>
      </c>
      <c r="B47" s="96" t="s">
        <v>351</v>
      </c>
      <c r="C47" s="96">
        <v>0.08</v>
      </c>
      <c r="D47" s="96">
        <v>3.242</v>
      </c>
      <c r="E47" s="96">
        <v>6.2990000000000004</v>
      </c>
      <c r="F47" s="96">
        <v>390.16</v>
      </c>
      <c r="G47" s="96">
        <v>0</v>
      </c>
      <c r="H47" s="96">
        <v>90</v>
      </c>
      <c r="I47" s="96" t="s">
        <v>343</v>
      </c>
      <c r="J47"/>
      <c r="K47"/>
      <c r="L47"/>
      <c r="M47"/>
      <c r="N47"/>
      <c r="O47"/>
      <c r="P47"/>
      <c r="Q47"/>
      <c r="R47"/>
      <c r="S47"/>
    </row>
    <row r="48" spans="1:19">
      <c r="A48" s="96" t="s">
        <v>348</v>
      </c>
      <c r="B48" s="96" t="s">
        <v>504</v>
      </c>
      <c r="C48" s="96">
        <v>0.8</v>
      </c>
      <c r="D48" s="96">
        <v>0.80600000000000005</v>
      </c>
      <c r="E48" s="96">
        <v>0.91700000000000004</v>
      </c>
      <c r="F48" s="96">
        <v>169.07</v>
      </c>
      <c r="G48" s="96">
        <v>180</v>
      </c>
      <c r="H48" s="96">
        <v>90</v>
      </c>
      <c r="I48" s="96" t="s">
        <v>339</v>
      </c>
      <c r="J48"/>
      <c r="K48"/>
      <c r="L48"/>
      <c r="M48"/>
      <c r="N48"/>
      <c r="O48"/>
      <c r="P48"/>
      <c r="Q48"/>
      <c r="R48"/>
      <c r="S48"/>
    </row>
    <row r="49" spans="1:19">
      <c r="A49" s="96" t="s">
        <v>352</v>
      </c>
      <c r="B49" s="96" t="s">
        <v>504</v>
      </c>
      <c r="C49" s="96">
        <v>0.8</v>
      </c>
      <c r="D49" s="96">
        <v>0.80600000000000005</v>
      </c>
      <c r="E49" s="96">
        <v>0.91700000000000004</v>
      </c>
      <c r="F49" s="96">
        <v>182.07</v>
      </c>
      <c r="G49" s="96">
        <v>270</v>
      </c>
      <c r="H49" s="96">
        <v>90</v>
      </c>
      <c r="I49" s="96" t="s">
        <v>345</v>
      </c>
      <c r="J49"/>
      <c r="K49"/>
      <c r="L49"/>
      <c r="M49"/>
      <c r="N49"/>
      <c r="O49"/>
      <c r="P49"/>
      <c r="Q49"/>
      <c r="R49"/>
      <c r="S49"/>
    </row>
    <row r="50" spans="1:19">
      <c r="A50" s="96" t="s">
        <v>355</v>
      </c>
      <c r="B50" s="96" t="s">
        <v>347</v>
      </c>
      <c r="C50" s="96">
        <v>0.3</v>
      </c>
      <c r="D50" s="96">
        <v>2.512</v>
      </c>
      <c r="E50" s="96">
        <v>6.452</v>
      </c>
      <c r="F50" s="96">
        <v>1156.53</v>
      </c>
      <c r="G50" s="96">
        <v>0</v>
      </c>
      <c r="H50" s="96">
        <v>180</v>
      </c>
      <c r="I50" s="96"/>
      <c r="J50"/>
      <c r="K50"/>
      <c r="L50"/>
      <c r="M50"/>
      <c r="N50"/>
      <c r="O50"/>
      <c r="P50"/>
      <c r="Q50"/>
      <c r="R50"/>
      <c r="S50"/>
    </row>
    <row r="51" spans="1:19">
      <c r="A51" s="96" t="s">
        <v>356</v>
      </c>
      <c r="B51" s="96" t="s">
        <v>505</v>
      </c>
      <c r="C51" s="96">
        <v>0.3</v>
      </c>
      <c r="D51" s="96">
        <v>0.53600000000000003</v>
      </c>
      <c r="E51" s="96">
        <v>0.59599999999999997</v>
      </c>
      <c r="F51" s="96">
        <v>1393.41</v>
      </c>
      <c r="G51" s="96">
        <v>0</v>
      </c>
      <c r="H51" s="96">
        <v>0</v>
      </c>
      <c r="I51" s="96"/>
      <c r="J51"/>
      <c r="K51"/>
      <c r="L51"/>
      <c r="M51"/>
      <c r="N51"/>
      <c r="O51"/>
      <c r="P51"/>
      <c r="Q51"/>
      <c r="R51"/>
      <c r="S51"/>
    </row>
    <row r="52" spans="1:19">
      <c r="A52" s="96" t="s">
        <v>340</v>
      </c>
      <c r="B52" s="96" t="s">
        <v>504</v>
      </c>
      <c r="C52" s="96">
        <v>0.8</v>
      </c>
      <c r="D52" s="96">
        <v>0.80600000000000005</v>
      </c>
      <c r="E52" s="96">
        <v>0.91700000000000004</v>
      </c>
      <c r="F52" s="96">
        <v>39.020000000000003</v>
      </c>
      <c r="G52" s="96">
        <v>90</v>
      </c>
      <c r="H52" s="96">
        <v>90</v>
      </c>
      <c r="I52" s="96" t="s">
        <v>341</v>
      </c>
      <c r="J52"/>
      <c r="K52"/>
      <c r="L52"/>
      <c r="M52"/>
      <c r="N52"/>
      <c r="O52"/>
      <c r="P52"/>
      <c r="Q52"/>
      <c r="R52"/>
      <c r="S52"/>
    </row>
    <row r="53" spans="1:19">
      <c r="A53" s="96" t="s">
        <v>342</v>
      </c>
      <c r="B53" s="96" t="s">
        <v>504</v>
      </c>
      <c r="C53" s="96">
        <v>0.8</v>
      </c>
      <c r="D53" s="96">
        <v>0.80600000000000005</v>
      </c>
      <c r="E53" s="96">
        <v>0.91700000000000004</v>
      </c>
      <c r="F53" s="96">
        <v>110.54</v>
      </c>
      <c r="G53" s="96">
        <v>0</v>
      </c>
      <c r="H53" s="96">
        <v>90</v>
      </c>
      <c r="I53" s="96" t="s">
        <v>343</v>
      </c>
      <c r="J53"/>
      <c r="K53"/>
      <c r="L53"/>
      <c r="M53"/>
      <c r="N53"/>
      <c r="O53"/>
      <c r="P53"/>
      <c r="Q53"/>
      <c r="R53"/>
      <c r="S53"/>
    </row>
    <row r="54" spans="1:19">
      <c r="A54" s="96" t="s">
        <v>338</v>
      </c>
      <c r="B54" s="96" t="s">
        <v>504</v>
      </c>
      <c r="C54" s="96">
        <v>0.8</v>
      </c>
      <c r="D54" s="96">
        <v>0.80600000000000005</v>
      </c>
      <c r="E54" s="96">
        <v>0.91700000000000004</v>
      </c>
      <c r="F54" s="96">
        <v>110.54</v>
      </c>
      <c r="G54" s="96">
        <v>180</v>
      </c>
      <c r="H54" s="96">
        <v>90</v>
      </c>
      <c r="I54" s="96" t="s">
        <v>339</v>
      </c>
      <c r="J54"/>
      <c r="K54"/>
      <c r="L54"/>
      <c r="M54"/>
      <c r="N54"/>
      <c r="O54"/>
      <c r="P54"/>
      <c r="Q54"/>
      <c r="R54"/>
      <c r="S54"/>
    </row>
    <row r="55" spans="1:19">
      <c r="A55" s="96" t="s">
        <v>344</v>
      </c>
      <c r="B55" s="96" t="s">
        <v>504</v>
      </c>
      <c r="C55" s="96">
        <v>0.8</v>
      </c>
      <c r="D55" s="96">
        <v>0.80600000000000005</v>
      </c>
      <c r="E55" s="96">
        <v>0.91700000000000004</v>
      </c>
      <c r="F55" s="96">
        <v>39.020000000000003</v>
      </c>
      <c r="G55" s="96">
        <v>270</v>
      </c>
      <c r="H55" s="96">
        <v>90</v>
      </c>
      <c r="I55" s="96" t="s">
        <v>345</v>
      </c>
      <c r="J55"/>
      <c r="K55"/>
      <c r="L55"/>
      <c r="M55"/>
      <c r="N55"/>
      <c r="O55"/>
      <c r="P55"/>
      <c r="Q55"/>
      <c r="R55"/>
      <c r="S55"/>
    </row>
    <row r="56" spans="1:19">
      <c r="A56" s="96" t="s">
        <v>346</v>
      </c>
      <c r="B56" s="96" t="s">
        <v>347</v>
      </c>
      <c r="C56" s="96">
        <v>0.3</v>
      </c>
      <c r="D56" s="96">
        <v>2.512</v>
      </c>
      <c r="E56" s="96">
        <v>6.452</v>
      </c>
      <c r="F56" s="96">
        <v>236.88</v>
      </c>
      <c r="G56" s="96">
        <v>0</v>
      </c>
      <c r="H56" s="96">
        <v>180</v>
      </c>
      <c r="I56" s="96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0"/>
      <c r="B58" s="96" t="s">
        <v>56</v>
      </c>
      <c r="C58" s="96" t="s">
        <v>362</v>
      </c>
      <c r="D58" s="96" t="s">
        <v>363</v>
      </c>
      <c r="E58" s="96" t="s">
        <v>364</v>
      </c>
      <c r="F58" s="96" t="s">
        <v>50</v>
      </c>
      <c r="G58" s="96" t="s">
        <v>365</v>
      </c>
      <c r="H58" s="96" t="s">
        <v>366</v>
      </c>
      <c r="I58" s="96" t="s">
        <v>367</v>
      </c>
      <c r="J58" s="96" t="s">
        <v>335</v>
      </c>
      <c r="K58" s="96" t="s">
        <v>337</v>
      </c>
      <c r="L58"/>
      <c r="M58"/>
      <c r="N58"/>
      <c r="O58"/>
      <c r="P58"/>
      <c r="Q58"/>
      <c r="R58"/>
      <c r="S58"/>
    </row>
    <row r="59" spans="1:19">
      <c r="A59" s="96" t="s">
        <v>368</v>
      </c>
      <c r="B59" s="96" t="s">
        <v>506</v>
      </c>
      <c r="C59" s="96">
        <v>5.58</v>
      </c>
      <c r="D59" s="96">
        <v>5.58</v>
      </c>
      <c r="E59" s="96">
        <v>5.8380000000000001</v>
      </c>
      <c r="F59" s="96">
        <v>0.7</v>
      </c>
      <c r="G59" s="96">
        <v>0.60299999999999998</v>
      </c>
      <c r="H59" s="96" t="s">
        <v>369</v>
      </c>
      <c r="I59" s="96" t="s">
        <v>338</v>
      </c>
      <c r="J59" s="96">
        <v>180</v>
      </c>
      <c r="K59" s="96" t="s">
        <v>339</v>
      </c>
      <c r="L59"/>
      <c r="M59"/>
      <c r="N59"/>
      <c r="O59"/>
      <c r="P59"/>
      <c r="Q59"/>
      <c r="R59"/>
      <c r="S59"/>
    </row>
    <row r="60" spans="1:19">
      <c r="A60" s="96" t="s">
        <v>370</v>
      </c>
      <c r="B60" s="96" t="s">
        <v>506</v>
      </c>
      <c r="C60" s="96">
        <v>5.58</v>
      </c>
      <c r="D60" s="96">
        <v>5.58</v>
      </c>
      <c r="E60" s="96">
        <v>5.8380000000000001</v>
      </c>
      <c r="F60" s="96">
        <v>0.7</v>
      </c>
      <c r="G60" s="96">
        <v>0.60299999999999998</v>
      </c>
      <c r="H60" s="96" t="s">
        <v>369</v>
      </c>
      <c r="I60" s="96" t="s">
        <v>338</v>
      </c>
      <c r="J60" s="96">
        <v>180</v>
      </c>
      <c r="K60" s="96" t="s">
        <v>339</v>
      </c>
      <c r="L60"/>
      <c r="M60"/>
      <c r="N60"/>
      <c r="O60"/>
      <c r="P60"/>
      <c r="Q60"/>
      <c r="R60"/>
      <c r="S60"/>
    </row>
    <row r="61" spans="1:19">
      <c r="A61" s="96" t="s">
        <v>371</v>
      </c>
      <c r="B61" s="96" t="s">
        <v>506</v>
      </c>
      <c r="C61" s="96">
        <v>3.25</v>
      </c>
      <c r="D61" s="96">
        <v>3.25</v>
      </c>
      <c r="E61" s="96">
        <v>5.8380000000000001</v>
      </c>
      <c r="F61" s="96">
        <v>0.7</v>
      </c>
      <c r="G61" s="96">
        <v>0.60299999999999998</v>
      </c>
      <c r="H61" s="96" t="s">
        <v>369</v>
      </c>
      <c r="I61" s="96" t="s">
        <v>344</v>
      </c>
      <c r="J61" s="96">
        <v>270</v>
      </c>
      <c r="K61" s="96" t="s">
        <v>345</v>
      </c>
      <c r="L61"/>
      <c r="M61"/>
      <c r="N61"/>
      <c r="O61"/>
      <c r="P61"/>
      <c r="Q61"/>
      <c r="R61"/>
      <c r="S61"/>
    </row>
    <row r="62" spans="1:19">
      <c r="A62" s="96" t="s">
        <v>372</v>
      </c>
      <c r="B62" s="96" t="s">
        <v>506</v>
      </c>
      <c r="C62" s="96">
        <v>3.25</v>
      </c>
      <c r="D62" s="96">
        <v>3.25</v>
      </c>
      <c r="E62" s="96">
        <v>5.8380000000000001</v>
      </c>
      <c r="F62" s="96">
        <v>0.7</v>
      </c>
      <c r="G62" s="96">
        <v>0.60299999999999998</v>
      </c>
      <c r="H62" s="96" t="s">
        <v>369</v>
      </c>
      <c r="I62" s="96" t="s">
        <v>344</v>
      </c>
      <c r="J62" s="96">
        <v>270</v>
      </c>
      <c r="K62" s="96" t="s">
        <v>345</v>
      </c>
      <c r="L62"/>
      <c r="M62"/>
      <c r="N62"/>
      <c r="O62"/>
      <c r="P62"/>
      <c r="Q62"/>
      <c r="R62"/>
      <c r="S62"/>
    </row>
    <row r="63" spans="1:19">
      <c r="A63" s="96" t="s">
        <v>373</v>
      </c>
      <c r="B63" s="96"/>
      <c r="C63" s="96"/>
      <c r="D63" s="96">
        <v>17.66</v>
      </c>
      <c r="E63" s="96">
        <v>5.84</v>
      </c>
      <c r="F63" s="96">
        <v>0.7</v>
      </c>
      <c r="G63" s="96">
        <v>0.60299999999999998</v>
      </c>
      <c r="H63" s="96"/>
      <c r="I63" s="96"/>
      <c r="J63" s="96"/>
      <c r="K63" s="96"/>
      <c r="L63"/>
      <c r="M63"/>
      <c r="N63"/>
      <c r="O63"/>
      <c r="P63"/>
      <c r="Q63"/>
      <c r="R63"/>
      <c r="S63"/>
    </row>
    <row r="64" spans="1:19">
      <c r="A64" s="96" t="s">
        <v>374</v>
      </c>
      <c r="B64" s="96"/>
      <c r="C64" s="96"/>
      <c r="D64" s="96">
        <v>0</v>
      </c>
      <c r="E64" s="96" t="s">
        <v>375</v>
      </c>
      <c r="F64" s="96" t="s">
        <v>375</v>
      </c>
      <c r="G64" s="96" t="s">
        <v>375</v>
      </c>
      <c r="H64" s="96"/>
      <c r="I64" s="96"/>
      <c r="J64" s="96"/>
      <c r="K64" s="96"/>
      <c r="L64"/>
      <c r="M64"/>
      <c r="N64"/>
      <c r="O64"/>
      <c r="P64"/>
      <c r="Q64"/>
      <c r="R64"/>
      <c r="S64"/>
    </row>
    <row r="65" spans="1:19">
      <c r="A65" s="96" t="s">
        <v>376</v>
      </c>
      <c r="B65" s="96"/>
      <c r="C65" s="96"/>
      <c r="D65" s="96">
        <v>17.66</v>
      </c>
      <c r="E65" s="96">
        <v>5.84</v>
      </c>
      <c r="F65" s="96">
        <v>0.7</v>
      </c>
      <c r="G65" s="96">
        <v>0.60299999999999998</v>
      </c>
      <c r="H65" s="96"/>
      <c r="I65" s="96"/>
      <c r="J65" s="96"/>
      <c r="K65" s="96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0"/>
      <c r="B67" s="96" t="s">
        <v>119</v>
      </c>
      <c r="C67" s="96" t="s">
        <v>377</v>
      </c>
      <c r="D67" s="96" t="s">
        <v>378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6" t="s">
        <v>40</v>
      </c>
      <c r="B68" s="96"/>
      <c r="C68" s="96"/>
      <c r="D68" s="96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90"/>
      <c r="B70" s="96" t="s">
        <v>119</v>
      </c>
      <c r="C70" s="96" t="s">
        <v>379</v>
      </c>
      <c r="D70" s="96" t="s">
        <v>380</v>
      </c>
      <c r="E70" s="96" t="s">
        <v>381</v>
      </c>
      <c r="F70" s="96" t="s">
        <v>382</v>
      </c>
      <c r="G70" s="96" t="s">
        <v>378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6" t="s">
        <v>383</v>
      </c>
      <c r="B71" s="96" t="s">
        <v>384</v>
      </c>
      <c r="C71" s="96">
        <v>17842.39</v>
      </c>
      <c r="D71" s="96">
        <v>13483.48</v>
      </c>
      <c r="E71" s="96">
        <v>4358.92</v>
      </c>
      <c r="F71" s="96">
        <v>0.76</v>
      </c>
      <c r="G71" s="96">
        <v>3.87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6" t="s">
        <v>385</v>
      </c>
      <c r="B72" s="96" t="s">
        <v>384</v>
      </c>
      <c r="C72" s="96">
        <v>97814.09</v>
      </c>
      <c r="D72" s="96">
        <v>66130.47</v>
      </c>
      <c r="E72" s="96">
        <v>31683.63</v>
      </c>
      <c r="F72" s="96">
        <v>0.68</v>
      </c>
      <c r="G72" s="96">
        <v>3.51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0"/>
      <c r="B74" s="96" t="s">
        <v>119</v>
      </c>
      <c r="C74" s="96" t="s">
        <v>379</v>
      </c>
      <c r="D74" s="96" t="s">
        <v>378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6" t="s">
        <v>386</v>
      </c>
      <c r="B75" s="96" t="s">
        <v>387</v>
      </c>
      <c r="C75" s="96">
        <v>58294.83</v>
      </c>
      <c r="D75" s="96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6" t="s">
        <v>388</v>
      </c>
      <c r="B76" s="96" t="s">
        <v>387</v>
      </c>
      <c r="C76" s="96">
        <v>23864.87</v>
      </c>
      <c r="D76" s="96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6" t="s">
        <v>389</v>
      </c>
      <c r="B77" s="96" t="s">
        <v>387</v>
      </c>
      <c r="C77" s="96">
        <v>128653.97</v>
      </c>
      <c r="D77" s="96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0"/>
      <c r="B79" s="96" t="s">
        <v>119</v>
      </c>
      <c r="C79" s="96" t="s">
        <v>390</v>
      </c>
      <c r="D79" s="96" t="s">
        <v>391</v>
      </c>
      <c r="E79" s="96" t="s">
        <v>392</v>
      </c>
      <c r="F79" s="96" t="s">
        <v>393</v>
      </c>
      <c r="G79" s="96" t="s">
        <v>394</v>
      </c>
      <c r="H79" s="96" t="s">
        <v>395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6" t="s">
        <v>396</v>
      </c>
      <c r="B80" s="96" t="s">
        <v>397</v>
      </c>
      <c r="C80" s="96">
        <v>0.54</v>
      </c>
      <c r="D80" s="96">
        <v>49.8</v>
      </c>
      <c r="E80" s="96">
        <v>0.8</v>
      </c>
      <c r="F80" s="96">
        <v>74.41</v>
      </c>
      <c r="G80" s="96">
        <v>1</v>
      </c>
      <c r="H80" s="96" t="s">
        <v>398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6" t="s">
        <v>399</v>
      </c>
      <c r="B81" s="96" t="s">
        <v>400</v>
      </c>
      <c r="C81" s="96">
        <v>0.55000000000000004</v>
      </c>
      <c r="D81" s="96">
        <v>622</v>
      </c>
      <c r="E81" s="96">
        <v>0.95</v>
      </c>
      <c r="F81" s="96">
        <v>1084.43</v>
      </c>
      <c r="G81" s="96">
        <v>1</v>
      </c>
      <c r="H81" s="96" t="s">
        <v>401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6" t="s">
        <v>402</v>
      </c>
      <c r="B82" s="96" t="s">
        <v>400</v>
      </c>
      <c r="C82" s="96">
        <v>0.57999999999999996</v>
      </c>
      <c r="D82" s="96">
        <v>1109.6500000000001</v>
      </c>
      <c r="E82" s="96">
        <v>3.94</v>
      </c>
      <c r="F82" s="96">
        <v>7513.32</v>
      </c>
      <c r="G82" s="96">
        <v>1</v>
      </c>
      <c r="H82" s="96" t="s">
        <v>401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0"/>
      <c r="B84" s="96" t="s">
        <v>119</v>
      </c>
      <c r="C84" s="96" t="s">
        <v>403</v>
      </c>
      <c r="D84" s="96" t="s">
        <v>404</v>
      </c>
      <c r="E84" s="96" t="s">
        <v>405</v>
      </c>
      <c r="F84" s="96" t="s">
        <v>406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6" t="s">
        <v>40</v>
      </c>
      <c r="B85" s="96"/>
      <c r="C85" s="96"/>
      <c r="D85" s="96"/>
      <c r="E85" s="96"/>
      <c r="F85" s="96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0"/>
      <c r="B87" s="96" t="s">
        <v>119</v>
      </c>
      <c r="C87" s="96" t="s">
        <v>407</v>
      </c>
      <c r="D87" s="96" t="s">
        <v>408</v>
      </c>
      <c r="E87" s="96" t="s">
        <v>409</v>
      </c>
      <c r="F87" s="96" t="s">
        <v>410</v>
      </c>
      <c r="G87" s="96" t="s">
        <v>411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6" t="s">
        <v>40</v>
      </c>
      <c r="B88" s="96"/>
      <c r="C88" s="96"/>
      <c r="D88" s="96"/>
      <c r="E88" s="96"/>
      <c r="F88" s="96"/>
      <c r="G88" s="96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90"/>
      <c r="B90" s="96" t="s">
        <v>412</v>
      </c>
      <c r="C90" s="96" t="s">
        <v>413</v>
      </c>
      <c r="D90" s="96" t="s">
        <v>414</v>
      </c>
      <c r="E90" s="96" t="s">
        <v>415</v>
      </c>
      <c r="F90" s="96" t="s">
        <v>416</v>
      </c>
      <c r="G90" s="96" t="s">
        <v>417</v>
      </c>
      <c r="H90" s="96" t="s">
        <v>418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6" t="s">
        <v>419</v>
      </c>
      <c r="B91" s="96">
        <v>33155.580399999999</v>
      </c>
      <c r="C91" s="96">
        <v>54.0852</v>
      </c>
      <c r="D91" s="96">
        <v>143.94990000000001</v>
      </c>
      <c r="E91" s="96">
        <v>0</v>
      </c>
      <c r="F91" s="96">
        <v>4.0000000000000002E-4</v>
      </c>
      <c r="G91" s="96">
        <v>33130.746400000004</v>
      </c>
      <c r="H91" s="96">
        <v>13768.876099999999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6" t="s">
        <v>420</v>
      </c>
      <c r="B92" s="96">
        <v>27907.578099999999</v>
      </c>
      <c r="C92" s="96">
        <v>46.543999999999997</v>
      </c>
      <c r="D92" s="96">
        <v>127.2773</v>
      </c>
      <c r="E92" s="96">
        <v>0</v>
      </c>
      <c r="F92" s="96">
        <v>4.0000000000000002E-4</v>
      </c>
      <c r="G92" s="96">
        <v>29295.138900000002</v>
      </c>
      <c r="H92" s="96">
        <v>11686.968699999999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6" t="s">
        <v>421</v>
      </c>
      <c r="B93" s="96">
        <v>29475.3626</v>
      </c>
      <c r="C93" s="96">
        <v>50.791699999999999</v>
      </c>
      <c r="D93" s="96">
        <v>144.21639999999999</v>
      </c>
      <c r="E93" s="96">
        <v>0</v>
      </c>
      <c r="F93" s="96">
        <v>4.0000000000000002E-4</v>
      </c>
      <c r="G93" s="96">
        <v>33196.515500000001</v>
      </c>
      <c r="H93" s="96">
        <v>12499.6409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6" t="s">
        <v>422</v>
      </c>
      <c r="B94" s="96">
        <v>24150.8426</v>
      </c>
      <c r="C94" s="96">
        <v>43.149299999999997</v>
      </c>
      <c r="D94" s="96">
        <v>127.3533</v>
      </c>
      <c r="E94" s="96">
        <v>0</v>
      </c>
      <c r="F94" s="96">
        <v>4.0000000000000002E-4</v>
      </c>
      <c r="G94" s="96">
        <v>29317.0933</v>
      </c>
      <c r="H94" s="96">
        <v>10388.2168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6" t="s">
        <v>265</v>
      </c>
      <c r="B95" s="96">
        <v>24601.483800000002</v>
      </c>
      <c r="C95" s="96">
        <v>44.703099999999999</v>
      </c>
      <c r="D95" s="96">
        <v>134.2175</v>
      </c>
      <c r="E95" s="96">
        <v>0</v>
      </c>
      <c r="F95" s="96">
        <v>4.0000000000000002E-4</v>
      </c>
      <c r="G95" s="96">
        <v>30898.2775</v>
      </c>
      <c r="H95" s="96">
        <v>10653.633599999999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6" t="s">
        <v>423</v>
      </c>
      <c r="B96" s="96">
        <v>25350.288</v>
      </c>
      <c r="C96" s="96">
        <v>46.157699999999998</v>
      </c>
      <c r="D96" s="96">
        <v>138.86609999999999</v>
      </c>
      <c r="E96" s="96">
        <v>0</v>
      </c>
      <c r="F96" s="96">
        <v>4.0000000000000002E-4</v>
      </c>
      <c r="G96" s="96">
        <v>31968.545699999999</v>
      </c>
      <c r="H96" s="96">
        <v>10986.8866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6" t="s">
        <v>424</v>
      </c>
      <c r="B97" s="96">
        <v>25446.18</v>
      </c>
      <c r="C97" s="96">
        <v>46.334699999999998</v>
      </c>
      <c r="D97" s="96">
        <v>139.4059</v>
      </c>
      <c r="E97" s="96">
        <v>0</v>
      </c>
      <c r="F97" s="96">
        <v>4.0000000000000002E-4</v>
      </c>
      <c r="G97" s="96">
        <v>32092.824400000001</v>
      </c>
      <c r="H97" s="96">
        <v>11028.6785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6" t="s">
        <v>425</v>
      </c>
      <c r="B98" s="96">
        <v>26568.465800000002</v>
      </c>
      <c r="C98" s="96">
        <v>48.377600000000001</v>
      </c>
      <c r="D98" s="96">
        <v>145.5504</v>
      </c>
      <c r="E98" s="96">
        <v>0</v>
      </c>
      <c r="F98" s="96">
        <v>4.0000000000000002E-4</v>
      </c>
      <c r="G98" s="96">
        <v>33507.342400000001</v>
      </c>
      <c r="H98" s="96">
        <v>11515.027400000001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6" t="s">
        <v>426</v>
      </c>
      <c r="B99" s="96">
        <v>23608.012299999999</v>
      </c>
      <c r="C99" s="96">
        <v>42.972499999999997</v>
      </c>
      <c r="D99" s="96">
        <v>129.24510000000001</v>
      </c>
      <c r="E99" s="96">
        <v>0</v>
      </c>
      <c r="F99" s="96">
        <v>4.0000000000000002E-4</v>
      </c>
      <c r="G99" s="96">
        <v>29753.667099999999</v>
      </c>
      <c r="H99" s="96">
        <v>10230.5514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6" t="s">
        <v>427</v>
      </c>
      <c r="B100" s="96">
        <v>25069.393599999999</v>
      </c>
      <c r="C100" s="96">
        <v>45.146999999999998</v>
      </c>
      <c r="D100" s="96">
        <v>134.3348</v>
      </c>
      <c r="E100" s="96">
        <v>0</v>
      </c>
      <c r="F100" s="96">
        <v>4.0000000000000002E-4</v>
      </c>
      <c r="G100" s="96">
        <v>30924.738000000001</v>
      </c>
      <c r="H100" s="96">
        <v>10817.416800000001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6" t="s">
        <v>428</v>
      </c>
      <c r="B101" s="96">
        <v>27117.869500000001</v>
      </c>
      <c r="C101" s="96">
        <v>47.2502</v>
      </c>
      <c r="D101" s="96">
        <v>135.80439999999999</v>
      </c>
      <c r="E101" s="96">
        <v>0</v>
      </c>
      <c r="F101" s="96">
        <v>4.0000000000000002E-4</v>
      </c>
      <c r="G101" s="96">
        <v>31260.940500000001</v>
      </c>
      <c r="H101" s="96">
        <v>11549.7003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6" t="s">
        <v>429</v>
      </c>
      <c r="B102" s="96">
        <v>31160.963100000001</v>
      </c>
      <c r="C102" s="96">
        <v>51.616700000000002</v>
      </c>
      <c r="D102" s="96">
        <v>139.99690000000001</v>
      </c>
      <c r="E102" s="96">
        <v>0</v>
      </c>
      <c r="F102" s="96">
        <v>4.0000000000000002E-4</v>
      </c>
      <c r="G102" s="96">
        <v>32222.219400000002</v>
      </c>
      <c r="H102" s="96">
        <v>13015.6204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6"/>
      <c r="B103" s="96"/>
      <c r="C103" s="96"/>
      <c r="D103" s="96"/>
      <c r="E103" s="96"/>
      <c r="F103" s="96"/>
      <c r="G103" s="96"/>
      <c r="H103" s="96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6" t="s">
        <v>430</v>
      </c>
      <c r="B104" s="96">
        <v>323612.0197</v>
      </c>
      <c r="C104" s="96">
        <v>567.12969999999996</v>
      </c>
      <c r="D104" s="96">
        <v>1640.2180000000001</v>
      </c>
      <c r="E104" s="96">
        <v>0</v>
      </c>
      <c r="F104" s="96">
        <v>5.0000000000000001E-3</v>
      </c>
      <c r="G104" s="96">
        <v>377568.049</v>
      </c>
      <c r="H104" s="96">
        <v>138141.21739999999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6" t="s">
        <v>431</v>
      </c>
      <c r="B105" s="96">
        <v>23608.012299999999</v>
      </c>
      <c r="C105" s="96">
        <v>42.972499999999997</v>
      </c>
      <c r="D105" s="96">
        <v>127.2773</v>
      </c>
      <c r="E105" s="96">
        <v>0</v>
      </c>
      <c r="F105" s="96">
        <v>4.0000000000000002E-4</v>
      </c>
      <c r="G105" s="96">
        <v>29295.138900000002</v>
      </c>
      <c r="H105" s="96">
        <v>10230.5514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6" t="s">
        <v>432</v>
      </c>
      <c r="B106" s="96">
        <v>33155.580399999999</v>
      </c>
      <c r="C106" s="96">
        <v>54.0852</v>
      </c>
      <c r="D106" s="96">
        <v>145.5504</v>
      </c>
      <c r="E106" s="96">
        <v>0</v>
      </c>
      <c r="F106" s="96">
        <v>4.0000000000000002E-4</v>
      </c>
      <c r="G106" s="96">
        <v>33507.342400000001</v>
      </c>
      <c r="H106" s="96">
        <v>13768.876099999999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0"/>
      <c r="B108" s="96" t="s">
        <v>433</v>
      </c>
      <c r="C108" s="96" t="s">
        <v>434</v>
      </c>
      <c r="D108" s="96" t="s">
        <v>435</v>
      </c>
      <c r="E108" s="96" t="s">
        <v>436</v>
      </c>
      <c r="F108" s="96" t="s">
        <v>437</v>
      </c>
      <c r="G108" s="96" t="s">
        <v>438</v>
      </c>
      <c r="H108" s="96" t="s">
        <v>439</v>
      </c>
      <c r="I108" s="96" t="s">
        <v>440</v>
      </c>
      <c r="J108" s="96" t="s">
        <v>441</v>
      </c>
      <c r="K108" s="96" t="s">
        <v>442</v>
      </c>
      <c r="L108" s="96" t="s">
        <v>443</v>
      </c>
      <c r="M108" s="96" t="s">
        <v>444</v>
      </c>
      <c r="N108" s="96" t="s">
        <v>445</v>
      </c>
      <c r="O108" s="96" t="s">
        <v>446</v>
      </c>
      <c r="P108" s="96" t="s">
        <v>447</v>
      </c>
      <c r="Q108" s="96" t="s">
        <v>448</v>
      </c>
      <c r="R108" s="96" t="s">
        <v>449</v>
      </c>
      <c r="S108" s="96" t="s">
        <v>450</v>
      </c>
    </row>
    <row r="109" spans="1:19">
      <c r="A109" s="96" t="s">
        <v>419</v>
      </c>
      <c r="B109" s="97">
        <v>76877400000</v>
      </c>
      <c r="C109" s="96">
        <v>73022.570000000007</v>
      </c>
      <c r="D109" s="96" t="s">
        <v>578</v>
      </c>
      <c r="E109" s="96">
        <v>49331.021000000001</v>
      </c>
      <c r="F109" s="96">
        <v>9104.3970000000008</v>
      </c>
      <c r="G109" s="96">
        <v>8672.152</v>
      </c>
      <c r="H109" s="96">
        <v>0</v>
      </c>
      <c r="I109" s="96">
        <v>0</v>
      </c>
      <c r="J109" s="96">
        <v>5915</v>
      </c>
      <c r="K109" s="96">
        <v>0</v>
      </c>
      <c r="L109" s="96">
        <v>0</v>
      </c>
      <c r="M109" s="96">
        <v>0</v>
      </c>
      <c r="N109" s="96">
        <v>0</v>
      </c>
      <c r="O109" s="96">
        <v>0</v>
      </c>
      <c r="P109" s="96">
        <v>0</v>
      </c>
      <c r="Q109" s="96">
        <v>0</v>
      </c>
      <c r="R109" s="96">
        <v>0</v>
      </c>
      <c r="S109" s="96">
        <v>0</v>
      </c>
    </row>
    <row r="110" spans="1:19">
      <c r="A110" s="96" t="s">
        <v>420</v>
      </c>
      <c r="B110" s="97">
        <v>67977200000</v>
      </c>
      <c r="C110" s="96">
        <v>73022.570000000007</v>
      </c>
      <c r="D110" s="96" t="s">
        <v>490</v>
      </c>
      <c r="E110" s="96">
        <v>49331.021000000001</v>
      </c>
      <c r="F110" s="96">
        <v>9104.3970000000008</v>
      </c>
      <c r="G110" s="96">
        <v>8672.152</v>
      </c>
      <c r="H110" s="96">
        <v>0</v>
      </c>
      <c r="I110" s="96">
        <v>0</v>
      </c>
      <c r="J110" s="96">
        <v>5915</v>
      </c>
      <c r="K110" s="96">
        <v>0</v>
      </c>
      <c r="L110" s="96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96">
        <v>0</v>
      </c>
      <c r="S110" s="96">
        <v>0</v>
      </c>
    </row>
    <row r="111" spans="1:19">
      <c r="A111" s="96" t="s">
        <v>421</v>
      </c>
      <c r="B111" s="97">
        <v>77030000000</v>
      </c>
      <c r="C111" s="96">
        <v>67450.452999999994</v>
      </c>
      <c r="D111" s="96" t="s">
        <v>583</v>
      </c>
      <c r="E111" s="96">
        <v>49331.021000000001</v>
      </c>
      <c r="F111" s="96">
        <v>9104.3970000000008</v>
      </c>
      <c r="G111" s="96">
        <v>8672.152</v>
      </c>
      <c r="H111" s="96">
        <v>0</v>
      </c>
      <c r="I111" s="96">
        <v>342.88299999999998</v>
      </c>
      <c r="J111" s="96">
        <v>0</v>
      </c>
      <c r="K111" s="96">
        <v>0</v>
      </c>
      <c r="L111" s="96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96">
        <v>0</v>
      </c>
      <c r="S111" s="96">
        <v>0</v>
      </c>
    </row>
    <row r="112" spans="1:19">
      <c r="A112" s="96" t="s">
        <v>422</v>
      </c>
      <c r="B112" s="97">
        <v>68028100000</v>
      </c>
      <c r="C112" s="96">
        <v>67826.538</v>
      </c>
      <c r="D112" s="96" t="s">
        <v>491</v>
      </c>
      <c r="E112" s="96">
        <v>49331.021000000001</v>
      </c>
      <c r="F112" s="96">
        <v>9104.3970000000008</v>
      </c>
      <c r="G112" s="96">
        <v>8672.152</v>
      </c>
      <c r="H112" s="96">
        <v>0</v>
      </c>
      <c r="I112" s="96">
        <v>718.96799999999996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96">
        <v>0</v>
      </c>
      <c r="S112" s="96">
        <v>0</v>
      </c>
    </row>
    <row r="113" spans="1:19">
      <c r="A113" s="96" t="s">
        <v>265</v>
      </c>
      <c r="B113" s="97">
        <v>71697100000</v>
      </c>
      <c r="C113" s="96">
        <v>76260.854000000007</v>
      </c>
      <c r="D113" s="96" t="s">
        <v>492</v>
      </c>
      <c r="E113" s="96">
        <v>49331.021000000001</v>
      </c>
      <c r="F113" s="96">
        <v>9104.3970000000008</v>
      </c>
      <c r="G113" s="96">
        <v>8672.152</v>
      </c>
      <c r="H113" s="96">
        <v>0</v>
      </c>
      <c r="I113" s="96">
        <v>9153.2839999999997</v>
      </c>
      <c r="J113" s="96">
        <v>0</v>
      </c>
      <c r="K113" s="96">
        <v>0</v>
      </c>
      <c r="L113" s="96">
        <v>0</v>
      </c>
      <c r="M113" s="96">
        <v>0</v>
      </c>
      <c r="N113" s="96">
        <v>0</v>
      </c>
      <c r="O113" s="96">
        <v>0</v>
      </c>
      <c r="P113" s="96">
        <v>0</v>
      </c>
      <c r="Q113" s="96">
        <v>0</v>
      </c>
      <c r="R113" s="96">
        <v>0</v>
      </c>
      <c r="S113" s="96">
        <v>0</v>
      </c>
    </row>
    <row r="114" spans="1:19">
      <c r="A114" s="96" t="s">
        <v>423</v>
      </c>
      <c r="B114" s="97">
        <v>74180600000</v>
      </c>
      <c r="C114" s="96">
        <v>88457.856</v>
      </c>
      <c r="D114" s="96" t="s">
        <v>493</v>
      </c>
      <c r="E114" s="96">
        <v>49331.021000000001</v>
      </c>
      <c r="F114" s="96">
        <v>9104.3970000000008</v>
      </c>
      <c r="G114" s="96">
        <v>8672.152</v>
      </c>
      <c r="H114" s="96">
        <v>0</v>
      </c>
      <c r="I114" s="96">
        <v>21350.286</v>
      </c>
      <c r="J114" s="96">
        <v>0</v>
      </c>
      <c r="K114" s="96">
        <v>0</v>
      </c>
      <c r="L114" s="96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96">
        <v>0</v>
      </c>
      <c r="S114" s="96">
        <v>0</v>
      </c>
    </row>
    <row r="115" spans="1:19">
      <c r="A115" s="96" t="s">
        <v>424</v>
      </c>
      <c r="B115" s="97">
        <v>74469000000</v>
      </c>
      <c r="C115" s="96">
        <v>90675.394</v>
      </c>
      <c r="D115" s="96" t="s">
        <v>538</v>
      </c>
      <c r="E115" s="96">
        <v>49331.021000000001</v>
      </c>
      <c r="F115" s="96">
        <v>9104.3970000000008</v>
      </c>
      <c r="G115" s="96">
        <v>8672.152</v>
      </c>
      <c r="H115" s="96">
        <v>0</v>
      </c>
      <c r="I115" s="96">
        <v>23567.824000000001</v>
      </c>
      <c r="J115" s="96">
        <v>0</v>
      </c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96">
        <v>0</v>
      </c>
      <c r="S115" s="96">
        <v>0</v>
      </c>
    </row>
    <row r="116" spans="1:19">
      <c r="A116" s="96" t="s">
        <v>425</v>
      </c>
      <c r="B116" s="97">
        <v>77751300000</v>
      </c>
      <c r="C116" s="96">
        <v>88405.311000000002</v>
      </c>
      <c r="D116" s="96" t="s">
        <v>477</v>
      </c>
      <c r="E116" s="96">
        <v>49331.021000000001</v>
      </c>
      <c r="F116" s="96">
        <v>9104.3970000000008</v>
      </c>
      <c r="G116" s="96">
        <v>8672.152</v>
      </c>
      <c r="H116" s="96">
        <v>0</v>
      </c>
      <c r="I116" s="96">
        <v>21297.741000000002</v>
      </c>
      <c r="J116" s="96">
        <v>0</v>
      </c>
      <c r="K116" s="96">
        <v>0</v>
      </c>
      <c r="L116" s="96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96">
        <v>0</v>
      </c>
      <c r="S116" s="96">
        <v>0</v>
      </c>
    </row>
    <row r="117" spans="1:19">
      <c r="A117" s="96" t="s">
        <v>426</v>
      </c>
      <c r="B117" s="97">
        <v>69041100000</v>
      </c>
      <c r="C117" s="96">
        <v>80002.168000000005</v>
      </c>
      <c r="D117" s="96" t="s">
        <v>610</v>
      </c>
      <c r="E117" s="96">
        <v>49331.021000000001</v>
      </c>
      <c r="F117" s="96">
        <v>9104.3970000000008</v>
      </c>
      <c r="G117" s="96">
        <v>8672.152</v>
      </c>
      <c r="H117" s="96">
        <v>0</v>
      </c>
      <c r="I117" s="96">
        <v>12894.598</v>
      </c>
      <c r="J117" s="96">
        <v>0</v>
      </c>
      <c r="K117" s="96">
        <v>0</v>
      </c>
      <c r="L117" s="96">
        <v>0</v>
      </c>
      <c r="M117" s="96">
        <v>0</v>
      </c>
      <c r="N117" s="96">
        <v>0</v>
      </c>
      <c r="O117" s="96">
        <v>0</v>
      </c>
      <c r="P117" s="96">
        <v>0</v>
      </c>
      <c r="Q117" s="96">
        <v>0</v>
      </c>
      <c r="R117" s="96">
        <v>0</v>
      </c>
      <c r="S117" s="96">
        <v>0</v>
      </c>
    </row>
    <row r="118" spans="1:19">
      <c r="A118" s="96" t="s">
        <v>427</v>
      </c>
      <c r="B118" s="97">
        <v>71758500000</v>
      </c>
      <c r="C118" s="96">
        <v>68397.134000000005</v>
      </c>
      <c r="D118" s="96" t="s">
        <v>494</v>
      </c>
      <c r="E118" s="96">
        <v>49331.021000000001</v>
      </c>
      <c r="F118" s="96">
        <v>9104.3970000000008</v>
      </c>
      <c r="G118" s="96">
        <v>8672.152</v>
      </c>
      <c r="H118" s="96">
        <v>0</v>
      </c>
      <c r="I118" s="96">
        <v>1289.5640000000001</v>
      </c>
      <c r="J118" s="96">
        <v>0</v>
      </c>
      <c r="K118" s="96">
        <v>0</v>
      </c>
      <c r="L118" s="96">
        <v>0</v>
      </c>
      <c r="M118" s="96">
        <v>0</v>
      </c>
      <c r="N118" s="96">
        <v>0</v>
      </c>
      <c r="O118" s="96">
        <v>0</v>
      </c>
      <c r="P118" s="96">
        <v>0</v>
      </c>
      <c r="Q118" s="96">
        <v>0</v>
      </c>
      <c r="R118" s="96">
        <v>0</v>
      </c>
      <c r="S118" s="96">
        <v>0</v>
      </c>
    </row>
    <row r="119" spans="1:19">
      <c r="A119" s="96" t="s">
        <v>428</v>
      </c>
      <c r="B119" s="97">
        <v>72538700000</v>
      </c>
      <c r="C119" s="96">
        <v>73022.570000000007</v>
      </c>
      <c r="D119" s="96" t="s">
        <v>584</v>
      </c>
      <c r="E119" s="96">
        <v>49331.021000000001</v>
      </c>
      <c r="F119" s="96">
        <v>9104.3970000000008</v>
      </c>
      <c r="G119" s="96">
        <v>8672.152</v>
      </c>
      <c r="H119" s="96">
        <v>0</v>
      </c>
      <c r="I119" s="96">
        <v>0</v>
      </c>
      <c r="J119" s="96">
        <v>5915</v>
      </c>
      <c r="K119" s="96">
        <v>0</v>
      </c>
      <c r="L119" s="96">
        <v>0</v>
      </c>
      <c r="M119" s="96">
        <v>0</v>
      </c>
      <c r="N119" s="96">
        <v>0</v>
      </c>
      <c r="O119" s="96">
        <v>0</v>
      </c>
      <c r="P119" s="96">
        <v>0</v>
      </c>
      <c r="Q119" s="96">
        <v>0</v>
      </c>
      <c r="R119" s="96">
        <v>0</v>
      </c>
      <c r="S119" s="96">
        <v>0</v>
      </c>
    </row>
    <row r="120" spans="1:19">
      <c r="A120" s="96" t="s">
        <v>429</v>
      </c>
      <c r="B120" s="97">
        <v>74769200000</v>
      </c>
      <c r="C120" s="96">
        <v>73022.570000000007</v>
      </c>
      <c r="D120" s="96" t="s">
        <v>582</v>
      </c>
      <c r="E120" s="96">
        <v>49331.021000000001</v>
      </c>
      <c r="F120" s="96">
        <v>9104.3970000000008</v>
      </c>
      <c r="G120" s="96">
        <v>8672.152</v>
      </c>
      <c r="H120" s="96">
        <v>0</v>
      </c>
      <c r="I120" s="96">
        <v>0</v>
      </c>
      <c r="J120" s="96">
        <v>5915</v>
      </c>
      <c r="K120" s="96">
        <v>0</v>
      </c>
      <c r="L120" s="96">
        <v>0</v>
      </c>
      <c r="M120" s="96">
        <v>0</v>
      </c>
      <c r="N120" s="96">
        <v>0</v>
      </c>
      <c r="O120" s="96">
        <v>0</v>
      </c>
      <c r="P120" s="96">
        <v>0</v>
      </c>
      <c r="Q120" s="96">
        <v>0</v>
      </c>
      <c r="R120" s="96">
        <v>0</v>
      </c>
      <c r="S120" s="96">
        <v>0</v>
      </c>
    </row>
    <row r="121" spans="1:19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</row>
    <row r="122" spans="1:19">
      <c r="A122" s="96" t="s">
        <v>430</v>
      </c>
      <c r="B122" s="97">
        <v>876118000000</v>
      </c>
      <c r="C122" s="96"/>
      <c r="D122" s="96"/>
      <c r="E122" s="96"/>
      <c r="F122" s="96"/>
      <c r="G122" s="96"/>
      <c r="H122" s="96"/>
      <c r="I122" s="96"/>
      <c r="J122" s="96"/>
      <c r="K122" s="96">
        <v>0</v>
      </c>
      <c r="L122" s="96">
        <v>0</v>
      </c>
      <c r="M122" s="96">
        <v>0</v>
      </c>
      <c r="N122" s="96">
        <v>0</v>
      </c>
      <c r="O122" s="96">
        <v>0</v>
      </c>
      <c r="P122" s="96">
        <v>0</v>
      </c>
      <c r="Q122" s="96">
        <v>0</v>
      </c>
      <c r="R122" s="96">
        <v>0</v>
      </c>
      <c r="S122" s="96">
        <v>0</v>
      </c>
    </row>
    <row r="123" spans="1:19">
      <c r="A123" s="96" t="s">
        <v>431</v>
      </c>
      <c r="B123" s="97">
        <v>67977200000</v>
      </c>
      <c r="C123" s="96">
        <v>67450.452999999994</v>
      </c>
      <c r="D123" s="96"/>
      <c r="E123" s="96">
        <v>49331.021000000001</v>
      </c>
      <c r="F123" s="96">
        <v>9104.3970000000008</v>
      </c>
      <c r="G123" s="96">
        <v>8672.152</v>
      </c>
      <c r="H123" s="96">
        <v>0</v>
      </c>
      <c r="I123" s="96">
        <v>0</v>
      </c>
      <c r="J123" s="96">
        <v>0</v>
      </c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6">
        <v>0</v>
      </c>
      <c r="Q123" s="96">
        <v>0</v>
      </c>
      <c r="R123" s="96">
        <v>0</v>
      </c>
      <c r="S123" s="96">
        <v>0</v>
      </c>
    </row>
    <row r="124" spans="1:19">
      <c r="A124" s="96" t="s">
        <v>432</v>
      </c>
      <c r="B124" s="97">
        <v>77751300000</v>
      </c>
      <c r="C124" s="96">
        <v>90675.394</v>
      </c>
      <c r="D124" s="96"/>
      <c r="E124" s="96">
        <v>49331.021000000001</v>
      </c>
      <c r="F124" s="96">
        <v>9104.3970000000008</v>
      </c>
      <c r="G124" s="96">
        <v>8672.152</v>
      </c>
      <c r="H124" s="96">
        <v>0</v>
      </c>
      <c r="I124" s="96">
        <v>23567.824000000001</v>
      </c>
      <c r="J124" s="96">
        <v>5915</v>
      </c>
      <c r="K124" s="96">
        <v>0</v>
      </c>
      <c r="L124" s="96">
        <v>0</v>
      </c>
      <c r="M124" s="96">
        <v>0</v>
      </c>
      <c r="N124" s="96">
        <v>0</v>
      </c>
      <c r="O124" s="96">
        <v>0</v>
      </c>
      <c r="P124" s="96">
        <v>0</v>
      </c>
      <c r="Q124" s="96">
        <v>0</v>
      </c>
      <c r="R124" s="96">
        <v>0</v>
      </c>
      <c r="S124" s="96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90"/>
      <c r="B126" s="96" t="s">
        <v>454</v>
      </c>
      <c r="C126" s="96" t="s">
        <v>455</v>
      </c>
      <c r="D126" s="96" t="s">
        <v>456</v>
      </c>
      <c r="E126" s="96" t="s">
        <v>161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6" t="s">
        <v>457</v>
      </c>
      <c r="B127" s="96">
        <v>12936.1</v>
      </c>
      <c r="C127" s="96">
        <v>3829.51</v>
      </c>
      <c r="D127" s="96">
        <v>0</v>
      </c>
      <c r="E127" s="96">
        <v>16765.61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6" t="s">
        <v>458</v>
      </c>
      <c r="B128" s="96">
        <v>2.68</v>
      </c>
      <c r="C128" s="96">
        <v>0.79</v>
      </c>
      <c r="D128" s="96">
        <v>0</v>
      </c>
      <c r="E128" s="96">
        <v>3.47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6" t="s">
        <v>459</v>
      </c>
      <c r="B129" s="96">
        <v>2.68</v>
      </c>
      <c r="C129" s="96">
        <v>0.79</v>
      </c>
      <c r="D129" s="96">
        <v>0</v>
      </c>
      <c r="E129" s="96">
        <v>3.47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29"/>
  <sheetViews>
    <sheetView workbookViewId="0"/>
  </sheetViews>
  <sheetFormatPr defaultRowHeight="10.5"/>
  <cols>
    <col min="1" max="1" width="53.33203125" style="89" customWidth="1"/>
    <col min="2" max="2" width="28.83203125" style="89" customWidth="1"/>
    <col min="3" max="3" width="33.6640625" style="89" customWidth="1"/>
    <col min="4" max="4" width="38.6640625" style="89" customWidth="1"/>
    <col min="5" max="5" width="45.6640625" style="89" customWidth="1"/>
    <col min="6" max="6" width="50" style="89" customWidth="1"/>
    <col min="7" max="7" width="43.6640625" style="89" customWidth="1"/>
    <col min="8" max="9" width="38.33203125" style="89" customWidth="1"/>
    <col min="10" max="10" width="46.1640625" style="89" customWidth="1"/>
    <col min="11" max="11" width="36.1640625" style="89" customWidth="1"/>
    <col min="12" max="12" width="45" style="89" customWidth="1"/>
    <col min="13" max="13" width="50.1640625" style="89" customWidth="1"/>
    <col min="14" max="15" width="44.83203125" style="89" customWidth="1"/>
    <col min="16" max="16" width="45.33203125" style="89" customWidth="1"/>
    <col min="17" max="17" width="44.83203125" style="89" customWidth="1"/>
    <col min="18" max="18" width="42.6640625" style="89" customWidth="1"/>
    <col min="19" max="19" width="48.1640625" style="89" customWidth="1"/>
    <col min="20" max="22" width="9.33203125" style="89" customWidth="1"/>
    <col min="23" max="16384" width="9.33203125" style="89"/>
  </cols>
  <sheetData>
    <row r="1" spans="1:19">
      <c r="A1" s="90"/>
      <c r="B1" s="96" t="s">
        <v>302</v>
      </c>
      <c r="C1" s="96" t="s">
        <v>303</v>
      </c>
      <c r="D1" s="96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6" t="s">
        <v>305</v>
      </c>
      <c r="B2" s="96">
        <v>1253.5</v>
      </c>
      <c r="C2" s="96">
        <v>259.25</v>
      </c>
      <c r="D2" s="96">
        <v>259.25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6" t="s">
        <v>306</v>
      </c>
      <c r="B3" s="96">
        <v>1253.5</v>
      </c>
      <c r="C3" s="96">
        <v>259.25</v>
      </c>
      <c r="D3" s="96">
        <v>259.25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6" t="s">
        <v>307</v>
      </c>
      <c r="B4" s="96">
        <v>3319.8</v>
      </c>
      <c r="C4" s="96">
        <v>686.6</v>
      </c>
      <c r="D4" s="96">
        <v>686.6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6" t="s">
        <v>308</v>
      </c>
      <c r="B5" s="96">
        <v>3319.8</v>
      </c>
      <c r="C5" s="96">
        <v>686.6</v>
      </c>
      <c r="D5" s="96">
        <v>686.6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0"/>
      <c r="B7" s="96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6" t="s">
        <v>310</v>
      </c>
      <c r="B8" s="96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6" t="s">
        <v>311</v>
      </c>
      <c r="B9" s="96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6" t="s">
        <v>312</v>
      </c>
      <c r="B10" s="9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0"/>
      <c r="B12" s="96" t="s">
        <v>313</v>
      </c>
      <c r="C12" s="96" t="s">
        <v>314</v>
      </c>
      <c r="D12" s="96" t="s">
        <v>315</v>
      </c>
      <c r="E12" s="96" t="s">
        <v>316</v>
      </c>
      <c r="F12" s="96" t="s">
        <v>317</v>
      </c>
      <c r="G12" s="96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6" t="s">
        <v>76</v>
      </c>
      <c r="B13" s="96">
        <v>0</v>
      </c>
      <c r="C13" s="96">
        <v>377.05</v>
      </c>
      <c r="D13" s="96">
        <v>0</v>
      </c>
      <c r="E13" s="96">
        <v>0</v>
      </c>
      <c r="F13" s="96">
        <v>0</v>
      </c>
      <c r="G13" s="9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6" t="s">
        <v>77</v>
      </c>
      <c r="B14" s="96">
        <v>11.06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6" t="s">
        <v>85</v>
      </c>
      <c r="B15" s="96">
        <v>545.04999999999995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6" t="s">
        <v>86</v>
      </c>
      <c r="B16" s="96">
        <v>92.87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6" t="s">
        <v>87</v>
      </c>
      <c r="B17" s="96">
        <v>104.42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6" t="s">
        <v>88</v>
      </c>
      <c r="B18" s="96">
        <v>0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6" t="s">
        <v>89</v>
      </c>
      <c r="B19" s="96">
        <v>123.04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6" t="s">
        <v>90</v>
      </c>
      <c r="B20" s="96">
        <v>0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6" t="s">
        <v>91</v>
      </c>
      <c r="B21" s="96">
        <v>0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6" t="s">
        <v>92</v>
      </c>
      <c r="B22" s="96">
        <v>0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6" t="s">
        <v>71</v>
      </c>
      <c r="B23" s="96">
        <v>0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6" t="s">
        <v>93</v>
      </c>
      <c r="B24" s="96">
        <v>0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6" t="s">
        <v>94</v>
      </c>
      <c r="B25" s="96">
        <v>0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6" t="s">
        <v>95</v>
      </c>
      <c r="B26" s="96">
        <v>0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6"/>
      <c r="B27" s="96"/>
      <c r="C27" s="96"/>
      <c r="D27" s="96"/>
      <c r="E27" s="96"/>
      <c r="F27" s="96"/>
      <c r="G27" s="9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6" t="s">
        <v>96</v>
      </c>
      <c r="B28" s="96">
        <v>876.45</v>
      </c>
      <c r="C28" s="96">
        <v>377.05</v>
      </c>
      <c r="D28" s="96">
        <v>0</v>
      </c>
      <c r="E28" s="96">
        <v>0</v>
      </c>
      <c r="F28" s="96">
        <v>0</v>
      </c>
      <c r="G28" s="96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0"/>
      <c r="B30" s="96" t="s">
        <v>309</v>
      </c>
      <c r="C30" s="96" t="s">
        <v>229</v>
      </c>
      <c r="D30" s="96" t="s">
        <v>319</v>
      </c>
      <c r="E30" s="96" t="s">
        <v>320</v>
      </c>
      <c r="F30" s="96" t="s">
        <v>321</v>
      </c>
      <c r="G30" s="96" t="s">
        <v>322</v>
      </c>
      <c r="H30" s="96" t="s">
        <v>323</v>
      </c>
      <c r="I30" s="96" t="s">
        <v>324</v>
      </c>
      <c r="J30" s="96" t="s">
        <v>325</v>
      </c>
      <c r="K30"/>
      <c r="L30"/>
      <c r="M30"/>
      <c r="N30"/>
      <c r="O30"/>
      <c r="P30"/>
      <c r="Q30"/>
      <c r="R30"/>
      <c r="S30"/>
    </row>
    <row r="31" spans="1:19">
      <c r="A31" s="96" t="s">
        <v>328</v>
      </c>
      <c r="B31" s="96">
        <v>3204.84</v>
      </c>
      <c r="C31" s="96" t="s">
        <v>236</v>
      </c>
      <c r="D31" s="96">
        <v>31313.82</v>
      </c>
      <c r="E31" s="96">
        <v>1</v>
      </c>
      <c r="F31" s="96">
        <v>1586.63</v>
      </c>
      <c r="G31" s="96">
        <v>0</v>
      </c>
      <c r="H31" s="96">
        <v>9.68</v>
      </c>
      <c r="I31" s="96"/>
      <c r="J31" s="96">
        <v>2.56</v>
      </c>
      <c r="K31"/>
      <c r="L31"/>
      <c r="M31"/>
      <c r="N31"/>
      <c r="O31"/>
      <c r="P31"/>
      <c r="Q31"/>
      <c r="R31"/>
      <c r="S31"/>
    </row>
    <row r="32" spans="1:19">
      <c r="A32" s="96" t="s">
        <v>327</v>
      </c>
      <c r="B32" s="96">
        <v>1393.41</v>
      </c>
      <c r="C32" s="96" t="s">
        <v>236</v>
      </c>
      <c r="D32" s="96">
        <v>11554.41</v>
      </c>
      <c r="E32" s="96">
        <v>1</v>
      </c>
      <c r="F32" s="96">
        <v>1150.96</v>
      </c>
      <c r="G32" s="96">
        <v>0</v>
      </c>
      <c r="H32" s="96">
        <v>15.06</v>
      </c>
      <c r="I32" s="96"/>
      <c r="J32" s="96">
        <v>0</v>
      </c>
      <c r="K32"/>
      <c r="L32"/>
      <c r="M32"/>
      <c r="N32"/>
      <c r="O32"/>
      <c r="P32"/>
      <c r="Q32"/>
      <c r="R32"/>
      <c r="S32"/>
    </row>
    <row r="33" spans="1:19">
      <c r="A33" s="96" t="s">
        <v>326</v>
      </c>
      <c r="B33" s="96">
        <v>236.88</v>
      </c>
      <c r="C33" s="96" t="s">
        <v>236</v>
      </c>
      <c r="D33" s="96">
        <v>1010.76</v>
      </c>
      <c r="E33" s="96">
        <v>1</v>
      </c>
      <c r="F33" s="96">
        <v>299.12</v>
      </c>
      <c r="G33" s="96">
        <v>17.66</v>
      </c>
      <c r="H33" s="96">
        <v>11.84</v>
      </c>
      <c r="I33" s="96">
        <v>47.38</v>
      </c>
      <c r="J33" s="96">
        <v>8.07</v>
      </c>
      <c r="K33"/>
      <c r="L33"/>
      <c r="M33"/>
      <c r="N33"/>
      <c r="O33"/>
      <c r="P33"/>
      <c r="Q33"/>
      <c r="R33"/>
      <c r="S33"/>
    </row>
    <row r="34" spans="1:19">
      <c r="A34" s="96" t="s">
        <v>161</v>
      </c>
      <c r="B34" s="96">
        <v>4835.13</v>
      </c>
      <c r="C34" s="96"/>
      <c r="D34" s="96">
        <v>43879</v>
      </c>
      <c r="E34" s="96"/>
      <c r="F34" s="96">
        <v>3036.71</v>
      </c>
      <c r="G34" s="96">
        <v>17.66</v>
      </c>
      <c r="H34" s="96">
        <v>11.3363</v>
      </c>
      <c r="I34" s="96">
        <v>967.03</v>
      </c>
      <c r="J34" s="96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6" t="s">
        <v>329</v>
      </c>
      <c r="B35" s="96">
        <v>4835.13</v>
      </c>
      <c r="C35" s="96"/>
      <c r="D35" s="96">
        <v>43879</v>
      </c>
      <c r="E35" s="96"/>
      <c r="F35" s="96">
        <v>3036.71</v>
      </c>
      <c r="G35" s="96">
        <v>17.66</v>
      </c>
      <c r="H35" s="96">
        <v>11.3363</v>
      </c>
      <c r="I35" s="96">
        <v>967.03</v>
      </c>
      <c r="J35" s="96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6" t="s">
        <v>330</v>
      </c>
      <c r="B36" s="96">
        <v>0</v>
      </c>
      <c r="C36" s="96"/>
      <c r="D36" s="96">
        <v>0</v>
      </c>
      <c r="E36" s="96"/>
      <c r="F36" s="96">
        <v>0</v>
      </c>
      <c r="G36" s="96">
        <v>0</v>
      </c>
      <c r="H36" s="96"/>
      <c r="I36" s="96"/>
      <c r="J36" s="96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0"/>
      <c r="B38" s="96" t="s">
        <v>56</v>
      </c>
      <c r="C38" s="96" t="s">
        <v>331</v>
      </c>
      <c r="D38" s="96" t="s">
        <v>332</v>
      </c>
      <c r="E38" s="96" t="s">
        <v>333</v>
      </c>
      <c r="F38" s="96" t="s">
        <v>334</v>
      </c>
      <c r="G38" s="96" t="s">
        <v>335</v>
      </c>
      <c r="H38" s="96" t="s">
        <v>336</v>
      </c>
      <c r="I38" s="96" t="s">
        <v>337</v>
      </c>
      <c r="J38"/>
      <c r="K38"/>
      <c r="L38"/>
      <c r="M38"/>
      <c r="N38"/>
      <c r="O38"/>
      <c r="P38"/>
      <c r="Q38"/>
      <c r="R38"/>
      <c r="S38"/>
    </row>
    <row r="39" spans="1:19">
      <c r="A39" s="96" t="s">
        <v>357</v>
      </c>
      <c r="B39" s="96" t="s">
        <v>504</v>
      </c>
      <c r="C39" s="96">
        <v>0.8</v>
      </c>
      <c r="D39" s="96">
        <v>0.80600000000000005</v>
      </c>
      <c r="E39" s="96">
        <v>0.91700000000000004</v>
      </c>
      <c r="F39" s="96">
        <v>598.24</v>
      </c>
      <c r="G39" s="96">
        <v>90</v>
      </c>
      <c r="H39" s="96">
        <v>90</v>
      </c>
      <c r="I39" s="96" t="s">
        <v>341</v>
      </c>
      <c r="J39"/>
      <c r="K39"/>
      <c r="L39"/>
      <c r="M39"/>
      <c r="N39"/>
      <c r="O39"/>
      <c r="P39"/>
      <c r="Q39"/>
      <c r="R39"/>
      <c r="S39"/>
    </row>
    <row r="40" spans="1:19">
      <c r="A40" s="96" t="s">
        <v>358</v>
      </c>
      <c r="B40" s="96" t="s">
        <v>504</v>
      </c>
      <c r="C40" s="96">
        <v>0.8</v>
      </c>
      <c r="D40" s="96">
        <v>0.80600000000000005</v>
      </c>
      <c r="E40" s="96">
        <v>0.91700000000000004</v>
      </c>
      <c r="F40" s="96">
        <v>390.16</v>
      </c>
      <c r="G40" s="96">
        <v>0</v>
      </c>
      <c r="H40" s="96">
        <v>90</v>
      </c>
      <c r="I40" s="96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96" t="s">
        <v>359</v>
      </c>
      <c r="B41" s="96" t="s">
        <v>504</v>
      </c>
      <c r="C41" s="96">
        <v>0.8</v>
      </c>
      <c r="D41" s="96">
        <v>0.80600000000000005</v>
      </c>
      <c r="E41" s="96">
        <v>0.91700000000000004</v>
      </c>
      <c r="F41" s="96">
        <v>598.24</v>
      </c>
      <c r="G41" s="96">
        <v>270</v>
      </c>
      <c r="H41" s="96">
        <v>90</v>
      </c>
      <c r="I41" s="96" t="s">
        <v>345</v>
      </c>
      <c r="J41"/>
      <c r="K41"/>
      <c r="L41"/>
      <c r="M41"/>
      <c r="N41"/>
      <c r="O41"/>
      <c r="P41"/>
      <c r="Q41"/>
      <c r="R41"/>
      <c r="S41"/>
    </row>
    <row r="42" spans="1:19">
      <c r="A42" s="96" t="s">
        <v>360</v>
      </c>
      <c r="B42" s="96" t="s">
        <v>347</v>
      </c>
      <c r="C42" s="96">
        <v>0.3</v>
      </c>
      <c r="D42" s="96">
        <v>2.512</v>
      </c>
      <c r="E42" s="96">
        <v>6.452</v>
      </c>
      <c r="F42" s="96">
        <v>3204.84</v>
      </c>
      <c r="G42" s="96">
        <v>0</v>
      </c>
      <c r="H42" s="96">
        <v>180</v>
      </c>
      <c r="I42" s="96"/>
      <c r="J42"/>
      <c r="K42"/>
      <c r="L42"/>
      <c r="M42"/>
      <c r="N42"/>
      <c r="O42"/>
      <c r="P42"/>
      <c r="Q42"/>
      <c r="R42"/>
      <c r="S42"/>
    </row>
    <row r="43" spans="1:19">
      <c r="A43" s="96" t="s">
        <v>361</v>
      </c>
      <c r="B43" s="96" t="s">
        <v>505</v>
      </c>
      <c r="C43" s="96">
        <v>0.3</v>
      </c>
      <c r="D43" s="96">
        <v>0.53600000000000003</v>
      </c>
      <c r="E43" s="96">
        <v>0.59599999999999997</v>
      </c>
      <c r="F43" s="96">
        <v>3204.84</v>
      </c>
      <c r="G43" s="96">
        <v>180</v>
      </c>
      <c r="H43" s="96">
        <v>0</v>
      </c>
      <c r="I43" s="96"/>
      <c r="J43"/>
      <c r="K43"/>
      <c r="L43"/>
      <c r="M43"/>
      <c r="N43"/>
      <c r="O43"/>
      <c r="P43"/>
      <c r="Q43"/>
      <c r="R43"/>
      <c r="S43"/>
    </row>
    <row r="44" spans="1:19">
      <c r="A44" s="96" t="s">
        <v>353</v>
      </c>
      <c r="B44" s="96" t="s">
        <v>504</v>
      </c>
      <c r="C44" s="96">
        <v>0.8</v>
      </c>
      <c r="D44" s="96">
        <v>0.80600000000000005</v>
      </c>
      <c r="E44" s="96">
        <v>0.91700000000000004</v>
      </c>
      <c r="F44" s="96">
        <v>110.54</v>
      </c>
      <c r="G44" s="96">
        <v>180</v>
      </c>
      <c r="H44" s="96">
        <v>90</v>
      </c>
      <c r="I44" s="96" t="s">
        <v>339</v>
      </c>
      <c r="J44"/>
      <c r="K44"/>
      <c r="L44"/>
      <c r="M44"/>
      <c r="N44"/>
      <c r="O44"/>
      <c r="P44"/>
      <c r="Q44"/>
      <c r="R44"/>
      <c r="S44"/>
    </row>
    <row r="45" spans="1:19">
      <c r="A45" s="96" t="s">
        <v>354</v>
      </c>
      <c r="B45" s="96" t="s">
        <v>504</v>
      </c>
      <c r="C45" s="96">
        <v>0.8</v>
      </c>
      <c r="D45" s="96">
        <v>0.80600000000000005</v>
      </c>
      <c r="E45" s="96">
        <v>0.91700000000000004</v>
      </c>
      <c r="F45" s="96">
        <v>39.020000000000003</v>
      </c>
      <c r="G45" s="96">
        <v>270</v>
      </c>
      <c r="H45" s="96">
        <v>90</v>
      </c>
      <c r="I45" s="96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6" t="s">
        <v>349</v>
      </c>
      <c r="B46" s="96" t="s">
        <v>504</v>
      </c>
      <c r="C46" s="96">
        <v>0.8</v>
      </c>
      <c r="D46" s="96">
        <v>0.80600000000000005</v>
      </c>
      <c r="E46" s="96">
        <v>0.91700000000000004</v>
      </c>
      <c r="F46" s="96">
        <v>260.10000000000002</v>
      </c>
      <c r="G46" s="96">
        <v>90</v>
      </c>
      <c r="H46" s="96">
        <v>90</v>
      </c>
      <c r="I46" s="96" t="s">
        <v>341</v>
      </c>
      <c r="J46"/>
      <c r="K46"/>
      <c r="L46"/>
      <c r="M46"/>
      <c r="N46"/>
      <c r="O46"/>
      <c r="P46"/>
      <c r="Q46"/>
      <c r="R46"/>
      <c r="S46"/>
    </row>
    <row r="47" spans="1:19">
      <c r="A47" s="96" t="s">
        <v>350</v>
      </c>
      <c r="B47" s="96" t="s">
        <v>351</v>
      </c>
      <c r="C47" s="96">
        <v>0.08</v>
      </c>
      <c r="D47" s="96">
        <v>3.242</v>
      </c>
      <c r="E47" s="96">
        <v>6.2990000000000004</v>
      </c>
      <c r="F47" s="96">
        <v>390.16</v>
      </c>
      <c r="G47" s="96">
        <v>0</v>
      </c>
      <c r="H47" s="96">
        <v>90</v>
      </c>
      <c r="I47" s="96" t="s">
        <v>343</v>
      </c>
      <c r="J47"/>
      <c r="K47"/>
      <c r="L47"/>
      <c r="M47"/>
      <c r="N47"/>
      <c r="O47"/>
      <c r="P47"/>
      <c r="Q47"/>
      <c r="R47"/>
      <c r="S47"/>
    </row>
    <row r="48" spans="1:19">
      <c r="A48" s="96" t="s">
        <v>348</v>
      </c>
      <c r="B48" s="96" t="s">
        <v>504</v>
      </c>
      <c r="C48" s="96">
        <v>0.8</v>
      </c>
      <c r="D48" s="96">
        <v>0.80600000000000005</v>
      </c>
      <c r="E48" s="96">
        <v>0.91700000000000004</v>
      </c>
      <c r="F48" s="96">
        <v>169.07</v>
      </c>
      <c r="G48" s="96">
        <v>180</v>
      </c>
      <c r="H48" s="96">
        <v>90</v>
      </c>
      <c r="I48" s="96" t="s">
        <v>339</v>
      </c>
      <c r="J48"/>
      <c r="K48"/>
      <c r="L48"/>
      <c r="M48"/>
      <c r="N48"/>
      <c r="O48"/>
      <c r="P48"/>
      <c r="Q48"/>
      <c r="R48"/>
      <c r="S48"/>
    </row>
    <row r="49" spans="1:19">
      <c r="A49" s="96" t="s">
        <v>352</v>
      </c>
      <c r="B49" s="96" t="s">
        <v>504</v>
      </c>
      <c r="C49" s="96">
        <v>0.8</v>
      </c>
      <c r="D49" s="96">
        <v>0.80600000000000005</v>
      </c>
      <c r="E49" s="96">
        <v>0.91700000000000004</v>
      </c>
      <c r="F49" s="96">
        <v>182.07</v>
      </c>
      <c r="G49" s="96">
        <v>270</v>
      </c>
      <c r="H49" s="96">
        <v>90</v>
      </c>
      <c r="I49" s="96" t="s">
        <v>345</v>
      </c>
      <c r="J49"/>
      <c r="K49"/>
      <c r="L49"/>
      <c r="M49"/>
      <c r="N49"/>
      <c r="O49"/>
      <c r="P49"/>
      <c r="Q49"/>
      <c r="R49"/>
      <c r="S49"/>
    </row>
    <row r="50" spans="1:19">
      <c r="A50" s="96" t="s">
        <v>355</v>
      </c>
      <c r="B50" s="96" t="s">
        <v>347</v>
      </c>
      <c r="C50" s="96">
        <v>0.3</v>
      </c>
      <c r="D50" s="96">
        <v>2.512</v>
      </c>
      <c r="E50" s="96">
        <v>6.452</v>
      </c>
      <c r="F50" s="96">
        <v>1156.53</v>
      </c>
      <c r="G50" s="96">
        <v>0</v>
      </c>
      <c r="H50" s="96">
        <v>180</v>
      </c>
      <c r="I50" s="96"/>
      <c r="J50"/>
      <c r="K50"/>
      <c r="L50"/>
      <c r="M50"/>
      <c r="N50"/>
      <c r="O50"/>
      <c r="P50"/>
      <c r="Q50"/>
      <c r="R50"/>
      <c r="S50"/>
    </row>
    <row r="51" spans="1:19">
      <c r="A51" s="96" t="s">
        <v>356</v>
      </c>
      <c r="B51" s="96" t="s">
        <v>505</v>
      </c>
      <c r="C51" s="96">
        <v>0.3</v>
      </c>
      <c r="D51" s="96">
        <v>0.53600000000000003</v>
      </c>
      <c r="E51" s="96">
        <v>0.59599999999999997</v>
      </c>
      <c r="F51" s="96">
        <v>1393.41</v>
      </c>
      <c r="G51" s="96">
        <v>0</v>
      </c>
      <c r="H51" s="96">
        <v>0</v>
      </c>
      <c r="I51" s="96"/>
      <c r="J51"/>
      <c r="K51"/>
      <c r="L51"/>
      <c r="M51"/>
      <c r="N51"/>
      <c r="O51"/>
      <c r="P51"/>
      <c r="Q51"/>
      <c r="R51"/>
      <c r="S51"/>
    </row>
    <row r="52" spans="1:19">
      <c r="A52" s="96" t="s">
        <v>340</v>
      </c>
      <c r="B52" s="96" t="s">
        <v>504</v>
      </c>
      <c r="C52" s="96">
        <v>0.8</v>
      </c>
      <c r="D52" s="96">
        <v>0.80600000000000005</v>
      </c>
      <c r="E52" s="96">
        <v>0.91700000000000004</v>
      </c>
      <c r="F52" s="96">
        <v>39.020000000000003</v>
      </c>
      <c r="G52" s="96">
        <v>90</v>
      </c>
      <c r="H52" s="96">
        <v>90</v>
      </c>
      <c r="I52" s="96" t="s">
        <v>341</v>
      </c>
      <c r="J52"/>
      <c r="K52"/>
      <c r="L52"/>
      <c r="M52"/>
      <c r="N52"/>
      <c r="O52"/>
      <c r="P52"/>
      <c r="Q52"/>
      <c r="R52"/>
      <c r="S52"/>
    </row>
    <row r="53" spans="1:19">
      <c r="A53" s="96" t="s">
        <v>342</v>
      </c>
      <c r="B53" s="96" t="s">
        <v>504</v>
      </c>
      <c r="C53" s="96">
        <v>0.8</v>
      </c>
      <c r="D53" s="96">
        <v>0.80600000000000005</v>
      </c>
      <c r="E53" s="96">
        <v>0.91700000000000004</v>
      </c>
      <c r="F53" s="96">
        <v>110.54</v>
      </c>
      <c r="G53" s="96">
        <v>0</v>
      </c>
      <c r="H53" s="96">
        <v>90</v>
      </c>
      <c r="I53" s="96" t="s">
        <v>343</v>
      </c>
      <c r="J53"/>
      <c r="K53"/>
      <c r="L53"/>
      <c r="M53"/>
      <c r="N53"/>
      <c r="O53"/>
      <c r="P53"/>
      <c r="Q53"/>
      <c r="R53"/>
      <c r="S53"/>
    </row>
    <row r="54" spans="1:19">
      <c r="A54" s="96" t="s">
        <v>338</v>
      </c>
      <c r="B54" s="96" t="s">
        <v>504</v>
      </c>
      <c r="C54" s="96">
        <v>0.8</v>
      </c>
      <c r="D54" s="96">
        <v>0.80600000000000005</v>
      </c>
      <c r="E54" s="96">
        <v>0.91700000000000004</v>
      </c>
      <c r="F54" s="96">
        <v>110.54</v>
      </c>
      <c r="G54" s="96">
        <v>180</v>
      </c>
      <c r="H54" s="96">
        <v>90</v>
      </c>
      <c r="I54" s="96" t="s">
        <v>339</v>
      </c>
      <c r="J54"/>
      <c r="K54"/>
      <c r="L54"/>
      <c r="M54"/>
      <c r="N54"/>
      <c r="O54"/>
      <c r="P54"/>
      <c r="Q54"/>
      <c r="R54"/>
      <c r="S54"/>
    </row>
    <row r="55" spans="1:19">
      <c r="A55" s="96" t="s">
        <v>344</v>
      </c>
      <c r="B55" s="96" t="s">
        <v>504</v>
      </c>
      <c r="C55" s="96">
        <v>0.8</v>
      </c>
      <c r="D55" s="96">
        <v>0.80600000000000005</v>
      </c>
      <c r="E55" s="96">
        <v>0.91700000000000004</v>
      </c>
      <c r="F55" s="96">
        <v>39.020000000000003</v>
      </c>
      <c r="G55" s="96">
        <v>270</v>
      </c>
      <c r="H55" s="96">
        <v>90</v>
      </c>
      <c r="I55" s="96" t="s">
        <v>345</v>
      </c>
      <c r="J55"/>
      <c r="K55"/>
      <c r="L55"/>
      <c r="M55"/>
      <c r="N55"/>
      <c r="O55"/>
      <c r="P55"/>
      <c r="Q55"/>
      <c r="R55"/>
      <c r="S55"/>
    </row>
    <row r="56" spans="1:19">
      <c r="A56" s="96" t="s">
        <v>346</v>
      </c>
      <c r="B56" s="96" t="s">
        <v>347</v>
      </c>
      <c r="C56" s="96">
        <v>0.3</v>
      </c>
      <c r="D56" s="96">
        <v>2.512</v>
      </c>
      <c r="E56" s="96">
        <v>6.452</v>
      </c>
      <c r="F56" s="96">
        <v>236.88</v>
      </c>
      <c r="G56" s="96">
        <v>0</v>
      </c>
      <c r="H56" s="96">
        <v>180</v>
      </c>
      <c r="I56" s="96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0"/>
      <c r="B58" s="96" t="s">
        <v>56</v>
      </c>
      <c r="C58" s="96" t="s">
        <v>362</v>
      </c>
      <c r="D58" s="96" t="s">
        <v>363</v>
      </c>
      <c r="E58" s="96" t="s">
        <v>364</v>
      </c>
      <c r="F58" s="96" t="s">
        <v>50</v>
      </c>
      <c r="G58" s="96" t="s">
        <v>365</v>
      </c>
      <c r="H58" s="96" t="s">
        <v>366</v>
      </c>
      <c r="I58" s="96" t="s">
        <v>367</v>
      </c>
      <c r="J58" s="96" t="s">
        <v>335</v>
      </c>
      <c r="K58" s="96" t="s">
        <v>337</v>
      </c>
      <c r="L58"/>
      <c r="M58"/>
      <c r="N58"/>
      <c r="O58"/>
      <c r="P58"/>
      <c r="Q58"/>
      <c r="R58"/>
      <c r="S58"/>
    </row>
    <row r="59" spans="1:19">
      <c r="A59" s="96" t="s">
        <v>368</v>
      </c>
      <c r="B59" s="96" t="s">
        <v>506</v>
      </c>
      <c r="C59" s="96">
        <v>5.58</v>
      </c>
      <c r="D59" s="96">
        <v>5.58</v>
      </c>
      <c r="E59" s="96">
        <v>5.8380000000000001</v>
      </c>
      <c r="F59" s="96">
        <v>0.7</v>
      </c>
      <c r="G59" s="96">
        <v>0.60299999999999998</v>
      </c>
      <c r="H59" s="96" t="s">
        <v>369</v>
      </c>
      <c r="I59" s="96" t="s">
        <v>338</v>
      </c>
      <c r="J59" s="96">
        <v>180</v>
      </c>
      <c r="K59" s="96" t="s">
        <v>339</v>
      </c>
      <c r="L59"/>
      <c r="M59"/>
      <c r="N59"/>
      <c r="O59"/>
      <c r="P59"/>
      <c r="Q59"/>
      <c r="R59"/>
      <c r="S59"/>
    </row>
    <row r="60" spans="1:19">
      <c r="A60" s="96" t="s">
        <v>370</v>
      </c>
      <c r="B60" s="96" t="s">
        <v>506</v>
      </c>
      <c r="C60" s="96">
        <v>5.58</v>
      </c>
      <c r="D60" s="96">
        <v>5.58</v>
      </c>
      <c r="E60" s="96">
        <v>5.8380000000000001</v>
      </c>
      <c r="F60" s="96">
        <v>0.7</v>
      </c>
      <c r="G60" s="96">
        <v>0.60299999999999998</v>
      </c>
      <c r="H60" s="96" t="s">
        <v>369</v>
      </c>
      <c r="I60" s="96" t="s">
        <v>338</v>
      </c>
      <c r="J60" s="96">
        <v>180</v>
      </c>
      <c r="K60" s="96" t="s">
        <v>339</v>
      </c>
      <c r="L60"/>
      <c r="M60"/>
      <c r="N60"/>
      <c r="O60"/>
      <c r="P60"/>
      <c r="Q60"/>
      <c r="R60"/>
      <c r="S60"/>
    </row>
    <row r="61" spans="1:19">
      <c r="A61" s="96" t="s">
        <v>371</v>
      </c>
      <c r="B61" s="96" t="s">
        <v>506</v>
      </c>
      <c r="C61" s="96">
        <v>3.25</v>
      </c>
      <c r="D61" s="96">
        <v>3.25</v>
      </c>
      <c r="E61" s="96">
        <v>5.8380000000000001</v>
      </c>
      <c r="F61" s="96">
        <v>0.7</v>
      </c>
      <c r="G61" s="96">
        <v>0.60299999999999998</v>
      </c>
      <c r="H61" s="96" t="s">
        <v>369</v>
      </c>
      <c r="I61" s="96" t="s">
        <v>344</v>
      </c>
      <c r="J61" s="96">
        <v>270</v>
      </c>
      <c r="K61" s="96" t="s">
        <v>345</v>
      </c>
      <c r="L61"/>
      <c r="M61"/>
      <c r="N61"/>
      <c r="O61"/>
      <c r="P61"/>
      <c r="Q61"/>
      <c r="R61"/>
      <c r="S61"/>
    </row>
    <row r="62" spans="1:19">
      <c r="A62" s="96" t="s">
        <v>372</v>
      </c>
      <c r="B62" s="96" t="s">
        <v>506</v>
      </c>
      <c r="C62" s="96">
        <v>3.25</v>
      </c>
      <c r="D62" s="96">
        <v>3.25</v>
      </c>
      <c r="E62" s="96">
        <v>5.8380000000000001</v>
      </c>
      <c r="F62" s="96">
        <v>0.7</v>
      </c>
      <c r="G62" s="96">
        <v>0.60299999999999998</v>
      </c>
      <c r="H62" s="96" t="s">
        <v>369</v>
      </c>
      <c r="I62" s="96" t="s">
        <v>344</v>
      </c>
      <c r="J62" s="96">
        <v>270</v>
      </c>
      <c r="K62" s="96" t="s">
        <v>345</v>
      </c>
      <c r="L62"/>
      <c r="M62"/>
      <c r="N62"/>
      <c r="O62"/>
      <c r="P62"/>
      <c r="Q62"/>
      <c r="R62"/>
      <c r="S62"/>
    </row>
    <row r="63" spans="1:19">
      <c r="A63" s="96" t="s">
        <v>373</v>
      </c>
      <c r="B63" s="96"/>
      <c r="C63" s="96"/>
      <c r="D63" s="96">
        <v>17.66</v>
      </c>
      <c r="E63" s="96">
        <v>5.84</v>
      </c>
      <c r="F63" s="96">
        <v>0.7</v>
      </c>
      <c r="G63" s="96">
        <v>0.60299999999999998</v>
      </c>
      <c r="H63" s="96"/>
      <c r="I63" s="96"/>
      <c r="J63" s="96"/>
      <c r="K63" s="96"/>
      <c r="L63"/>
      <c r="M63"/>
      <c r="N63"/>
      <c r="O63"/>
      <c r="P63"/>
      <c r="Q63"/>
      <c r="R63"/>
      <c r="S63"/>
    </row>
    <row r="64" spans="1:19">
      <c r="A64" s="96" t="s">
        <v>374</v>
      </c>
      <c r="B64" s="96"/>
      <c r="C64" s="96"/>
      <c r="D64" s="96">
        <v>0</v>
      </c>
      <c r="E64" s="96" t="s">
        <v>375</v>
      </c>
      <c r="F64" s="96" t="s">
        <v>375</v>
      </c>
      <c r="G64" s="96" t="s">
        <v>375</v>
      </c>
      <c r="H64" s="96"/>
      <c r="I64" s="96"/>
      <c r="J64" s="96"/>
      <c r="K64" s="96"/>
      <c r="L64"/>
      <c r="M64"/>
      <c r="N64"/>
      <c r="O64"/>
      <c r="P64"/>
      <c r="Q64"/>
      <c r="R64"/>
      <c r="S64"/>
    </row>
    <row r="65" spans="1:19">
      <c r="A65" s="96" t="s">
        <v>376</v>
      </c>
      <c r="B65" s="96"/>
      <c r="C65" s="96"/>
      <c r="D65" s="96">
        <v>17.66</v>
      </c>
      <c r="E65" s="96">
        <v>5.84</v>
      </c>
      <c r="F65" s="96">
        <v>0.7</v>
      </c>
      <c r="G65" s="96">
        <v>0.60299999999999998</v>
      </c>
      <c r="H65" s="96"/>
      <c r="I65" s="96"/>
      <c r="J65" s="96"/>
      <c r="K65" s="96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0"/>
      <c r="B67" s="96" t="s">
        <v>119</v>
      </c>
      <c r="C67" s="96" t="s">
        <v>377</v>
      </c>
      <c r="D67" s="96" t="s">
        <v>378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6" t="s">
        <v>40</v>
      </c>
      <c r="B68" s="96"/>
      <c r="C68" s="96"/>
      <c r="D68" s="96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90"/>
      <c r="B70" s="96" t="s">
        <v>119</v>
      </c>
      <c r="C70" s="96" t="s">
        <v>379</v>
      </c>
      <c r="D70" s="96" t="s">
        <v>380</v>
      </c>
      <c r="E70" s="96" t="s">
        <v>381</v>
      </c>
      <c r="F70" s="96" t="s">
        <v>382</v>
      </c>
      <c r="G70" s="96" t="s">
        <v>378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6" t="s">
        <v>383</v>
      </c>
      <c r="B71" s="96" t="s">
        <v>384</v>
      </c>
      <c r="C71" s="96">
        <v>17151.27</v>
      </c>
      <c r="D71" s="96">
        <v>13697.96</v>
      </c>
      <c r="E71" s="96">
        <v>3453.32</v>
      </c>
      <c r="F71" s="96">
        <v>0.8</v>
      </c>
      <c r="G71" s="96">
        <v>4.01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6" t="s">
        <v>385</v>
      </c>
      <c r="B72" s="96" t="s">
        <v>384</v>
      </c>
      <c r="C72" s="96">
        <v>83052.149999999994</v>
      </c>
      <c r="D72" s="96">
        <v>61068.99</v>
      </c>
      <c r="E72" s="96">
        <v>21983.17</v>
      </c>
      <c r="F72" s="96">
        <v>0.74</v>
      </c>
      <c r="G72" s="96">
        <v>3.8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0"/>
      <c r="B74" s="96" t="s">
        <v>119</v>
      </c>
      <c r="C74" s="96" t="s">
        <v>379</v>
      </c>
      <c r="D74" s="96" t="s">
        <v>378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6" t="s">
        <v>386</v>
      </c>
      <c r="B75" s="96" t="s">
        <v>387</v>
      </c>
      <c r="C75" s="96">
        <v>47329.75</v>
      </c>
      <c r="D75" s="96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6" t="s">
        <v>388</v>
      </c>
      <c r="B76" s="96" t="s">
        <v>387</v>
      </c>
      <c r="C76" s="96">
        <v>21526.79</v>
      </c>
      <c r="D76" s="96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6" t="s">
        <v>389</v>
      </c>
      <c r="B77" s="96" t="s">
        <v>387</v>
      </c>
      <c r="C77" s="96">
        <v>112508.33</v>
      </c>
      <c r="D77" s="96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0"/>
      <c r="B79" s="96" t="s">
        <v>119</v>
      </c>
      <c r="C79" s="96" t="s">
        <v>390</v>
      </c>
      <c r="D79" s="96" t="s">
        <v>391</v>
      </c>
      <c r="E79" s="96" t="s">
        <v>392</v>
      </c>
      <c r="F79" s="96" t="s">
        <v>393</v>
      </c>
      <c r="G79" s="96" t="s">
        <v>394</v>
      </c>
      <c r="H79" s="96" t="s">
        <v>395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6" t="s">
        <v>396</v>
      </c>
      <c r="B80" s="96" t="s">
        <v>397</v>
      </c>
      <c r="C80" s="96">
        <v>0.54</v>
      </c>
      <c r="D80" s="96">
        <v>49.8</v>
      </c>
      <c r="E80" s="96">
        <v>0.8</v>
      </c>
      <c r="F80" s="96">
        <v>74.41</v>
      </c>
      <c r="G80" s="96">
        <v>1</v>
      </c>
      <c r="H80" s="96" t="s">
        <v>398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6" t="s">
        <v>399</v>
      </c>
      <c r="B81" s="96" t="s">
        <v>400</v>
      </c>
      <c r="C81" s="96">
        <v>0.55000000000000004</v>
      </c>
      <c r="D81" s="96">
        <v>622</v>
      </c>
      <c r="E81" s="96">
        <v>1.04</v>
      </c>
      <c r="F81" s="96">
        <v>1180.33</v>
      </c>
      <c r="G81" s="96">
        <v>1</v>
      </c>
      <c r="H81" s="96" t="s">
        <v>401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6" t="s">
        <v>402</v>
      </c>
      <c r="B82" s="96" t="s">
        <v>400</v>
      </c>
      <c r="C82" s="96">
        <v>0.57999999999999996</v>
      </c>
      <c r="D82" s="96">
        <v>1109.6500000000001</v>
      </c>
      <c r="E82" s="96">
        <v>4.1500000000000004</v>
      </c>
      <c r="F82" s="96">
        <v>7921.04</v>
      </c>
      <c r="G82" s="96">
        <v>1</v>
      </c>
      <c r="H82" s="96" t="s">
        <v>401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0"/>
      <c r="B84" s="96" t="s">
        <v>119</v>
      </c>
      <c r="C84" s="96" t="s">
        <v>403</v>
      </c>
      <c r="D84" s="96" t="s">
        <v>404</v>
      </c>
      <c r="E84" s="96" t="s">
        <v>405</v>
      </c>
      <c r="F84" s="96" t="s">
        <v>406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6" t="s">
        <v>40</v>
      </c>
      <c r="B85" s="96"/>
      <c r="C85" s="96"/>
      <c r="D85" s="96"/>
      <c r="E85" s="96"/>
      <c r="F85" s="96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0"/>
      <c r="B87" s="96" t="s">
        <v>119</v>
      </c>
      <c r="C87" s="96" t="s">
        <v>407</v>
      </c>
      <c r="D87" s="96" t="s">
        <v>408</v>
      </c>
      <c r="E87" s="96" t="s">
        <v>409</v>
      </c>
      <c r="F87" s="96" t="s">
        <v>410</v>
      </c>
      <c r="G87" s="96" t="s">
        <v>411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6" t="s">
        <v>40</v>
      </c>
      <c r="B88" s="96"/>
      <c r="C88" s="96"/>
      <c r="D88" s="96"/>
      <c r="E88" s="96"/>
      <c r="F88" s="96"/>
      <c r="G88" s="96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90"/>
      <c r="B90" s="96" t="s">
        <v>412</v>
      </c>
      <c r="C90" s="96" t="s">
        <v>413</v>
      </c>
      <c r="D90" s="96" t="s">
        <v>414</v>
      </c>
      <c r="E90" s="96" t="s">
        <v>415</v>
      </c>
      <c r="F90" s="96" t="s">
        <v>416</v>
      </c>
      <c r="G90" s="96" t="s">
        <v>417</v>
      </c>
      <c r="H90" s="96" t="s">
        <v>418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6" t="s">
        <v>419</v>
      </c>
      <c r="B91" s="96">
        <v>24883.602900000002</v>
      </c>
      <c r="C91" s="96">
        <v>39.737900000000003</v>
      </c>
      <c r="D91" s="96">
        <v>92.935299999999998</v>
      </c>
      <c r="E91" s="96">
        <v>0</v>
      </c>
      <c r="F91" s="96">
        <v>4.0000000000000002E-4</v>
      </c>
      <c r="G91" s="96">
        <v>96613.662100000001</v>
      </c>
      <c r="H91" s="96">
        <v>10294.5705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6" t="s">
        <v>420</v>
      </c>
      <c r="B92" s="96">
        <v>21366.3603</v>
      </c>
      <c r="C92" s="96">
        <v>34.635100000000001</v>
      </c>
      <c r="D92" s="96">
        <v>82.581699999999998</v>
      </c>
      <c r="E92" s="96">
        <v>0</v>
      </c>
      <c r="F92" s="96">
        <v>2.9999999999999997E-4</v>
      </c>
      <c r="G92" s="96">
        <v>85854.181700000001</v>
      </c>
      <c r="H92" s="96">
        <v>8889.8826000000008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6" t="s">
        <v>421</v>
      </c>
      <c r="B93" s="96">
        <v>22909.348999999998</v>
      </c>
      <c r="C93" s="96">
        <v>38.149500000000003</v>
      </c>
      <c r="D93" s="96">
        <v>94.029399999999995</v>
      </c>
      <c r="E93" s="96">
        <v>0</v>
      </c>
      <c r="F93" s="96">
        <v>4.0000000000000002E-4</v>
      </c>
      <c r="G93" s="96">
        <v>97763.153300000005</v>
      </c>
      <c r="H93" s="96">
        <v>9631.2580999999991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6" t="s">
        <v>422</v>
      </c>
      <c r="B94" s="96">
        <v>19034.130499999999</v>
      </c>
      <c r="C94" s="96">
        <v>32.651499999999999</v>
      </c>
      <c r="D94" s="96">
        <v>83.293700000000001</v>
      </c>
      <c r="E94" s="96">
        <v>0</v>
      </c>
      <c r="F94" s="96">
        <v>2.9999999999999997E-4</v>
      </c>
      <c r="G94" s="96">
        <v>86607.906499999997</v>
      </c>
      <c r="H94" s="96">
        <v>8095.7786999999998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6" t="s">
        <v>265</v>
      </c>
      <c r="B95" s="96">
        <v>19357.095700000002</v>
      </c>
      <c r="C95" s="96">
        <v>33.740499999999997</v>
      </c>
      <c r="D95" s="96">
        <v>87.602099999999993</v>
      </c>
      <c r="E95" s="96">
        <v>0</v>
      </c>
      <c r="F95" s="96">
        <v>2.9999999999999997E-4</v>
      </c>
      <c r="G95" s="96">
        <v>91091.321100000001</v>
      </c>
      <c r="H95" s="96">
        <v>8285.6133000000009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6" t="s">
        <v>423</v>
      </c>
      <c r="B96" s="96">
        <v>19101.866099999999</v>
      </c>
      <c r="C96" s="96">
        <v>33.484900000000003</v>
      </c>
      <c r="D96" s="96">
        <v>87.471800000000002</v>
      </c>
      <c r="E96" s="96">
        <v>0</v>
      </c>
      <c r="F96" s="96">
        <v>2.9999999999999997E-4</v>
      </c>
      <c r="G96" s="96">
        <v>90956.949299999993</v>
      </c>
      <c r="H96" s="96">
        <v>8194.9346000000005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6" t="s">
        <v>424</v>
      </c>
      <c r="B97" s="96">
        <v>19175.6672</v>
      </c>
      <c r="C97" s="96">
        <v>33.644300000000001</v>
      </c>
      <c r="D97" s="96">
        <v>87.972200000000001</v>
      </c>
      <c r="E97" s="96">
        <v>0</v>
      </c>
      <c r="F97" s="96">
        <v>2.9999999999999997E-4</v>
      </c>
      <c r="G97" s="96">
        <v>91477.552899999995</v>
      </c>
      <c r="H97" s="96">
        <v>8229.5414999999994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6" t="s">
        <v>425</v>
      </c>
      <c r="B98" s="96">
        <v>20691.436799999999</v>
      </c>
      <c r="C98" s="96">
        <v>36.302700000000002</v>
      </c>
      <c r="D98" s="96">
        <v>94.920299999999997</v>
      </c>
      <c r="E98" s="96">
        <v>0</v>
      </c>
      <c r="F98" s="96">
        <v>4.0000000000000002E-4</v>
      </c>
      <c r="G98" s="96">
        <v>98702.482099999994</v>
      </c>
      <c r="H98" s="96">
        <v>8879.9526999999998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6" t="s">
        <v>426</v>
      </c>
      <c r="B99" s="96">
        <v>18418.0285</v>
      </c>
      <c r="C99" s="96">
        <v>32.253</v>
      </c>
      <c r="D99" s="96">
        <v>84.161000000000001</v>
      </c>
      <c r="E99" s="96">
        <v>0</v>
      </c>
      <c r="F99" s="96">
        <v>2.9999999999999997E-4</v>
      </c>
      <c r="G99" s="96">
        <v>87514.052800000005</v>
      </c>
      <c r="H99" s="96">
        <v>7898.31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6" t="s">
        <v>427</v>
      </c>
      <c r="B100" s="96">
        <v>19821.337500000001</v>
      </c>
      <c r="C100" s="96">
        <v>34.2102</v>
      </c>
      <c r="D100" s="96">
        <v>87.865600000000001</v>
      </c>
      <c r="E100" s="96">
        <v>0</v>
      </c>
      <c r="F100" s="96">
        <v>2.9999999999999997E-4</v>
      </c>
      <c r="G100" s="96">
        <v>91363.096300000005</v>
      </c>
      <c r="H100" s="96">
        <v>8451.0267000000003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6" t="s">
        <v>428</v>
      </c>
      <c r="B101" s="96">
        <v>21897.531599999998</v>
      </c>
      <c r="C101" s="96">
        <v>36.319400000000002</v>
      </c>
      <c r="D101" s="96">
        <v>89.090199999999996</v>
      </c>
      <c r="E101" s="96">
        <v>0</v>
      </c>
      <c r="F101" s="96">
        <v>4.0000000000000002E-4</v>
      </c>
      <c r="G101" s="96">
        <v>92626.829599999997</v>
      </c>
      <c r="H101" s="96">
        <v>9191.6335999999992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6" t="s">
        <v>429</v>
      </c>
      <c r="B102" s="96">
        <v>24721.060600000001</v>
      </c>
      <c r="C102" s="96">
        <v>39.290100000000002</v>
      </c>
      <c r="D102" s="96">
        <v>91.309399999999997</v>
      </c>
      <c r="E102" s="96">
        <v>0</v>
      </c>
      <c r="F102" s="96">
        <v>4.0000000000000002E-4</v>
      </c>
      <c r="G102" s="96">
        <v>94921.901700000002</v>
      </c>
      <c r="H102" s="96">
        <v>10208.8603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6"/>
      <c r="B103" s="96"/>
      <c r="C103" s="96"/>
      <c r="D103" s="96"/>
      <c r="E103" s="96"/>
      <c r="F103" s="96"/>
      <c r="G103" s="96"/>
      <c r="H103" s="96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6" t="s">
        <v>430</v>
      </c>
      <c r="B104" s="96">
        <v>251377.46660000001</v>
      </c>
      <c r="C104" s="96">
        <v>424.41899999999998</v>
      </c>
      <c r="D104" s="96">
        <v>1063.2328</v>
      </c>
      <c r="E104" s="96">
        <v>0</v>
      </c>
      <c r="F104" s="96">
        <v>4.1999999999999997E-3</v>
      </c>
      <c r="G104" s="97">
        <v>1105490</v>
      </c>
      <c r="H104" s="96">
        <v>106251.3625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6" t="s">
        <v>431</v>
      </c>
      <c r="B105" s="96">
        <v>18418.0285</v>
      </c>
      <c r="C105" s="96">
        <v>32.253</v>
      </c>
      <c r="D105" s="96">
        <v>82.581699999999998</v>
      </c>
      <c r="E105" s="96">
        <v>0</v>
      </c>
      <c r="F105" s="96">
        <v>2.9999999999999997E-4</v>
      </c>
      <c r="G105" s="96">
        <v>85854.181700000001</v>
      </c>
      <c r="H105" s="96">
        <v>7898.31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6" t="s">
        <v>432</v>
      </c>
      <c r="B106" s="96">
        <v>24883.602900000002</v>
      </c>
      <c r="C106" s="96">
        <v>39.737900000000003</v>
      </c>
      <c r="D106" s="96">
        <v>94.920299999999997</v>
      </c>
      <c r="E106" s="96">
        <v>0</v>
      </c>
      <c r="F106" s="96">
        <v>4.0000000000000002E-4</v>
      </c>
      <c r="G106" s="96">
        <v>98702.482099999994</v>
      </c>
      <c r="H106" s="96">
        <v>10294.5705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0"/>
      <c r="B108" s="96" t="s">
        <v>433</v>
      </c>
      <c r="C108" s="96" t="s">
        <v>434</v>
      </c>
      <c r="D108" s="96" t="s">
        <v>435</v>
      </c>
      <c r="E108" s="96" t="s">
        <v>436</v>
      </c>
      <c r="F108" s="96" t="s">
        <v>437</v>
      </c>
      <c r="G108" s="96" t="s">
        <v>438</v>
      </c>
      <c r="H108" s="96" t="s">
        <v>439</v>
      </c>
      <c r="I108" s="96" t="s">
        <v>440</v>
      </c>
      <c r="J108" s="96" t="s">
        <v>441</v>
      </c>
      <c r="K108" s="96" t="s">
        <v>442</v>
      </c>
      <c r="L108" s="96" t="s">
        <v>443</v>
      </c>
      <c r="M108" s="96" t="s">
        <v>444</v>
      </c>
      <c r="N108" s="96" t="s">
        <v>445</v>
      </c>
      <c r="O108" s="96" t="s">
        <v>446</v>
      </c>
      <c r="P108" s="96" t="s">
        <v>447</v>
      </c>
      <c r="Q108" s="96" t="s">
        <v>448</v>
      </c>
      <c r="R108" s="96" t="s">
        <v>449</v>
      </c>
      <c r="S108" s="96" t="s">
        <v>450</v>
      </c>
    </row>
    <row r="109" spans="1:19">
      <c r="A109" s="96" t="s">
        <v>419</v>
      </c>
      <c r="B109" s="97">
        <v>76596500000</v>
      </c>
      <c r="C109" s="96">
        <v>73526.197</v>
      </c>
      <c r="D109" s="96" t="s">
        <v>572</v>
      </c>
      <c r="E109" s="96">
        <v>49331.021000000001</v>
      </c>
      <c r="F109" s="96">
        <v>9104.3970000000008</v>
      </c>
      <c r="G109" s="96">
        <v>9175.7790000000005</v>
      </c>
      <c r="H109" s="96">
        <v>0</v>
      </c>
      <c r="I109" s="96">
        <v>0</v>
      </c>
      <c r="J109" s="96">
        <v>5915</v>
      </c>
      <c r="K109" s="96">
        <v>0</v>
      </c>
      <c r="L109" s="96">
        <v>0</v>
      </c>
      <c r="M109" s="96">
        <v>0</v>
      </c>
      <c r="N109" s="96">
        <v>0</v>
      </c>
      <c r="O109" s="96">
        <v>0</v>
      </c>
      <c r="P109" s="96">
        <v>0</v>
      </c>
      <c r="Q109" s="96">
        <v>0</v>
      </c>
      <c r="R109" s="96">
        <v>0</v>
      </c>
      <c r="S109" s="96">
        <v>0</v>
      </c>
    </row>
    <row r="110" spans="1:19">
      <c r="A110" s="96" t="s">
        <v>420</v>
      </c>
      <c r="B110" s="97">
        <v>68066200000</v>
      </c>
      <c r="C110" s="96">
        <v>67611.197</v>
      </c>
      <c r="D110" s="96" t="s">
        <v>573</v>
      </c>
      <c r="E110" s="96">
        <v>49331.021000000001</v>
      </c>
      <c r="F110" s="96">
        <v>9104.3970000000008</v>
      </c>
      <c r="G110" s="96">
        <v>9175.7790000000005</v>
      </c>
      <c r="H110" s="96">
        <v>0</v>
      </c>
      <c r="I110" s="96">
        <v>0</v>
      </c>
      <c r="J110" s="96">
        <v>0</v>
      </c>
      <c r="K110" s="96">
        <v>0</v>
      </c>
      <c r="L110" s="96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96">
        <v>0</v>
      </c>
      <c r="S110" s="96">
        <v>0</v>
      </c>
    </row>
    <row r="111" spans="1:19">
      <c r="A111" s="96" t="s">
        <v>421</v>
      </c>
      <c r="B111" s="97">
        <v>77507800000</v>
      </c>
      <c r="C111" s="96">
        <v>68297.714000000007</v>
      </c>
      <c r="D111" s="96" t="s">
        <v>539</v>
      </c>
      <c r="E111" s="96">
        <v>49331.021000000001</v>
      </c>
      <c r="F111" s="96">
        <v>9104.3970000000008</v>
      </c>
      <c r="G111" s="96">
        <v>9175.7790000000005</v>
      </c>
      <c r="H111" s="96">
        <v>0</v>
      </c>
      <c r="I111" s="96">
        <v>686.51599999999996</v>
      </c>
      <c r="J111" s="96">
        <v>0</v>
      </c>
      <c r="K111" s="96">
        <v>0</v>
      </c>
      <c r="L111" s="96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96">
        <v>0</v>
      </c>
      <c r="S111" s="96">
        <v>0</v>
      </c>
    </row>
    <row r="112" spans="1:19">
      <c r="A112" s="96" t="s">
        <v>422</v>
      </c>
      <c r="B112" s="97">
        <v>68663800000</v>
      </c>
      <c r="C112" s="96">
        <v>69808.713000000003</v>
      </c>
      <c r="D112" s="96" t="s">
        <v>495</v>
      </c>
      <c r="E112" s="96">
        <v>49331.021000000001</v>
      </c>
      <c r="F112" s="96">
        <v>9104.3970000000008</v>
      </c>
      <c r="G112" s="96">
        <v>9175.7790000000005</v>
      </c>
      <c r="H112" s="96">
        <v>0</v>
      </c>
      <c r="I112" s="96">
        <v>2197.5160000000001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96">
        <v>0</v>
      </c>
      <c r="S112" s="96">
        <v>0</v>
      </c>
    </row>
    <row r="113" spans="1:19">
      <c r="A113" s="96" t="s">
        <v>265</v>
      </c>
      <c r="B113" s="97">
        <v>72218300000</v>
      </c>
      <c r="C113" s="96">
        <v>75207.383000000002</v>
      </c>
      <c r="D113" s="96" t="s">
        <v>496</v>
      </c>
      <c r="E113" s="96">
        <v>49331.021000000001</v>
      </c>
      <c r="F113" s="96">
        <v>9104.3970000000008</v>
      </c>
      <c r="G113" s="96">
        <v>9175.7790000000005</v>
      </c>
      <c r="H113" s="96">
        <v>0</v>
      </c>
      <c r="I113" s="96">
        <v>7596.1859999999997</v>
      </c>
      <c r="J113" s="96">
        <v>0</v>
      </c>
      <c r="K113" s="96">
        <v>0</v>
      </c>
      <c r="L113" s="96">
        <v>0</v>
      </c>
      <c r="M113" s="96">
        <v>0</v>
      </c>
      <c r="N113" s="96">
        <v>0</v>
      </c>
      <c r="O113" s="96">
        <v>0</v>
      </c>
      <c r="P113" s="96">
        <v>0</v>
      </c>
      <c r="Q113" s="96">
        <v>0</v>
      </c>
      <c r="R113" s="96">
        <v>0</v>
      </c>
      <c r="S113" s="96">
        <v>0</v>
      </c>
    </row>
    <row r="114" spans="1:19">
      <c r="A114" s="96" t="s">
        <v>423</v>
      </c>
      <c r="B114" s="97">
        <v>72111800000</v>
      </c>
      <c r="C114" s="96">
        <v>81450.983999999997</v>
      </c>
      <c r="D114" s="96" t="s">
        <v>497</v>
      </c>
      <c r="E114" s="96">
        <v>49331.021000000001</v>
      </c>
      <c r="F114" s="96">
        <v>9104.3970000000008</v>
      </c>
      <c r="G114" s="96">
        <v>9175.7790000000005</v>
      </c>
      <c r="H114" s="96">
        <v>0</v>
      </c>
      <c r="I114" s="96">
        <v>13839.787</v>
      </c>
      <c r="J114" s="96">
        <v>0</v>
      </c>
      <c r="K114" s="96">
        <v>0</v>
      </c>
      <c r="L114" s="96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96">
        <v>0</v>
      </c>
      <c r="S114" s="96">
        <v>0</v>
      </c>
    </row>
    <row r="115" spans="1:19">
      <c r="A115" s="96" t="s">
        <v>424</v>
      </c>
      <c r="B115" s="97">
        <v>72524500000</v>
      </c>
      <c r="C115" s="96">
        <v>85267.379000000001</v>
      </c>
      <c r="D115" s="96" t="s">
        <v>585</v>
      </c>
      <c r="E115" s="96">
        <v>49331.021000000001</v>
      </c>
      <c r="F115" s="96">
        <v>9104.3970000000008</v>
      </c>
      <c r="G115" s="96">
        <v>9175.7790000000005</v>
      </c>
      <c r="H115" s="96">
        <v>0</v>
      </c>
      <c r="I115" s="96">
        <v>17656.182000000001</v>
      </c>
      <c r="J115" s="96">
        <v>0</v>
      </c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96">
        <v>0</v>
      </c>
      <c r="S115" s="96">
        <v>0</v>
      </c>
    </row>
    <row r="116" spans="1:19">
      <c r="A116" s="96" t="s">
        <v>425</v>
      </c>
      <c r="B116" s="97">
        <v>78252500000</v>
      </c>
      <c r="C116" s="96">
        <v>85402.278999999995</v>
      </c>
      <c r="D116" s="96" t="s">
        <v>498</v>
      </c>
      <c r="E116" s="96">
        <v>49331.021000000001</v>
      </c>
      <c r="F116" s="96">
        <v>9104.3970000000008</v>
      </c>
      <c r="G116" s="96">
        <v>9175.7790000000005</v>
      </c>
      <c r="H116" s="96">
        <v>0</v>
      </c>
      <c r="I116" s="96">
        <v>17791.081999999999</v>
      </c>
      <c r="J116" s="96">
        <v>0</v>
      </c>
      <c r="K116" s="96">
        <v>0</v>
      </c>
      <c r="L116" s="96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96">
        <v>0</v>
      </c>
      <c r="S116" s="96">
        <v>0</v>
      </c>
    </row>
    <row r="117" spans="1:19">
      <c r="A117" s="96" t="s">
        <v>426</v>
      </c>
      <c r="B117" s="97">
        <v>69382200000</v>
      </c>
      <c r="C117" s="96">
        <v>77108.845000000001</v>
      </c>
      <c r="D117" s="96" t="s">
        <v>611</v>
      </c>
      <c r="E117" s="96">
        <v>49331.021000000001</v>
      </c>
      <c r="F117" s="96">
        <v>9104.3970000000008</v>
      </c>
      <c r="G117" s="96">
        <v>9175.7790000000005</v>
      </c>
      <c r="H117" s="96">
        <v>0</v>
      </c>
      <c r="I117" s="96">
        <v>9497.6479999999992</v>
      </c>
      <c r="J117" s="96">
        <v>0</v>
      </c>
      <c r="K117" s="96">
        <v>0</v>
      </c>
      <c r="L117" s="96">
        <v>0</v>
      </c>
      <c r="M117" s="96">
        <v>0</v>
      </c>
      <c r="N117" s="96">
        <v>0</v>
      </c>
      <c r="O117" s="96">
        <v>0</v>
      </c>
      <c r="P117" s="96">
        <v>0</v>
      </c>
      <c r="Q117" s="96">
        <v>0</v>
      </c>
      <c r="R117" s="96">
        <v>0</v>
      </c>
      <c r="S117" s="96">
        <v>0</v>
      </c>
    </row>
    <row r="118" spans="1:19">
      <c r="A118" s="96" t="s">
        <v>427</v>
      </c>
      <c r="B118" s="97">
        <v>72433800000</v>
      </c>
      <c r="C118" s="96">
        <v>70695.828999999998</v>
      </c>
      <c r="D118" s="96" t="s">
        <v>612</v>
      </c>
      <c r="E118" s="96">
        <v>49331.021000000001</v>
      </c>
      <c r="F118" s="96">
        <v>9104.3970000000008</v>
      </c>
      <c r="G118" s="96">
        <v>9175.7790000000005</v>
      </c>
      <c r="H118" s="96">
        <v>0</v>
      </c>
      <c r="I118" s="96">
        <v>3084.6309999999999</v>
      </c>
      <c r="J118" s="96">
        <v>0</v>
      </c>
      <c r="K118" s="96">
        <v>0</v>
      </c>
      <c r="L118" s="96">
        <v>0</v>
      </c>
      <c r="M118" s="96">
        <v>0</v>
      </c>
      <c r="N118" s="96">
        <v>0</v>
      </c>
      <c r="O118" s="96">
        <v>0</v>
      </c>
      <c r="P118" s="96">
        <v>0</v>
      </c>
      <c r="Q118" s="96">
        <v>0</v>
      </c>
      <c r="R118" s="96">
        <v>0</v>
      </c>
      <c r="S118" s="96">
        <v>0</v>
      </c>
    </row>
    <row r="119" spans="1:19">
      <c r="A119" s="96" t="s">
        <v>428</v>
      </c>
      <c r="B119" s="97">
        <v>73435700000</v>
      </c>
      <c r="C119" s="96">
        <v>73526.197</v>
      </c>
      <c r="D119" s="96" t="s">
        <v>581</v>
      </c>
      <c r="E119" s="96">
        <v>49331.021000000001</v>
      </c>
      <c r="F119" s="96">
        <v>9104.3970000000008</v>
      </c>
      <c r="G119" s="96">
        <v>9175.7790000000005</v>
      </c>
      <c r="H119" s="96">
        <v>0</v>
      </c>
      <c r="I119" s="96">
        <v>0</v>
      </c>
      <c r="J119" s="96">
        <v>5915</v>
      </c>
      <c r="K119" s="96">
        <v>0</v>
      </c>
      <c r="L119" s="96">
        <v>0</v>
      </c>
      <c r="M119" s="96">
        <v>0</v>
      </c>
      <c r="N119" s="96">
        <v>0</v>
      </c>
      <c r="O119" s="96">
        <v>0</v>
      </c>
      <c r="P119" s="96">
        <v>0</v>
      </c>
      <c r="Q119" s="96">
        <v>0</v>
      </c>
      <c r="R119" s="96">
        <v>0</v>
      </c>
      <c r="S119" s="96">
        <v>0</v>
      </c>
    </row>
    <row r="120" spans="1:19">
      <c r="A120" s="96" t="s">
        <v>429</v>
      </c>
      <c r="B120" s="97">
        <v>75255200000</v>
      </c>
      <c r="C120" s="96">
        <v>73526.197</v>
      </c>
      <c r="D120" s="96" t="s">
        <v>574</v>
      </c>
      <c r="E120" s="96">
        <v>49331.021000000001</v>
      </c>
      <c r="F120" s="96">
        <v>9104.3970000000008</v>
      </c>
      <c r="G120" s="96">
        <v>9175.7790000000005</v>
      </c>
      <c r="H120" s="96">
        <v>0</v>
      </c>
      <c r="I120" s="96">
        <v>0</v>
      </c>
      <c r="J120" s="96">
        <v>5915</v>
      </c>
      <c r="K120" s="96">
        <v>0</v>
      </c>
      <c r="L120" s="96">
        <v>0</v>
      </c>
      <c r="M120" s="96">
        <v>0</v>
      </c>
      <c r="N120" s="96">
        <v>0</v>
      </c>
      <c r="O120" s="96">
        <v>0</v>
      </c>
      <c r="P120" s="96">
        <v>0</v>
      </c>
      <c r="Q120" s="96">
        <v>0</v>
      </c>
      <c r="R120" s="96">
        <v>0</v>
      </c>
      <c r="S120" s="96">
        <v>0</v>
      </c>
    </row>
    <row r="121" spans="1:19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</row>
    <row r="122" spans="1:19">
      <c r="A122" s="96" t="s">
        <v>430</v>
      </c>
      <c r="B122" s="97">
        <v>876448000000</v>
      </c>
      <c r="C122" s="96"/>
      <c r="D122" s="96"/>
      <c r="E122" s="96"/>
      <c r="F122" s="96"/>
      <c r="G122" s="96"/>
      <c r="H122" s="96"/>
      <c r="I122" s="96"/>
      <c r="J122" s="96"/>
      <c r="K122" s="96">
        <v>0</v>
      </c>
      <c r="L122" s="96">
        <v>0</v>
      </c>
      <c r="M122" s="96">
        <v>0</v>
      </c>
      <c r="N122" s="96">
        <v>0</v>
      </c>
      <c r="O122" s="96">
        <v>0</v>
      </c>
      <c r="P122" s="96">
        <v>0</v>
      </c>
      <c r="Q122" s="96">
        <v>0</v>
      </c>
      <c r="R122" s="96">
        <v>0</v>
      </c>
      <c r="S122" s="96">
        <v>0</v>
      </c>
    </row>
    <row r="123" spans="1:19">
      <c r="A123" s="96" t="s">
        <v>431</v>
      </c>
      <c r="B123" s="97">
        <v>68066200000</v>
      </c>
      <c r="C123" s="96">
        <v>67611.197</v>
      </c>
      <c r="D123" s="96"/>
      <c r="E123" s="96">
        <v>49331.021000000001</v>
      </c>
      <c r="F123" s="96">
        <v>9104.3970000000008</v>
      </c>
      <c r="G123" s="96">
        <v>9175.7790000000005</v>
      </c>
      <c r="H123" s="96">
        <v>0</v>
      </c>
      <c r="I123" s="96">
        <v>0</v>
      </c>
      <c r="J123" s="96">
        <v>0</v>
      </c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6">
        <v>0</v>
      </c>
      <c r="Q123" s="96">
        <v>0</v>
      </c>
      <c r="R123" s="96">
        <v>0</v>
      </c>
      <c r="S123" s="96">
        <v>0</v>
      </c>
    </row>
    <row r="124" spans="1:19">
      <c r="A124" s="96" t="s">
        <v>432</v>
      </c>
      <c r="B124" s="97">
        <v>78252500000</v>
      </c>
      <c r="C124" s="96">
        <v>85402.278999999995</v>
      </c>
      <c r="D124" s="96"/>
      <c r="E124" s="96">
        <v>49331.021000000001</v>
      </c>
      <c r="F124" s="96">
        <v>9104.3970000000008</v>
      </c>
      <c r="G124" s="96">
        <v>9175.7790000000005</v>
      </c>
      <c r="H124" s="96">
        <v>0</v>
      </c>
      <c r="I124" s="96">
        <v>17791.081999999999</v>
      </c>
      <c r="J124" s="96">
        <v>5915</v>
      </c>
      <c r="K124" s="96">
        <v>0</v>
      </c>
      <c r="L124" s="96">
        <v>0</v>
      </c>
      <c r="M124" s="96">
        <v>0</v>
      </c>
      <c r="N124" s="96">
        <v>0</v>
      </c>
      <c r="O124" s="96">
        <v>0</v>
      </c>
      <c r="P124" s="96">
        <v>0</v>
      </c>
      <c r="Q124" s="96">
        <v>0</v>
      </c>
      <c r="R124" s="96">
        <v>0</v>
      </c>
      <c r="S124" s="96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90"/>
      <c r="B126" s="96" t="s">
        <v>454</v>
      </c>
      <c r="C126" s="96" t="s">
        <v>455</v>
      </c>
      <c r="D126" s="96" t="s">
        <v>456</v>
      </c>
      <c r="E126" s="96" t="s">
        <v>161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6" t="s">
        <v>457</v>
      </c>
      <c r="B127" s="96">
        <v>9182.9500000000007</v>
      </c>
      <c r="C127" s="96">
        <v>2581.9699999999998</v>
      </c>
      <c r="D127" s="96">
        <v>0</v>
      </c>
      <c r="E127" s="96">
        <v>11764.92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6" t="s">
        <v>458</v>
      </c>
      <c r="B128" s="96">
        <v>1.9</v>
      </c>
      <c r="C128" s="96">
        <v>0.53</v>
      </c>
      <c r="D128" s="96">
        <v>0</v>
      </c>
      <c r="E128" s="96">
        <v>2.4300000000000002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6" t="s">
        <v>459</v>
      </c>
      <c r="B129" s="96">
        <v>1.9</v>
      </c>
      <c r="C129" s="96">
        <v>0.53</v>
      </c>
      <c r="D129" s="96">
        <v>0</v>
      </c>
      <c r="E129" s="96">
        <v>2.4300000000000002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29"/>
  <sheetViews>
    <sheetView workbookViewId="0"/>
  </sheetViews>
  <sheetFormatPr defaultRowHeight="10.5"/>
  <cols>
    <col min="1" max="1" width="53.33203125" style="89" customWidth="1"/>
    <col min="2" max="2" width="28.83203125" style="89" customWidth="1"/>
    <col min="3" max="3" width="33.6640625" style="89" customWidth="1"/>
    <col min="4" max="4" width="38.6640625" style="89" customWidth="1"/>
    <col min="5" max="5" width="45.6640625" style="89" customWidth="1"/>
    <col min="6" max="6" width="50" style="89" customWidth="1"/>
    <col min="7" max="7" width="43.6640625" style="89" customWidth="1"/>
    <col min="8" max="9" width="38.33203125" style="89" customWidth="1"/>
    <col min="10" max="10" width="46.1640625" style="89" customWidth="1"/>
    <col min="11" max="11" width="36.1640625" style="89" customWidth="1"/>
    <col min="12" max="12" width="45" style="89" customWidth="1"/>
    <col min="13" max="13" width="50.1640625" style="89" customWidth="1"/>
    <col min="14" max="15" width="44.83203125" style="89" customWidth="1"/>
    <col min="16" max="16" width="45.33203125" style="89" customWidth="1"/>
    <col min="17" max="17" width="44.83203125" style="89" customWidth="1"/>
    <col min="18" max="18" width="42.6640625" style="89" customWidth="1"/>
    <col min="19" max="19" width="48.1640625" style="89" customWidth="1"/>
    <col min="20" max="22" width="9.33203125" style="89" customWidth="1"/>
    <col min="23" max="16384" width="9.33203125" style="89"/>
  </cols>
  <sheetData>
    <row r="1" spans="1:19">
      <c r="A1" s="90"/>
      <c r="B1" s="96" t="s">
        <v>302</v>
      </c>
      <c r="C1" s="96" t="s">
        <v>303</v>
      </c>
      <c r="D1" s="96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6" t="s">
        <v>305</v>
      </c>
      <c r="B2" s="96">
        <v>1599.8</v>
      </c>
      <c r="C2" s="96">
        <v>330.87</v>
      </c>
      <c r="D2" s="96">
        <v>330.87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6" t="s">
        <v>306</v>
      </c>
      <c r="B3" s="96">
        <v>1599.8</v>
      </c>
      <c r="C3" s="96">
        <v>330.87</v>
      </c>
      <c r="D3" s="96">
        <v>330.87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6" t="s">
        <v>307</v>
      </c>
      <c r="B4" s="96">
        <v>3843.78</v>
      </c>
      <c r="C4" s="96">
        <v>794.97</v>
      </c>
      <c r="D4" s="96">
        <v>794.97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6" t="s">
        <v>308</v>
      </c>
      <c r="B5" s="96">
        <v>3843.78</v>
      </c>
      <c r="C5" s="96">
        <v>794.97</v>
      </c>
      <c r="D5" s="96">
        <v>794.97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0"/>
      <c r="B7" s="96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6" t="s">
        <v>310</v>
      </c>
      <c r="B8" s="96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6" t="s">
        <v>311</v>
      </c>
      <c r="B9" s="96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6" t="s">
        <v>312</v>
      </c>
      <c r="B10" s="9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0"/>
      <c r="B12" s="96" t="s">
        <v>313</v>
      </c>
      <c r="C12" s="96" t="s">
        <v>314</v>
      </c>
      <c r="D12" s="96" t="s">
        <v>315</v>
      </c>
      <c r="E12" s="96" t="s">
        <v>316</v>
      </c>
      <c r="F12" s="96" t="s">
        <v>317</v>
      </c>
      <c r="G12" s="96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6" t="s">
        <v>76</v>
      </c>
      <c r="B13" s="96">
        <v>0</v>
      </c>
      <c r="C13" s="96">
        <v>705.65</v>
      </c>
      <c r="D13" s="96">
        <v>0</v>
      </c>
      <c r="E13" s="96">
        <v>0</v>
      </c>
      <c r="F13" s="96">
        <v>0</v>
      </c>
      <c r="G13" s="9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6" t="s">
        <v>77</v>
      </c>
      <c r="B14" s="96">
        <v>12.93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6" t="s">
        <v>85</v>
      </c>
      <c r="B15" s="96">
        <v>545.04999999999995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6" t="s">
        <v>86</v>
      </c>
      <c r="B16" s="96">
        <v>92.86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6" t="s">
        <v>87</v>
      </c>
      <c r="B17" s="96">
        <v>104.42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6" t="s">
        <v>88</v>
      </c>
      <c r="B18" s="96">
        <v>0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6" t="s">
        <v>89</v>
      </c>
      <c r="B19" s="96">
        <v>138.88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6" t="s">
        <v>90</v>
      </c>
      <c r="B20" s="96">
        <v>0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6" t="s">
        <v>91</v>
      </c>
      <c r="B21" s="96">
        <v>0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6" t="s">
        <v>92</v>
      </c>
      <c r="B22" s="96">
        <v>0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6" t="s">
        <v>71</v>
      </c>
      <c r="B23" s="96">
        <v>0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6" t="s">
        <v>93</v>
      </c>
      <c r="B24" s="96">
        <v>0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6" t="s">
        <v>94</v>
      </c>
      <c r="B25" s="96">
        <v>0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6" t="s">
        <v>95</v>
      </c>
      <c r="B26" s="96">
        <v>0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6"/>
      <c r="B27" s="96"/>
      <c r="C27" s="96"/>
      <c r="D27" s="96"/>
      <c r="E27" s="96"/>
      <c r="F27" s="96"/>
      <c r="G27" s="9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6" t="s">
        <v>96</v>
      </c>
      <c r="B28" s="96">
        <v>894.16</v>
      </c>
      <c r="C28" s="96">
        <v>705.65</v>
      </c>
      <c r="D28" s="96">
        <v>0</v>
      </c>
      <c r="E28" s="96">
        <v>0</v>
      </c>
      <c r="F28" s="96">
        <v>0</v>
      </c>
      <c r="G28" s="96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0"/>
      <c r="B30" s="96" t="s">
        <v>309</v>
      </c>
      <c r="C30" s="96" t="s">
        <v>229</v>
      </c>
      <c r="D30" s="96" t="s">
        <v>319</v>
      </c>
      <c r="E30" s="96" t="s">
        <v>320</v>
      </c>
      <c r="F30" s="96" t="s">
        <v>321</v>
      </c>
      <c r="G30" s="96" t="s">
        <v>322</v>
      </c>
      <c r="H30" s="96" t="s">
        <v>323</v>
      </c>
      <c r="I30" s="96" t="s">
        <v>324</v>
      </c>
      <c r="J30" s="96" t="s">
        <v>325</v>
      </c>
      <c r="K30"/>
      <c r="L30"/>
      <c r="M30"/>
      <c r="N30"/>
      <c r="O30"/>
      <c r="P30"/>
      <c r="Q30"/>
      <c r="R30"/>
      <c r="S30"/>
    </row>
    <row r="31" spans="1:19">
      <c r="A31" s="96" t="s">
        <v>328</v>
      </c>
      <c r="B31" s="96">
        <v>3204.84</v>
      </c>
      <c r="C31" s="96" t="s">
        <v>236</v>
      </c>
      <c r="D31" s="96">
        <v>31313.82</v>
      </c>
      <c r="E31" s="96">
        <v>1</v>
      </c>
      <c r="F31" s="96">
        <v>1586.63</v>
      </c>
      <c r="G31" s="96">
        <v>0</v>
      </c>
      <c r="H31" s="96">
        <v>9.68</v>
      </c>
      <c r="I31" s="96"/>
      <c r="J31" s="96">
        <v>2.56</v>
      </c>
      <c r="K31"/>
      <c r="L31"/>
      <c r="M31"/>
      <c r="N31"/>
      <c r="O31"/>
      <c r="P31"/>
      <c r="Q31"/>
      <c r="R31"/>
      <c r="S31"/>
    </row>
    <row r="32" spans="1:19">
      <c r="A32" s="96" t="s">
        <v>327</v>
      </c>
      <c r="B32" s="96">
        <v>1393.41</v>
      </c>
      <c r="C32" s="96" t="s">
        <v>236</v>
      </c>
      <c r="D32" s="96">
        <v>11554.41</v>
      </c>
      <c r="E32" s="96">
        <v>1</v>
      </c>
      <c r="F32" s="96">
        <v>1150.96</v>
      </c>
      <c r="G32" s="96">
        <v>0</v>
      </c>
      <c r="H32" s="96">
        <v>15.06</v>
      </c>
      <c r="I32" s="96"/>
      <c r="J32" s="96">
        <v>0</v>
      </c>
      <c r="K32"/>
      <c r="L32"/>
      <c r="M32"/>
      <c r="N32"/>
      <c r="O32"/>
      <c r="P32"/>
      <c r="Q32"/>
      <c r="R32"/>
      <c r="S32"/>
    </row>
    <row r="33" spans="1:19">
      <c r="A33" s="96" t="s">
        <v>326</v>
      </c>
      <c r="B33" s="96">
        <v>236.88</v>
      </c>
      <c r="C33" s="96" t="s">
        <v>236</v>
      </c>
      <c r="D33" s="96">
        <v>1010.76</v>
      </c>
      <c r="E33" s="96">
        <v>1</v>
      </c>
      <c r="F33" s="96">
        <v>299.12</v>
      </c>
      <c r="G33" s="96">
        <v>17.66</v>
      </c>
      <c r="H33" s="96">
        <v>11.84</v>
      </c>
      <c r="I33" s="96">
        <v>47.38</v>
      </c>
      <c r="J33" s="96">
        <v>8.07</v>
      </c>
      <c r="K33"/>
      <c r="L33"/>
      <c r="M33"/>
      <c r="N33"/>
      <c r="O33"/>
      <c r="P33"/>
      <c r="Q33"/>
      <c r="R33"/>
      <c r="S33"/>
    </row>
    <row r="34" spans="1:19">
      <c r="A34" s="96" t="s">
        <v>161</v>
      </c>
      <c r="B34" s="96">
        <v>4835.13</v>
      </c>
      <c r="C34" s="96"/>
      <c r="D34" s="96">
        <v>43879</v>
      </c>
      <c r="E34" s="96"/>
      <c r="F34" s="96">
        <v>3036.71</v>
      </c>
      <c r="G34" s="96">
        <v>17.66</v>
      </c>
      <c r="H34" s="96">
        <v>11.3363</v>
      </c>
      <c r="I34" s="96">
        <v>967.03</v>
      </c>
      <c r="J34" s="96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6" t="s">
        <v>329</v>
      </c>
      <c r="B35" s="96">
        <v>4835.13</v>
      </c>
      <c r="C35" s="96"/>
      <c r="D35" s="96">
        <v>43879</v>
      </c>
      <c r="E35" s="96"/>
      <c r="F35" s="96">
        <v>3036.71</v>
      </c>
      <c r="G35" s="96">
        <v>17.66</v>
      </c>
      <c r="H35" s="96">
        <v>11.3363</v>
      </c>
      <c r="I35" s="96">
        <v>967.03</v>
      </c>
      <c r="J35" s="96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6" t="s">
        <v>330</v>
      </c>
      <c r="B36" s="96">
        <v>0</v>
      </c>
      <c r="C36" s="96"/>
      <c r="D36" s="96">
        <v>0</v>
      </c>
      <c r="E36" s="96"/>
      <c r="F36" s="96">
        <v>0</v>
      </c>
      <c r="G36" s="96">
        <v>0</v>
      </c>
      <c r="H36" s="96"/>
      <c r="I36" s="96"/>
      <c r="J36" s="96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0"/>
      <c r="B38" s="96" t="s">
        <v>56</v>
      </c>
      <c r="C38" s="96" t="s">
        <v>331</v>
      </c>
      <c r="D38" s="96" t="s">
        <v>332</v>
      </c>
      <c r="E38" s="96" t="s">
        <v>333</v>
      </c>
      <c r="F38" s="96" t="s">
        <v>334</v>
      </c>
      <c r="G38" s="96" t="s">
        <v>335</v>
      </c>
      <c r="H38" s="96" t="s">
        <v>336</v>
      </c>
      <c r="I38" s="96" t="s">
        <v>337</v>
      </c>
      <c r="J38"/>
      <c r="K38"/>
      <c r="L38"/>
      <c r="M38"/>
      <c r="N38"/>
      <c r="O38"/>
      <c r="P38"/>
      <c r="Q38"/>
      <c r="R38"/>
      <c r="S38"/>
    </row>
    <row r="39" spans="1:19">
      <c r="A39" s="96" t="s">
        <v>357</v>
      </c>
      <c r="B39" s="96" t="s">
        <v>504</v>
      </c>
      <c r="C39" s="96">
        <v>0.8</v>
      </c>
      <c r="D39" s="96">
        <v>0.73199999999999998</v>
      </c>
      <c r="E39" s="96">
        <v>0.82099999999999995</v>
      </c>
      <c r="F39" s="96">
        <v>598.24</v>
      </c>
      <c r="G39" s="96">
        <v>90</v>
      </c>
      <c r="H39" s="96">
        <v>90</v>
      </c>
      <c r="I39" s="96" t="s">
        <v>341</v>
      </c>
      <c r="J39"/>
      <c r="K39"/>
      <c r="L39"/>
      <c r="M39"/>
      <c r="N39"/>
      <c r="O39"/>
      <c r="P39"/>
      <c r="Q39"/>
      <c r="R39"/>
      <c r="S39"/>
    </row>
    <row r="40" spans="1:19">
      <c r="A40" s="96" t="s">
        <v>358</v>
      </c>
      <c r="B40" s="96" t="s">
        <v>504</v>
      </c>
      <c r="C40" s="96">
        <v>0.8</v>
      </c>
      <c r="D40" s="96">
        <v>0.73199999999999998</v>
      </c>
      <c r="E40" s="96">
        <v>0.82099999999999995</v>
      </c>
      <c r="F40" s="96">
        <v>390.16</v>
      </c>
      <c r="G40" s="96">
        <v>0</v>
      </c>
      <c r="H40" s="96">
        <v>90</v>
      </c>
      <c r="I40" s="96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96" t="s">
        <v>359</v>
      </c>
      <c r="B41" s="96" t="s">
        <v>504</v>
      </c>
      <c r="C41" s="96">
        <v>0.8</v>
      </c>
      <c r="D41" s="96">
        <v>0.73199999999999998</v>
      </c>
      <c r="E41" s="96">
        <v>0.82099999999999995</v>
      </c>
      <c r="F41" s="96">
        <v>598.24</v>
      </c>
      <c r="G41" s="96">
        <v>270</v>
      </c>
      <c r="H41" s="96">
        <v>90</v>
      </c>
      <c r="I41" s="96" t="s">
        <v>345</v>
      </c>
      <c r="J41"/>
      <c r="K41"/>
      <c r="L41"/>
      <c r="M41"/>
      <c r="N41"/>
      <c r="O41"/>
      <c r="P41"/>
      <c r="Q41"/>
      <c r="R41"/>
      <c r="S41"/>
    </row>
    <row r="42" spans="1:19">
      <c r="A42" s="96" t="s">
        <v>360</v>
      </c>
      <c r="B42" s="96" t="s">
        <v>347</v>
      </c>
      <c r="C42" s="96">
        <v>0.3</v>
      </c>
      <c r="D42" s="96">
        <v>2.512</v>
      </c>
      <c r="E42" s="96">
        <v>6.452</v>
      </c>
      <c r="F42" s="96">
        <v>3204.84</v>
      </c>
      <c r="G42" s="96">
        <v>0</v>
      </c>
      <c r="H42" s="96">
        <v>180</v>
      </c>
      <c r="I42" s="96"/>
      <c r="J42"/>
      <c r="K42"/>
      <c r="L42"/>
      <c r="M42"/>
      <c r="N42"/>
      <c r="O42"/>
      <c r="P42"/>
      <c r="Q42"/>
      <c r="R42"/>
      <c r="S42"/>
    </row>
    <row r="43" spans="1:19">
      <c r="A43" s="96" t="s">
        <v>361</v>
      </c>
      <c r="B43" s="96" t="s">
        <v>505</v>
      </c>
      <c r="C43" s="96">
        <v>0.3</v>
      </c>
      <c r="D43" s="96">
        <v>0.53600000000000003</v>
      </c>
      <c r="E43" s="96">
        <v>0.59599999999999997</v>
      </c>
      <c r="F43" s="96">
        <v>3204.84</v>
      </c>
      <c r="G43" s="96">
        <v>180</v>
      </c>
      <c r="H43" s="96">
        <v>0</v>
      </c>
      <c r="I43" s="96"/>
      <c r="J43"/>
      <c r="K43"/>
      <c r="L43"/>
      <c r="M43"/>
      <c r="N43"/>
      <c r="O43"/>
      <c r="P43"/>
      <c r="Q43"/>
      <c r="R43"/>
      <c r="S43"/>
    </row>
    <row r="44" spans="1:19">
      <c r="A44" s="96" t="s">
        <v>353</v>
      </c>
      <c r="B44" s="96" t="s">
        <v>504</v>
      </c>
      <c r="C44" s="96">
        <v>0.8</v>
      </c>
      <c r="D44" s="96">
        <v>0.73199999999999998</v>
      </c>
      <c r="E44" s="96">
        <v>0.82099999999999995</v>
      </c>
      <c r="F44" s="96">
        <v>110.54</v>
      </c>
      <c r="G44" s="96">
        <v>180</v>
      </c>
      <c r="H44" s="96">
        <v>90</v>
      </c>
      <c r="I44" s="96" t="s">
        <v>339</v>
      </c>
      <c r="J44"/>
      <c r="K44"/>
      <c r="L44"/>
      <c r="M44"/>
      <c r="N44"/>
      <c r="O44"/>
      <c r="P44"/>
      <c r="Q44"/>
      <c r="R44"/>
      <c r="S44"/>
    </row>
    <row r="45" spans="1:19">
      <c r="A45" s="96" t="s">
        <v>354</v>
      </c>
      <c r="B45" s="96" t="s">
        <v>504</v>
      </c>
      <c r="C45" s="96">
        <v>0.8</v>
      </c>
      <c r="D45" s="96">
        <v>0.73199999999999998</v>
      </c>
      <c r="E45" s="96">
        <v>0.82099999999999995</v>
      </c>
      <c r="F45" s="96">
        <v>39.020000000000003</v>
      </c>
      <c r="G45" s="96">
        <v>270</v>
      </c>
      <c r="H45" s="96">
        <v>90</v>
      </c>
      <c r="I45" s="96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6" t="s">
        <v>349</v>
      </c>
      <c r="B46" s="96" t="s">
        <v>504</v>
      </c>
      <c r="C46" s="96">
        <v>0.8</v>
      </c>
      <c r="D46" s="96">
        <v>0.73199999999999998</v>
      </c>
      <c r="E46" s="96">
        <v>0.82099999999999995</v>
      </c>
      <c r="F46" s="96">
        <v>260.10000000000002</v>
      </c>
      <c r="G46" s="96">
        <v>90</v>
      </c>
      <c r="H46" s="96">
        <v>90</v>
      </c>
      <c r="I46" s="96" t="s">
        <v>341</v>
      </c>
      <c r="J46"/>
      <c r="K46"/>
      <c r="L46"/>
      <c r="M46"/>
      <c r="N46"/>
      <c r="O46"/>
      <c r="P46"/>
      <c r="Q46"/>
      <c r="R46"/>
      <c r="S46"/>
    </row>
    <row r="47" spans="1:19">
      <c r="A47" s="96" t="s">
        <v>350</v>
      </c>
      <c r="B47" s="96" t="s">
        <v>351</v>
      </c>
      <c r="C47" s="96">
        <v>0.08</v>
      </c>
      <c r="D47" s="96">
        <v>3.242</v>
      </c>
      <c r="E47" s="96">
        <v>6.2990000000000004</v>
      </c>
      <c r="F47" s="96">
        <v>390.16</v>
      </c>
      <c r="G47" s="96">
        <v>0</v>
      </c>
      <c r="H47" s="96">
        <v>90</v>
      </c>
      <c r="I47" s="96" t="s">
        <v>343</v>
      </c>
      <c r="J47"/>
      <c r="K47"/>
      <c r="L47"/>
      <c r="M47"/>
      <c r="N47"/>
      <c r="O47"/>
      <c r="P47"/>
      <c r="Q47"/>
      <c r="R47"/>
      <c r="S47"/>
    </row>
    <row r="48" spans="1:19">
      <c r="A48" s="96" t="s">
        <v>348</v>
      </c>
      <c r="B48" s="96" t="s">
        <v>504</v>
      </c>
      <c r="C48" s="96">
        <v>0.8</v>
      </c>
      <c r="D48" s="96">
        <v>0.73199999999999998</v>
      </c>
      <c r="E48" s="96">
        <v>0.82099999999999995</v>
      </c>
      <c r="F48" s="96">
        <v>169.07</v>
      </c>
      <c r="G48" s="96">
        <v>180</v>
      </c>
      <c r="H48" s="96">
        <v>90</v>
      </c>
      <c r="I48" s="96" t="s">
        <v>339</v>
      </c>
      <c r="J48"/>
      <c r="K48"/>
      <c r="L48"/>
      <c r="M48"/>
      <c r="N48"/>
      <c r="O48"/>
      <c r="P48"/>
      <c r="Q48"/>
      <c r="R48"/>
      <c r="S48"/>
    </row>
    <row r="49" spans="1:19">
      <c r="A49" s="96" t="s">
        <v>352</v>
      </c>
      <c r="B49" s="96" t="s">
        <v>504</v>
      </c>
      <c r="C49" s="96">
        <v>0.8</v>
      </c>
      <c r="D49" s="96">
        <v>0.73199999999999998</v>
      </c>
      <c r="E49" s="96">
        <v>0.82099999999999995</v>
      </c>
      <c r="F49" s="96">
        <v>182.07</v>
      </c>
      <c r="G49" s="96">
        <v>270</v>
      </c>
      <c r="H49" s="96">
        <v>90</v>
      </c>
      <c r="I49" s="96" t="s">
        <v>345</v>
      </c>
      <c r="J49"/>
      <c r="K49"/>
      <c r="L49"/>
      <c r="M49"/>
      <c r="N49"/>
      <c r="O49"/>
      <c r="P49"/>
      <c r="Q49"/>
      <c r="R49"/>
      <c r="S49"/>
    </row>
    <row r="50" spans="1:19">
      <c r="A50" s="96" t="s">
        <v>355</v>
      </c>
      <c r="B50" s="96" t="s">
        <v>347</v>
      </c>
      <c r="C50" s="96">
        <v>0.3</v>
      </c>
      <c r="D50" s="96">
        <v>2.512</v>
      </c>
      <c r="E50" s="96">
        <v>6.452</v>
      </c>
      <c r="F50" s="96">
        <v>1156.53</v>
      </c>
      <c r="G50" s="96">
        <v>0</v>
      </c>
      <c r="H50" s="96">
        <v>180</v>
      </c>
      <c r="I50" s="96"/>
      <c r="J50"/>
      <c r="K50"/>
      <c r="L50"/>
      <c r="M50"/>
      <c r="N50"/>
      <c r="O50"/>
      <c r="P50"/>
      <c r="Q50"/>
      <c r="R50"/>
      <c r="S50"/>
    </row>
    <row r="51" spans="1:19">
      <c r="A51" s="96" t="s">
        <v>356</v>
      </c>
      <c r="B51" s="96" t="s">
        <v>505</v>
      </c>
      <c r="C51" s="96">
        <v>0.3</v>
      </c>
      <c r="D51" s="96">
        <v>0.53600000000000003</v>
      </c>
      <c r="E51" s="96">
        <v>0.59599999999999997</v>
      </c>
      <c r="F51" s="96">
        <v>1393.41</v>
      </c>
      <c r="G51" s="96">
        <v>0</v>
      </c>
      <c r="H51" s="96">
        <v>0</v>
      </c>
      <c r="I51" s="96"/>
      <c r="J51"/>
      <c r="K51"/>
      <c r="L51"/>
      <c r="M51"/>
      <c r="N51"/>
      <c r="O51"/>
      <c r="P51"/>
      <c r="Q51"/>
      <c r="R51"/>
      <c r="S51"/>
    </row>
    <row r="52" spans="1:19">
      <c r="A52" s="96" t="s">
        <v>340</v>
      </c>
      <c r="B52" s="96" t="s">
        <v>504</v>
      </c>
      <c r="C52" s="96">
        <v>0.8</v>
      </c>
      <c r="D52" s="96">
        <v>0.73199999999999998</v>
      </c>
      <c r="E52" s="96">
        <v>0.82099999999999995</v>
      </c>
      <c r="F52" s="96">
        <v>39.020000000000003</v>
      </c>
      <c r="G52" s="96">
        <v>90</v>
      </c>
      <c r="H52" s="96">
        <v>90</v>
      </c>
      <c r="I52" s="96" t="s">
        <v>341</v>
      </c>
      <c r="J52"/>
      <c r="K52"/>
      <c r="L52"/>
      <c r="M52"/>
      <c r="N52"/>
      <c r="O52"/>
      <c r="P52"/>
      <c r="Q52"/>
      <c r="R52"/>
      <c r="S52"/>
    </row>
    <row r="53" spans="1:19">
      <c r="A53" s="96" t="s">
        <v>342</v>
      </c>
      <c r="B53" s="96" t="s">
        <v>504</v>
      </c>
      <c r="C53" s="96">
        <v>0.8</v>
      </c>
      <c r="D53" s="96">
        <v>0.73199999999999998</v>
      </c>
      <c r="E53" s="96">
        <v>0.82099999999999995</v>
      </c>
      <c r="F53" s="96">
        <v>110.54</v>
      </c>
      <c r="G53" s="96">
        <v>0</v>
      </c>
      <c r="H53" s="96">
        <v>90</v>
      </c>
      <c r="I53" s="96" t="s">
        <v>343</v>
      </c>
      <c r="J53"/>
      <c r="K53"/>
      <c r="L53"/>
      <c r="M53"/>
      <c r="N53"/>
      <c r="O53"/>
      <c r="P53"/>
      <c r="Q53"/>
      <c r="R53"/>
      <c r="S53"/>
    </row>
    <row r="54" spans="1:19">
      <c r="A54" s="96" t="s">
        <v>338</v>
      </c>
      <c r="B54" s="96" t="s">
        <v>504</v>
      </c>
      <c r="C54" s="96">
        <v>0.8</v>
      </c>
      <c r="D54" s="96">
        <v>0.73199999999999998</v>
      </c>
      <c r="E54" s="96">
        <v>0.82099999999999995</v>
      </c>
      <c r="F54" s="96">
        <v>110.54</v>
      </c>
      <c r="G54" s="96">
        <v>180</v>
      </c>
      <c r="H54" s="96">
        <v>90</v>
      </c>
      <c r="I54" s="96" t="s">
        <v>339</v>
      </c>
      <c r="J54"/>
      <c r="K54"/>
      <c r="L54"/>
      <c r="M54"/>
      <c r="N54"/>
      <c r="O54"/>
      <c r="P54"/>
      <c r="Q54"/>
      <c r="R54"/>
      <c r="S54"/>
    </row>
    <row r="55" spans="1:19">
      <c r="A55" s="96" t="s">
        <v>344</v>
      </c>
      <c r="B55" s="96" t="s">
        <v>504</v>
      </c>
      <c r="C55" s="96">
        <v>0.8</v>
      </c>
      <c r="D55" s="96">
        <v>0.73199999999999998</v>
      </c>
      <c r="E55" s="96">
        <v>0.82099999999999995</v>
      </c>
      <c r="F55" s="96">
        <v>39.020000000000003</v>
      </c>
      <c r="G55" s="96">
        <v>270</v>
      </c>
      <c r="H55" s="96">
        <v>90</v>
      </c>
      <c r="I55" s="96" t="s">
        <v>345</v>
      </c>
      <c r="J55"/>
      <c r="K55"/>
      <c r="L55"/>
      <c r="M55"/>
      <c r="N55"/>
      <c r="O55"/>
      <c r="P55"/>
      <c r="Q55"/>
      <c r="R55"/>
      <c r="S55"/>
    </row>
    <row r="56" spans="1:19">
      <c r="A56" s="96" t="s">
        <v>346</v>
      </c>
      <c r="B56" s="96" t="s">
        <v>347</v>
      </c>
      <c r="C56" s="96">
        <v>0.3</v>
      </c>
      <c r="D56" s="96">
        <v>2.512</v>
      </c>
      <c r="E56" s="96">
        <v>6.452</v>
      </c>
      <c r="F56" s="96">
        <v>236.88</v>
      </c>
      <c r="G56" s="96">
        <v>0</v>
      </c>
      <c r="H56" s="96">
        <v>180</v>
      </c>
      <c r="I56" s="96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0"/>
      <c r="B58" s="96" t="s">
        <v>56</v>
      </c>
      <c r="C58" s="96" t="s">
        <v>362</v>
      </c>
      <c r="D58" s="96" t="s">
        <v>363</v>
      </c>
      <c r="E58" s="96" t="s">
        <v>364</v>
      </c>
      <c r="F58" s="96" t="s">
        <v>50</v>
      </c>
      <c r="G58" s="96" t="s">
        <v>365</v>
      </c>
      <c r="H58" s="96" t="s">
        <v>366</v>
      </c>
      <c r="I58" s="96" t="s">
        <v>367</v>
      </c>
      <c r="J58" s="96" t="s">
        <v>335</v>
      </c>
      <c r="K58" s="96" t="s">
        <v>337</v>
      </c>
      <c r="L58"/>
      <c r="M58"/>
      <c r="N58"/>
      <c r="O58"/>
      <c r="P58"/>
      <c r="Q58"/>
      <c r="R58"/>
      <c r="S58"/>
    </row>
    <row r="59" spans="1:19">
      <c r="A59" s="96" t="s">
        <v>368</v>
      </c>
      <c r="B59" s="96" t="s">
        <v>506</v>
      </c>
      <c r="C59" s="96">
        <v>5.58</v>
      </c>
      <c r="D59" s="96">
        <v>5.58</v>
      </c>
      <c r="E59" s="96">
        <v>5.8380000000000001</v>
      </c>
      <c r="F59" s="96">
        <v>0.7</v>
      </c>
      <c r="G59" s="96">
        <v>0.60299999999999998</v>
      </c>
      <c r="H59" s="96" t="s">
        <v>369</v>
      </c>
      <c r="I59" s="96" t="s">
        <v>338</v>
      </c>
      <c r="J59" s="96">
        <v>180</v>
      </c>
      <c r="K59" s="96" t="s">
        <v>339</v>
      </c>
      <c r="L59"/>
      <c r="M59"/>
      <c r="N59"/>
      <c r="O59"/>
      <c r="P59"/>
      <c r="Q59"/>
      <c r="R59"/>
      <c r="S59"/>
    </row>
    <row r="60" spans="1:19">
      <c r="A60" s="96" t="s">
        <v>370</v>
      </c>
      <c r="B60" s="96" t="s">
        <v>506</v>
      </c>
      <c r="C60" s="96">
        <v>5.58</v>
      </c>
      <c r="D60" s="96">
        <v>5.58</v>
      </c>
      <c r="E60" s="96">
        <v>5.8380000000000001</v>
      </c>
      <c r="F60" s="96">
        <v>0.7</v>
      </c>
      <c r="G60" s="96">
        <v>0.60299999999999998</v>
      </c>
      <c r="H60" s="96" t="s">
        <v>369</v>
      </c>
      <c r="I60" s="96" t="s">
        <v>338</v>
      </c>
      <c r="J60" s="96">
        <v>180</v>
      </c>
      <c r="K60" s="96" t="s">
        <v>339</v>
      </c>
      <c r="L60"/>
      <c r="M60"/>
      <c r="N60"/>
      <c r="O60"/>
      <c r="P60"/>
      <c r="Q60"/>
      <c r="R60"/>
      <c r="S60"/>
    </row>
    <row r="61" spans="1:19">
      <c r="A61" s="96" t="s">
        <v>371</v>
      </c>
      <c r="B61" s="96" t="s">
        <v>506</v>
      </c>
      <c r="C61" s="96">
        <v>3.25</v>
      </c>
      <c r="D61" s="96">
        <v>3.25</v>
      </c>
      <c r="E61" s="96">
        <v>5.8380000000000001</v>
      </c>
      <c r="F61" s="96">
        <v>0.7</v>
      </c>
      <c r="G61" s="96">
        <v>0.60299999999999998</v>
      </c>
      <c r="H61" s="96" t="s">
        <v>369</v>
      </c>
      <c r="I61" s="96" t="s">
        <v>344</v>
      </c>
      <c r="J61" s="96">
        <v>270</v>
      </c>
      <c r="K61" s="96" t="s">
        <v>345</v>
      </c>
      <c r="L61"/>
      <c r="M61"/>
      <c r="N61"/>
      <c r="O61"/>
      <c r="P61"/>
      <c r="Q61"/>
      <c r="R61"/>
      <c r="S61"/>
    </row>
    <row r="62" spans="1:19">
      <c r="A62" s="96" t="s">
        <v>372</v>
      </c>
      <c r="B62" s="96" t="s">
        <v>506</v>
      </c>
      <c r="C62" s="96">
        <v>3.25</v>
      </c>
      <c r="D62" s="96">
        <v>3.25</v>
      </c>
      <c r="E62" s="96">
        <v>5.8380000000000001</v>
      </c>
      <c r="F62" s="96">
        <v>0.7</v>
      </c>
      <c r="G62" s="96">
        <v>0.60299999999999998</v>
      </c>
      <c r="H62" s="96" t="s">
        <v>369</v>
      </c>
      <c r="I62" s="96" t="s">
        <v>344</v>
      </c>
      <c r="J62" s="96">
        <v>270</v>
      </c>
      <c r="K62" s="96" t="s">
        <v>345</v>
      </c>
      <c r="L62"/>
      <c r="M62"/>
      <c r="N62"/>
      <c r="O62"/>
      <c r="P62"/>
      <c r="Q62"/>
      <c r="R62"/>
      <c r="S62"/>
    </row>
    <row r="63" spans="1:19">
      <c r="A63" s="96" t="s">
        <v>373</v>
      </c>
      <c r="B63" s="96"/>
      <c r="C63" s="96"/>
      <c r="D63" s="96">
        <v>17.66</v>
      </c>
      <c r="E63" s="96">
        <v>5.84</v>
      </c>
      <c r="F63" s="96">
        <v>0.7</v>
      </c>
      <c r="G63" s="96">
        <v>0.60299999999999998</v>
      </c>
      <c r="H63" s="96"/>
      <c r="I63" s="96"/>
      <c r="J63" s="96"/>
      <c r="K63" s="96"/>
      <c r="L63"/>
      <c r="M63"/>
      <c r="N63"/>
      <c r="O63"/>
      <c r="P63"/>
      <c r="Q63"/>
      <c r="R63"/>
      <c r="S63"/>
    </row>
    <row r="64" spans="1:19">
      <c r="A64" s="96" t="s">
        <v>374</v>
      </c>
      <c r="B64" s="96"/>
      <c r="C64" s="96"/>
      <c r="D64" s="96">
        <v>0</v>
      </c>
      <c r="E64" s="96" t="s">
        <v>375</v>
      </c>
      <c r="F64" s="96" t="s">
        <v>375</v>
      </c>
      <c r="G64" s="96" t="s">
        <v>375</v>
      </c>
      <c r="H64" s="96"/>
      <c r="I64" s="96"/>
      <c r="J64" s="96"/>
      <c r="K64" s="96"/>
      <c r="L64"/>
      <c r="M64"/>
      <c r="N64"/>
      <c r="O64"/>
      <c r="P64"/>
      <c r="Q64"/>
      <c r="R64"/>
      <c r="S64"/>
    </row>
    <row r="65" spans="1:19">
      <c r="A65" s="96" t="s">
        <v>376</v>
      </c>
      <c r="B65" s="96"/>
      <c r="C65" s="96"/>
      <c r="D65" s="96">
        <v>17.66</v>
      </c>
      <c r="E65" s="96">
        <v>5.84</v>
      </c>
      <c r="F65" s="96">
        <v>0.7</v>
      </c>
      <c r="G65" s="96">
        <v>0.60299999999999998</v>
      </c>
      <c r="H65" s="96"/>
      <c r="I65" s="96"/>
      <c r="J65" s="96"/>
      <c r="K65" s="96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0"/>
      <c r="B67" s="96" t="s">
        <v>119</v>
      </c>
      <c r="C67" s="96" t="s">
        <v>377</v>
      </c>
      <c r="D67" s="96" t="s">
        <v>378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6" t="s">
        <v>40</v>
      </c>
      <c r="B68" s="96"/>
      <c r="C68" s="96"/>
      <c r="D68" s="96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90"/>
      <c r="B70" s="96" t="s">
        <v>119</v>
      </c>
      <c r="C70" s="96" t="s">
        <v>379</v>
      </c>
      <c r="D70" s="96" t="s">
        <v>380</v>
      </c>
      <c r="E70" s="96" t="s">
        <v>381</v>
      </c>
      <c r="F70" s="96" t="s">
        <v>382</v>
      </c>
      <c r="G70" s="96" t="s">
        <v>378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6" t="s">
        <v>383</v>
      </c>
      <c r="B71" s="96" t="s">
        <v>384</v>
      </c>
      <c r="C71" s="96">
        <v>19002.310000000001</v>
      </c>
      <c r="D71" s="96">
        <v>14525.1</v>
      </c>
      <c r="E71" s="96">
        <v>4477.21</v>
      </c>
      <c r="F71" s="96">
        <v>0.76</v>
      </c>
      <c r="G71" s="96">
        <v>3.9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6" t="s">
        <v>385</v>
      </c>
      <c r="B72" s="96" t="s">
        <v>384</v>
      </c>
      <c r="C72" s="96">
        <v>113946.23</v>
      </c>
      <c r="D72" s="96">
        <v>77037.13</v>
      </c>
      <c r="E72" s="96">
        <v>36909.1</v>
      </c>
      <c r="F72" s="96">
        <v>0.68</v>
      </c>
      <c r="G72" s="96">
        <v>3.51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0"/>
      <c r="B74" s="96" t="s">
        <v>119</v>
      </c>
      <c r="C74" s="96" t="s">
        <v>379</v>
      </c>
      <c r="D74" s="96" t="s">
        <v>378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6" t="s">
        <v>386</v>
      </c>
      <c r="B75" s="96" t="s">
        <v>387</v>
      </c>
      <c r="C75" s="96">
        <v>87361.67</v>
      </c>
      <c r="D75" s="96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6" t="s">
        <v>388</v>
      </c>
      <c r="B76" s="96" t="s">
        <v>387</v>
      </c>
      <c r="C76" s="96">
        <v>25983.94</v>
      </c>
      <c r="D76" s="96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6" t="s">
        <v>389</v>
      </c>
      <c r="B77" s="96" t="s">
        <v>387</v>
      </c>
      <c r="C77" s="96">
        <v>148485.1</v>
      </c>
      <c r="D77" s="96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0"/>
      <c r="B79" s="96" t="s">
        <v>119</v>
      </c>
      <c r="C79" s="96" t="s">
        <v>390</v>
      </c>
      <c r="D79" s="96" t="s">
        <v>391</v>
      </c>
      <c r="E79" s="96" t="s">
        <v>392</v>
      </c>
      <c r="F79" s="96" t="s">
        <v>393</v>
      </c>
      <c r="G79" s="96" t="s">
        <v>394</v>
      </c>
      <c r="H79" s="96" t="s">
        <v>395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6" t="s">
        <v>396</v>
      </c>
      <c r="B80" s="96" t="s">
        <v>397</v>
      </c>
      <c r="C80" s="96">
        <v>0.54</v>
      </c>
      <c r="D80" s="96">
        <v>49.8</v>
      </c>
      <c r="E80" s="96">
        <v>1.42</v>
      </c>
      <c r="F80" s="96">
        <v>132.30000000000001</v>
      </c>
      <c r="G80" s="96">
        <v>1</v>
      </c>
      <c r="H80" s="96" t="s">
        <v>398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6" t="s">
        <v>399</v>
      </c>
      <c r="B81" s="96" t="s">
        <v>400</v>
      </c>
      <c r="C81" s="96">
        <v>0.55000000000000004</v>
      </c>
      <c r="D81" s="96">
        <v>622</v>
      </c>
      <c r="E81" s="96">
        <v>1.04</v>
      </c>
      <c r="F81" s="96">
        <v>1185.82</v>
      </c>
      <c r="G81" s="96">
        <v>1</v>
      </c>
      <c r="H81" s="96" t="s">
        <v>401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6" t="s">
        <v>402</v>
      </c>
      <c r="B82" s="96" t="s">
        <v>400</v>
      </c>
      <c r="C82" s="96">
        <v>0.57999999999999996</v>
      </c>
      <c r="D82" s="96">
        <v>1109.6500000000001</v>
      </c>
      <c r="E82" s="96">
        <v>4.59</v>
      </c>
      <c r="F82" s="96">
        <v>8752.4699999999993</v>
      </c>
      <c r="G82" s="96">
        <v>1</v>
      </c>
      <c r="H82" s="96" t="s">
        <v>401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0"/>
      <c r="B84" s="96" t="s">
        <v>119</v>
      </c>
      <c r="C84" s="96" t="s">
        <v>403</v>
      </c>
      <c r="D84" s="96" t="s">
        <v>404</v>
      </c>
      <c r="E84" s="96" t="s">
        <v>405</v>
      </c>
      <c r="F84" s="96" t="s">
        <v>406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6" t="s">
        <v>40</v>
      </c>
      <c r="B85" s="96"/>
      <c r="C85" s="96"/>
      <c r="D85" s="96"/>
      <c r="E85" s="96"/>
      <c r="F85" s="96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0"/>
      <c r="B87" s="96" t="s">
        <v>119</v>
      </c>
      <c r="C87" s="96" t="s">
        <v>407</v>
      </c>
      <c r="D87" s="96" t="s">
        <v>408</v>
      </c>
      <c r="E87" s="96" t="s">
        <v>409</v>
      </c>
      <c r="F87" s="96" t="s">
        <v>410</v>
      </c>
      <c r="G87" s="96" t="s">
        <v>411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6" t="s">
        <v>40</v>
      </c>
      <c r="B88" s="96"/>
      <c r="C88" s="96"/>
      <c r="D88" s="96"/>
      <c r="E88" s="96"/>
      <c r="F88" s="96"/>
      <c r="G88" s="96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90"/>
      <c r="B90" s="96" t="s">
        <v>412</v>
      </c>
      <c r="C90" s="96" t="s">
        <v>413</v>
      </c>
      <c r="D90" s="96" t="s">
        <v>414</v>
      </c>
      <c r="E90" s="96" t="s">
        <v>415</v>
      </c>
      <c r="F90" s="96" t="s">
        <v>416</v>
      </c>
      <c r="G90" s="96" t="s">
        <v>417</v>
      </c>
      <c r="H90" s="96" t="s">
        <v>418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6" t="s">
        <v>419</v>
      </c>
      <c r="B91" s="96">
        <v>28687.187699999999</v>
      </c>
      <c r="C91" s="96">
        <v>42.176900000000003</v>
      </c>
      <c r="D91" s="96">
        <v>52.677999999999997</v>
      </c>
      <c r="E91" s="96">
        <v>0</v>
      </c>
      <c r="F91" s="96">
        <v>4.0000000000000002E-4</v>
      </c>
      <c r="G91" s="96">
        <v>34590.148200000003</v>
      </c>
      <c r="H91" s="96">
        <v>11471.1991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6" t="s">
        <v>420</v>
      </c>
      <c r="B92" s="96">
        <v>22729.618600000002</v>
      </c>
      <c r="C92" s="96">
        <v>34.819899999999997</v>
      </c>
      <c r="D92" s="96">
        <v>46.303699999999999</v>
      </c>
      <c r="E92" s="96">
        <v>0</v>
      </c>
      <c r="F92" s="96">
        <v>4.0000000000000002E-4</v>
      </c>
      <c r="G92" s="96">
        <v>30412.970399999998</v>
      </c>
      <c r="H92" s="96">
        <v>9222.9580000000005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6" t="s">
        <v>421</v>
      </c>
      <c r="B93" s="96">
        <v>21155.0628</v>
      </c>
      <c r="C93" s="96">
        <v>35.049599999999998</v>
      </c>
      <c r="D93" s="96">
        <v>51.698099999999997</v>
      </c>
      <c r="E93" s="96">
        <v>0</v>
      </c>
      <c r="F93" s="96">
        <v>4.0000000000000002E-4</v>
      </c>
      <c r="G93" s="96">
        <v>33970.418400000002</v>
      </c>
      <c r="H93" s="96">
        <v>8836.5715999999993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6" t="s">
        <v>422</v>
      </c>
      <c r="B94" s="96">
        <v>16181.123799999999</v>
      </c>
      <c r="C94" s="96">
        <v>28.6099</v>
      </c>
      <c r="D94" s="96">
        <v>45.407499999999999</v>
      </c>
      <c r="E94" s="96">
        <v>0</v>
      </c>
      <c r="F94" s="96">
        <v>2.9999999999999997E-4</v>
      </c>
      <c r="G94" s="96">
        <v>29845.015299999999</v>
      </c>
      <c r="H94" s="96">
        <v>6931.0901000000003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6" t="s">
        <v>265</v>
      </c>
      <c r="B95" s="96">
        <v>16145.2084</v>
      </c>
      <c r="C95" s="96">
        <v>29.370699999999999</v>
      </c>
      <c r="D95" s="96">
        <v>47.991</v>
      </c>
      <c r="E95" s="96">
        <v>0</v>
      </c>
      <c r="F95" s="96">
        <v>2.9999999999999997E-4</v>
      </c>
      <c r="G95" s="96">
        <v>31546.293900000001</v>
      </c>
      <c r="H95" s="96">
        <v>6994.5038999999997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6" t="s">
        <v>423</v>
      </c>
      <c r="B96" s="96">
        <v>16369.579</v>
      </c>
      <c r="C96" s="96">
        <v>29.867999999999999</v>
      </c>
      <c r="D96" s="96">
        <v>48.947899999999997</v>
      </c>
      <c r="E96" s="96">
        <v>0</v>
      </c>
      <c r="F96" s="96">
        <v>4.0000000000000002E-4</v>
      </c>
      <c r="G96" s="96">
        <v>32175.649099999999</v>
      </c>
      <c r="H96" s="96">
        <v>7100.2197999999999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6" t="s">
        <v>424</v>
      </c>
      <c r="B97" s="96">
        <v>15981.9213</v>
      </c>
      <c r="C97" s="96">
        <v>29.163599999999999</v>
      </c>
      <c r="D97" s="96">
        <v>47.798299999999998</v>
      </c>
      <c r="E97" s="96">
        <v>0</v>
      </c>
      <c r="F97" s="96">
        <v>2.9999999999999997E-4</v>
      </c>
      <c r="G97" s="96">
        <v>31419.9719</v>
      </c>
      <c r="H97" s="96">
        <v>6932.3558000000003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6" t="s">
        <v>425</v>
      </c>
      <c r="B98" s="96">
        <v>17334.036199999999</v>
      </c>
      <c r="C98" s="96">
        <v>31.631399999999999</v>
      </c>
      <c r="D98" s="96">
        <v>51.843899999999998</v>
      </c>
      <c r="E98" s="96">
        <v>0</v>
      </c>
      <c r="F98" s="96">
        <v>4.0000000000000002E-4</v>
      </c>
      <c r="G98" s="96">
        <v>34079.345500000003</v>
      </c>
      <c r="H98" s="96">
        <v>7518.9039000000002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6" t="s">
        <v>426</v>
      </c>
      <c r="B99" s="96">
        <v>15285.567499999999</v>
      </c>
      <c r="C99" s="96">
        <v>27.853899999999999</v>
      </c>
      <c r="D99" s="96">
        <v>45.588799999999999</v>
      </c>
      <c r="E99" s="96">
        <v>0</v>
      </c>
      <c r="F99" s="96">
        <v>2.9999999999999997E-4</v>
      </c>
      <c r="G99" s="96">
        <v>29967.454099999999</v>
      </c>
      <c r="H99" s="96">
        <v>6626.5808999999999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6" t="s">
        <v>427</v>
      </c>
      <c r="B100" s="96">
        <v>17027.187600000001</v>
      </c>
      <c r="C100" s="96">
        <v>30.192299999999999</v>
      </c>
      <c r="D100" s="96">
        <v>48.063400000000001</v>
      </c>
      <c r="E100" s="96">
        <v>0</v>
      </c>
      <c r="F100" s="96">
        <v>4.0000000000000002E-4</v>
      </c>
      <c r="G100" s="96">
        <v>31590.978899999998</v>
      </c>
      <c r="H100" s="96">
        <v>7301.7642999999998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6" t="s">
        <v>428</v>
      </c>
      <c r="B101" s="96">
        <v>20113.645700000001</v>
      </c>
      <c r="C101" s="96">
        <v>33.286000000000001</v>
      </c>
      <c r="D101" s="96">
        <v>49.028700000000001</v>
      </c>
      <c r="E101" s="96">
        <v>0</v>
      </c>
      <c r="F101" s="96">
        <v>4.0000000000000002E-4</v>
      </c>
      <c r="G101" s="96">
        <v>32216.1976</v>
      </c>
      <c r="H101" s="96">
        <v>8397.9140000000007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6" t="s">
        <v>429</v>
      </c>
      <c r="B102" s="96">
        <v>25753.0461</v>
      </c>
      <c r="C102" s="96">
        <v>39.017200000000003</v>
      </c>
      <c r="D102" s="96">
        <v>51.0486</v>
      </c>
      <c r="E102" s="96">
        <v>0</v>
      </c>
      <c r="F102" s="96">
        <v>4.0000000000000002E-4</v>
      </c>
      <c r="G102" s="96">
        <v>33527.118999999999</v>
      </c>
      <c r="H102" s="96">
        <v>10408.2508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6"/>
      <c r="B103" s="96"/>
      <c r="C103" s="96"/>
      <c r="D103" s="96"/>
      <c r="E103" s="96"/>
      <c r="F103" s="96"/>
      <c r="G103" s="96"/>
      <c r="H103" s="96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6" t="s">
        <v>430</v>
      </c>
      <c r="B104" s="96">
        <v>232763.18460000001</v>
      </c>
      <c r="C104" s="96">
        <v>391.03949999999998</v>
      </c>
      <c r="D104" s="96">
        <v>586.39779999999996</v>
      </c>
      <c r="E104" s="96">
        <v>0</v>
      </c>
      <c r="F104" s="96">
        <v>4.4000000000000003E-3</v>
      </c>
      <c r="G104" s="96">
        <v>385341.56219999999</v>
      </c>
      <c r="H104" s="96">
        <v>97742.312300000005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6" t="s">
        <v>431</v>
      </c>
      <c r="B105" s="96">
        <v>15285.567499999999</v>
      </c>
      <c r="C105" s="96">
        <v>27.853899999999999</v>
      </c>
      <c r="D105" s="96">
        <v>45.407499999999999</v>
      </c>
      <c r="E105" s="96">
        <v>0</v>
      </c>
      <c r="F105" s="96">
        <v>2.9999999999999997E-4</v>
      </c>
      <c r="G105" s="96">
        <v>29845.015299999999</v>
      </c>
      <c r="H105" s="96">
        <v>6626.5808999999999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6" t="s">
        <v>432</v>
      </c>
      <c r="B106" s="96">
        <v>28687.187699999999</v>
      </c>
      <c r="C106" s="96">
        <v>42.176900000000003</v>
      </c>
      <c r="D106" s="96">
        <v>52.677999999999997</v>
      </c>
      <c r="E106" s="96">
        <v>0</v>
      </c>
      <c r="F106" s="96">
        <v>4.0000000000000002E-4</v>
      </c>
      <c r="G106" s="96">
        <v>34590.148200000003</v>
      </c>
      <c r="H106" s="96">
        <v>11471.1991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0"/>
      <c r="B108" s="96" t="s">
        <v>433</v>
      </c>
      <c r="C108" s="96" t="s">
        <v>434</v>
      </c>
      <c r="D108" s="96" t="s">
        <v>435</v>
      </c>
      <c r="E108" s="96" t="s">
        <v>436</v>
      </c>
      <c r="F108" s="96" t="s">
        <v>437</v>
      </c>
      <c r="G108" s="96" t="s">
        <v>438</v>
      </c>
      <c r="H108" s="96" t="s">
        <v>439</v>
      </c>
      <c r="I108" s="96" t="s">
        <v>440</v>
      </c>
      <c r="J108" s="96" t="s">
        <v>441</v>
      </c>
      <c r="K108" s="96" t="s">
        <v>442</v>
      </c>
      <c r="L108" s="96" t="s">
        <v>443</v>
      </c>
      <c r="M108" s="96" t="s">
        <v>444</v>
      </c>
      <c r="N108" s="96" t="s">
        <v>445</v>
      </c>
      <c r="O108" s="96" t="s">
        <v>446</v>
      </c>
      <c r="P108" s="96" t="s">
        <v>447</v>
      </c>
      <c r="Q108" s="96" t="s">
        <v>448</v>
      </c>
      <c r="R108" s="96" t="s">
        <v>449</v>
      </c>
      <c r="S108" s="96" t="s">
        <v>450</v>
      </c>
    </row>
    <row r="109" spans="1:19">
      <c r="A109" s="96" t="s">
        <v>419</v>
      </c>
      <c r="B109" s="97">
        <v>80263800000</v>
      </c>
      <c r="C109" s="96">
        <v>74363.112999999998</v>
      </c>
      <c r="D109" s="96" t="s">
        <v>564</v>
      </c>
      <c r="E109" s="96">
        <v>49331.021000000001</v>
      </c>
      <c r="F109" s="96">
        <v>9104.3970000000008</v>
      </c>
      <c r="G109" s="96">
        <v>10012.694</v>
      </c>
      <c r="H109" s="96">
        <v>0</v>
      </c>
      <c r="I109" s="96">
        <v>0</v>
      </c>
      <c r="J109" s="96">
        <v>5915</v>
      </c>
      <c r="K109" s="96">
        <v>0</v>
      </c>
      <c r="L109" s="96">
        <v>0</v>
      </c>
      <c r="M109" s="96">
        <v>0</v>
      </c>
      <c r="N109" s="96">
        <v>0</v>
      </c>
      <c r="O109" s="96">
        <v>0</v>
      </c>
      <c r="P109" s="96">
        <v>0</v>
      </c>
      <c r="Q109" s="96">
        <v>0</v>
      </c>
      <c r="R109" s="96">
        <v>0</v>
      </c>
      <c r="S109" s="96">
        <v>0</v>
      </c>
    </row>
    <row r="110" spans="1:19">
      <c r="A110" s="96" t="s">
        <v>420</v>
      </c>
      <c r="B110" s="97">
        <v>70571000000</v>
      </c>
      <c r="C110" s="96">
        <v>68448.112999999998</v>
      </c>
      <c r="D110" s="96" t="s">
        <v>573</v>
      </c>
      <c r="E110" s="96">
        <v>49331.021000000001</v>
      </c>
      <c r="F110" s="96">
        <v>9104.3970000000008</v>
      </c>
      <c r="G110" s="96">
        <v>10012.694</v>
      </c>
      <c r="H110" s="96">
        <v>0</v>
      </c>
      <c r="I110" s="96">
        <v>0</v>
      </c>
      <c r="J110" s="96">
        <v>0</v>
      </c>
      <c r="K110" s="96">
        <v>0</v>
      </c>
      <c r="L110" s="96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96">
        <v>0</v>
      </c>
      <c r="S110" s="96">
        <v>0</v>
      </c>
    </row>
    <row r="111" spans="1:19">
      <c r="A111" s="96" t="s">
        <v>421</v>
      </c>
      <c r="B111" s="97">
        <v>78825800000</v>
      </c>
      <c r="C111" s="96">
        <v>68448.112999999998</v>
      </c>
      <c r="D111" s="96" t="s">
        <v>570</v>
      </c>
      <c r="E111" s="96">
        <v>49331.021000000001</v>
      </c>
      <c r="F111" s="96">
        <v>9104.3970000000008</v>
      </c>
      <c r="G111" s="96">
        <v>10012.694</v>
      </c>
      <c r="H111" s="96">
        <v>0</v>
      </c>
      <c r="I111" s="96">
        <v>0</v>
      </c>
      <c r="J111" s="96">
        <v>0</v>
      </c>
      <c r="K111" s="96">
        <v>0</v>
      </c>
      <c r="L111" s="96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96">
        <v>0</v>
      </c>
      <c r="S111" s="96">
        <v>0</v>
      </c>
    </row>
    <row r="112" spans="1:19">
      <c r="A112" s="96" t="s">
        <v>422</v>
      </c>
      <c r="B112" s="97">
        <v>69253100000</v>
      </c>
      <c r="C112" s="96">
        <v>68979.058000000005</v>
      </c>
      <c r="D112" s="96" t="s">
        <v>466</v>
      </c>
      <c r="E112" s="96">
        <v>49331.021000000001</v>
      </c>
      <c r="F112" s="96">
        <v>9104.3970000000008</v>
      </c>
      <c r="G112" s="96">
        <v>10012.694</v>
      </c>
      <c r="H112" s="96">
        <v>0</v>
      </c>
      <c r="I112" s="96">
        <v>530.94500000000005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96">
        <v>0</v>
      </c>
      <c r="S112" s="96">
        <v>0</v>
      </c>
    </row>
    <row r="113" spans="1:19">
      <c r="A113" s="96" t="s">
        <v>265</v>
      </c>
      <c r="B113" s="97">
        <v>73200800000</v>
      </c>
      <c r="C113" s="96">
        <v>77147.365999999995</v>
      </c>
      <c r="D113" s="96" t="s">
        <v>613</v>
      </c>
      <c r="E113" s="96">
        <v>49331.021000000001</v>
      </c>
      <c r="F113" s="96">
        <v>9104.3970000000008</v>
      </c>
      <c r="G113" s="96">
        <v>10012.694</v>
      </c>
      <c r="H113" s="96">
        <v>0</v>
      </c>
      <c r="I113" s="96">
        <v>8699.2540000000008</v>
      </c>
      <c r="J113" s="96">
        <v>0</v>
      </c>
      <c r="K113" s="96">
        <v>0</v>
      </c>
      <c r="L113" s="96">
        <v>0</v>
      </c>
      <c r="M113" s="96">
        <v>0</v>
      </c>
      <c r="N113" s="96">
        <v>0</v>
      </c>
      <c r="O113" s="96">
        <v>0</v>
      </c>
      <c r="P113" s="96">
        <v>0</v>
      </c>
      <c r="Q113" s="96">
        <v>0</v>
      </c>
      <c r="R113" s="96">
        <v>0</v>
      </c>
      <c r="S113" s="96">
        <v>0</v>
      </c>
    </row>
    <row r="114" spans="1:19">
      <c r="A114" s="96" t="s">
        <v>423</v>
      </c>
      <c r="B114" s="97">
        <v>74661200000</v>
      </c>
      <c r="C114" s="96">
        <v>89794.812999999995</v>
      </c>
      <c r="D114" s="96" t="s">
        <v>540</v>
      </c>
      <c r="E114" s="96">
        <v>49331.021000000001</v>
      </c>
      <c r="F114" s="96">
        <v>9104.3970000000008</v>
      </c>
      <c r="G114" s="96">
        <v>10012.694</v>
      </c>
      <c r="H114" s="96">
        <v>0</v>
      </c>
      <c r="I114" s="96">
        <v>21346.7</v>
      </c>
      <c r="J114" s="96">
        <v>0</v>
      </c>
      <c r="K114" s="96">
        <v>0</v>
      </c>
      <c r="L114" s="96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96">
        <v>0</v>
      </c>
      <c r="S114" s="96">
        <v>0</v>
      </c>
    </row>
    <row r="115" spans="1:19">
      <c r="A115" s="96" t="s">
        <v>424</v>
      </c>
      <c r="B115" s="97">
        <v>72907700000</v>
      </c>
      <c r="C115" s="96">
        <v>87506.902000000002</v>
      </c>
      <c r="D115" s="96" t="s">
        <v>614</v>
      </c>
      <c r="E115" s="96">
        <v>49331.021000000001</v>
      </c>
      <c r="F115" s="96">
        <v>9104.3970000000008</v>
      </c>
      <c r="G115" s="96">
        <v>10012.694</v>
      </c>
      <c r="H115" s="96">
        <v>0</v>
      </c>
      <c r="I115" s="96">
        <v>19058.789000000001</v>
      </c>
      <c r="J115" s="96">
        <v>0</v>
      </c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96">
        <v>0</v>
      </c>
      <c r="S115" s="96">
        <v>0</v>
      </c>
    </row>
    <row r="116" spans="1:19">
      <c r="A116" s="96" t="s">
        <v>425</v>
      </c>
      <c r="B116" s="97">
        <v>79078600000</v>
      </c>
      <c r="C116" s="96">
        <v>87449.175000000003</v>
      </c>
      <c r="D116" s="96" t="s">
        <v>615</v>
      </c>
      <c r="E116" s="96">
        <v>49331.021000000001</v>
      </c>
      <c r="F116" s="96">
        <v>9104.3970000000008</v>
      </c>
      <c r="G116" s="96">
        <v>10012.694</v>
      </c>
      <c r="H116" s="96">
        <v>0</v>
      </c>
      <c r="I116" s="96">
        <v>19001.062999999998</v>
      </c>
      <c r="J116" s="96">
        <v>0</v>
      </c>
      <c r="K116" s="96">
        <v>0</v>
      </c>
      <c r="L116" s="96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96">
        <v>0</v>
      </c>
      <c r="S116" s="96">
        <v>0</v>
      </c>
    </row>
    <row r="117" spans="1:19">
      <c r="A117" s="96" t="s">
        <v>426</v>
      </c>
      <c r="B117" s="97">
        <v>69537200000</v>
      </c>
      <c r="C117" s="96">
        <v>77793.812999999995</v>
      </c>
      <c r="D117" s="96" t="s">
        <v>541</v>
      </c>
      <c r="E117" s="96">
        <v>49331.021000000001</v>
      </c>
      <c r="F117" s="96">
        <v>9104.3970000000008</v>
      </c>
      <c r="G117" s="96">
        <v>10012.694</v>
      </c>
      <c r="H117" s="96">
        <v>0</v>
      </c>
      <c r="I117" s="96">
        <v>9345.7009999999991</v>
      </c>
      <c r="J117" s="96">
        <v>0</v>
      </c>
      <c r="K117" s="96">
        <v>0</v>
      </c>
      <c r="L117" s="96">
        <v>0</v>
      </c>
      <c r="M117" s="96">
        <v>0</v>
      </c>
      <c r="N117" s="96">
        <v>0</v>
      </c>
      <c r="O117" s="96">
        <v>0</v>
      </c>
      <c r="P117" s="96">
        <v>0</v>
      </c>
      <c r="Q117" s="96">
        <v>0</v>
      </c>
      <c r="R117" s="96">
        <v>0</v>
      </c>
      <c r="S117" s="96">
        <v>0</v>
      </c>
    </row>
    <row r="118" spans="1:19">
      <c r="A118" s="96" t="s">
        <v>427</v>
      </c>
      <c r="B118" s="97">
        <v>73304500000</v>
      </c>
      <c r="C118" s="96">
        <v>69207.019</v>
      </c>
      <c r="D118" s="96" t="s">
        <v>453</v>
      </c>
      <c r="E118" s="96">
        <v>49331.021000000001</v>
      </c>
      <c r="F118" s="96">
        <v>9104.3970000000008</v>
      </c>
      <c r="G118" s="96">
        <v>10012.694</v>
      </c>
      <c r="H118" s="96">
        <v>0</v>
      </c>
      <c r="I118" s="96">
        <v>758.90599999999995</v>
      </c>
      <c r="J118" s="96">
        <v>0</v>
      </c>
      <c r="K118" s="96">
        <v>0</v>
      </c>
      <c r="L118" s="96">
        <v>0</v>
      </c>
      <c r="M118" s="96">
        <v>0</v>
      </c>
      <c r="N118" s="96">
        <v>0</v>
      </c>
      <c r="O118" s="96">
        <v>0</v>
      </c>
      <c r="P118" s="96">
        <v>0</v>
      </c>
      <c r="Q118" s="96">
        <v>0</v>
      </c>
      <c r="R118" s="96">
        <v>0</v>
      </c>
      <c r="S118" s="96">
        <v>0</v>
      </c>
    </row>
    <row r="119" spans="1:19">
      <c r="A119" s="96" t="s">
        <v>428</v>
      </c>
      <c r="B119" s="97">
        <v>74755300000</v>
      </c>
      <c r="C119" s="96">
        <v>74363.112999999998</v>
      </c>
      <c r="D119" s="96" t="s">
        <v>485</v>
      </c>
      <c r="E119" s="96">
        <v>49331.021000000001</v>
      </c>
      <c r="F119" s="96">
        <v>9104.3970000000008</v>
      </c>
      <c r="G119" s="96">
        <v>10012.694</v>
      </c>
      <c r="H119" s="96">
        <v>0</v>
      </c>
      <c r="I119" s="96">
        <v>0</v>
      </c>
      <c r="J119" s="96">
        <v>5915</v>
      </c>
      <c r="K119" s="96">
        <v>0</v>
      </c>
      <c r="L119" s="96">
        <v>0</v>
      </c>
      <c r="M119" s="96">
        <v>0</v>
      </c>
      <c r="N119" s="96">
        <v>0</v>
      </c>
      <c r="O119" s="96">
        <v>0</v>
      </c>
      <c r="P119" s="96">
        <v>0</v>
      </c>
      <c r="Q119" s="96">
        <v>0</v>
      </c>
      <c r="R119" s="96">
        <v>0</v>
      </c>
      <c r="S119" s="96">
        <v>0</v>
      </c>
    </row>
    <row r="120" spans="1:19">
      <c r="A120" s="96" t="s">
        <v>429</v>
      </c>
      <c r="B120" s="97">
        <v>77797200000</v>
      </c>
      <c r="C120" s="96">
        <v>74363.112999999998</v>
      </c>
      <c r="D120" s="96" t="s">
        <v>616</v>
      </c>
      <c r="E120" s="96">
        <v>49331.021000000001</v>
      </c>
      <c r="F120" s="96">
        <v>9104.3970000000008</v>
      </c>
      <c r="G120" s="96">
        <v>10012.694</v>
      </c>
      <c r="H120" s="96">
        <v>0</v>
      </c>
      <c r="I120" s="96">
        <v>0</v>
      </c>
      <c r="J120" s="96">
        <v>5915</v>
      </c>
      <c r="K120" s="96">
        <v>0</v>
      </c>
      <c r="L120" s="96">
        <v>0</v>
      </c>
      <c r="M120" s="96">
        <v>0</v>
      </c>
      <c r="N120" s="96">
        <v>0</v>
      </c>
      <c r="O120" s="96">
        <v>0</v>
      </c>
      <c r="P120" s="96">
        <v>0</v>
      </c>
      <c r="Q120" s="96">
        <v>0</v>
      </c>
      <c r="R120" s="96">
        <v>0</v>
      </c>
      <c r="S120" s="96">
        <v>0</v>
      </c>
    </row>
    <row r="121" spans="1:19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</row>
    <row r="122" spans="1:19">
      <c r="A122" s="96" t="s">
        <v>430</v>
      </c>
      <c r="B122" s="97">
        <v>894156000000</v>
      </c>
      <c r="C122" s="96"/>
      <c r="D122" s="96"/>
      <c r="E122" s="96"/>
      <c r="F122" s="96"/>
      <c r="G122" s="96"/>
      <c r="H122" s="96"/>
      <c r="I122" s="96"/>
      <c r="J122" s="96"/>
      <c r="K122" s="96">
        <v>0</v>
      </c>
      <c r="L122" s="96">
        <v>0</v>
      </c>
      <c r="M122" s="96">
        <v>0</v>
      </c>
      <c r="N122" s="96">
        <v>0</v>
      </c>
      <c r="O122" s="96">
        <v>0</v>
      </c>
      <c r="P122" s="96">
        <v>0</v>
      </c>
      <c r="Q122" s="96">
        <v>0</v>
      </c>
      <c r="R122" s="96">
        <v>0</v>
      </c>
      <c r="S122" s="96">
        <v>0</v>
      </c>
    </row>
    <row r="123" spans="1:19">
      <c r="A123" s="96" t="s">
        <v>431</v>
      </c>
      <c r="B123" s="97">
        <v>69253100000</v>
      </c>
      <c r="C123" s="96">
        <v>68448.112999999998</v>
      </c>
      <c r="D123" s="96"/>
      <c r="E123" s="96">
        <v>49331.021000000001</v>
      </c>
      <c r="F123" s="96">
        <v>9104.3970000000008</v>
      </c>
      <c r="G123" s="96">
        <v>10012.694</v>
      </c>
      <c r="H123" s="96">
        <v>0</v>
      </c>
      <c r="I123" s="96">
        <v>0</v>
      </c>
      <c r="J123" s="96">
        <v>0</v>
      </c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6">
        <v>0</v>
      </c>
      <c r="Q123" s="96">
        <v>0</v>
      </c>
      <c r="R123" s="96">
        <v>0</v>
      </c>
      <c r="S123" s="96">
        <v>0</v>
      </c>
    </row>
    <row r="124" spans="1:19">
      <c r="A124" s="96" t="s">
        <v>432</v>
      </c>
      <c r="B124" s="97">
        <v>80263800000</v>
      </c>
      <c r="C124" s="96">
        <v>89794.812999999995</v>
      </c>
      <c r="D124" s="96"/>
      <c r="E124" s="96">
        <v>49331.021000000001</v>
      </c>
      <c r="F124" s="96">
        <v>9104.3970000000008</v>
      </c>
      <c r="G124" s="96">
        <v>10012.694</v>
      </c>
      <c r="H124" s="96">
        <v>0</v>
      </c>
      <c r="I124" s="96">
        <v>21346.7</v>
      </c>
      <c r="J124" s="96">
        <v>5915</v>
      </c>
      <c r="K124" s="96">
        <v>0</v>
      </c>
      <c r="L124" s="96">
        <v>0</v>
      </c>
      <c r="M124" s="96">
        <v>0</v>
      </c>
      <c r="N124" s="96">
        <v>0</v>
      </c>
      <c r="O124" s="96">
        <v>0</v>
      </c>
      <c r="P124" s="96">
        <v>0</v>
      </c>
      <c r="Q124" s="96">
        <v>0</v>
      </c>
      <c r="R124" s="96">
        <v>0</v>
      </c>
      <c r="S124" s="96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90"/>
      <c r="B126" s="96" t="s">
        <v>454</v>
      </c>
      <c r="C126" s="96" t="s">
        <v>455</v>
      </c>
      <c r="D126" s="96" t="s">
        <v>456</v>
      </c>
      <c r="E126" s="96" t="s">
        <v>161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6" t="s">
        <v>457</v>
      </c>
      <c r="B127" s="96">
        <v>16385.330000000002</v>
      </c>
      <c r="C127" s="96">
        <v>5578.71</v>
      </c>
      <c r="D127" s="96">
        <v>0</v>
      </c>
      <c r="E127" s="96">
        <v>21964.04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6" t="s">
        <v>458</v>
      </c>
      <c r="B128" s="96">
        <v>3.39</v>
      </c>
      <c r="C128" s="96">
        <v>1.1499999999999999</v>
      </c>
      <c r="D128" s="96">
        <v>0</v>
      </c>
      <c r="E128" s="96">
        <v>4.54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6" t="s">
        <v>459</v>
      </c>
      <c r="B129" s="96">
        <v>3.39</v>
      </c>
      <c r="C129" s="96">
        <v>1.1499999999999999</v>
      </c>
      <c r="D129" s="96">
        <v>0</v>
      </c>
      <c r="E129" s="96">
        <v>4.54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29"/>
  <sheetViews>
    <sheetView workbookViewId="0"/>
  </sheetViews>
  <sheetFormatPr defaultRowHeight="10.5"/>
  <cols>
    <col min="1" max="1" width="53.33203125" style="89" customWidth="1"/>
    <col min="2" max="2" width="28.83203125" style="89" customWidth="1"/>
    <col min="3" max="3" width="33.6640625" style="89" customWidth="1"/>
    <col min="4" max="4" width="38.6640625" style="89" customWidth="1"/>
    <col min="5" max="5" width="45.6640625" style="89" customWidth="1"/>
    <col min="6" max="6" width="50" style="89" customWidth="1"/>
    <col min="7" max="7" width="43.6640625" style="89" customWidth="1"/>
    <col min="8" max="9" width="38.33203125" style="89" customWidth="1"/>
    <col min="10" max="10" width="46.1640625" style="89" customWidth="1"/>
    <col min="11" max="11" width="36.1640625" style="89" customWidth="1"/>
    <col min="12" max="12" width="45" style="89" customWidth="1"/>
    <col min="13" max="13" width="50.1640625" style="89" customWidth="1"/>
    <col min="14" max="15" width="44.83203125" style="89" customWidth="1"/>
    <col min="16" max="16" width="45.33203125" style="89" customWidth="1"/>
    <col min="17" max="17" width="44.83203125" style="89" customWidth="1"/>
    <col min="18" max="18" width="42.6640625" style="89" customWidth="1"/>
    <col min="19" max="19" width="48.1640625" style="89" customWidth="1"/>
    <col min="20" max="22" width="9.33203125" style="89" customWidth="1"/>
    <col min="23" max="16384" width="9.33203125" style="89"/>
  </cols>
  <sheetData>
    <row r="1" spans="1:19">
      <c r="A1" s="90"/>
      <c r="B1" s="96" t="s">
        <v>302</v>
      </c>
      <c r="C1" s="96" t="s">
        <v>303</v>
      </c>
      <c r="D1" s="96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6" t="s">
        <v>305</v>
      </c>
      <c r="B2" s="96">
        <v>1465.2</v>
      </c>
      <c r="C2" s="96">
        <v>303.02999999999997</v>
      </c>
      <c r="D2" s="96">
        <v>303.02999999999997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6" t="s">
        <v>306</v>
      </c>
      <c r="B3" s="96">
        <v>1465.2</v>
      </c>
      <c r="C3" s="96">
        <v>303.02999999999997</v>
      </c>
      <c r="D3" s="96">
        <v>303.02999999999997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6" t="s">
        <v>307</v>
      </c>
      <c r="B4" s="96">
        <v>3735.15</v>
      </c>
      <c r="C4" s="96">
        <v>772.5</v>
      </c>
      <c r="D4" s="96">
        <v>772.5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6" t="s">
        <v>308</v>
      </c>
      <c r="B5" s="96">
        <v>3735.15</v>
      </c>
      <c r="C5" s="96">
        <v>772.5</v>
      </c>
      <c r="D5" s="96">
        <v>772.5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0"/>
      <c r="B7" s="96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6" t="s">
        <v>310</v>
      </c>
      <c r="B8" s="96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6" t="s">
        <v>311</v>
      </c>
      <c r="B9" s="96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6" t="s">
        <v>312</v>
      </c>
      <c r="B10" s="9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0"/>
      <c r="B12" s="96" t="s">
        <v>313</v>
      </c>
      <c r="C12" s="96" t="s">
        <v>314</v>
      </c>
      <c r="D12" s="96" t="s">
        <v>315</v>
      </c>
      <c r="E12" s="96" t="s">
        <v>316</v>
      </c>
      <c r="F12" s="96" t="s">
        <v>317</v>
      </c>
      <c r="G12" s="96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6" t="s">
        <v>76</v>
      </c>
      <c r="B13" s="96">
        <v>0</v>
      </c>
      <c r="C13" s="96">
        <v>569.58000000000004</v>
      </c>
      <c r="D13" s="96">
        <v>0</v>
      </c>
      <c r="E13" s="96">
        <v>0</v>
      </c>
      <c r="F13" s="96">
        <v>0</v>
      </c>
      <c r="G13" s="9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6" t="s">
        <v>77</v>
      </c>
      <c r="B14" s="96">
        <v>5.12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6" t="s">
        <v>85</v>
      </c>
      <c r="B15" s="96">
        <v>545.04999999999995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6" t="s">
        <v>86</v>
      </c>
      <c r="B16" s="96">
        <v>92.84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6" t="s">
        <v>87</v>
      </c>
      <c r="B17" s="96">
        <v>104.42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6" t="s">
        <v>88</v>
      </c>
      <c r="B18" s="96">
        <v>0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6" t="s">
        <v>89</v>
      </c>
      <c r="B19" s="96">
        <v>148.18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6" t="s">
        <v>90</v>
      </c>
      <c r="B20" s="96">
        <v>0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6" t="s">
        <v>91</v>
      </c>
      <c r="B21" s="96">
        <v>0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6" t="s">
        <v>92</v>
      </c>
      <c r="B22" s="96">
        <v>0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6" t="s">
        <v>71</v>
      </c>
      <c r="B23" s="96">
        <v>0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6" t="s">
        <v>93</v>
      </c>
      <c r="B24" s="96">
        <v>0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6" t="s">
        <v>94</v>
      </c>
      <c r="B25" s="96">
        <v>0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6" t="s">
        <v>95</v>
      </c>
      <c r="B26" s="96">
        <v>0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6"/>
      <c r="B27" s="96"/>
      <c r="C27" s="96"/>
      <c r="D27" s="96"/>
      <c r="E27" s="96"/>
      <c r="F27" s="96"/>
      <c r="G27" s="9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6" t="s">
        <v>96</v>
      </c>
      <c r="B28" s="96">
        <v>895.62</v>
      </c>
      <c r="C28" s="96">
        <v>569.58000000000004</v>
      </c>
      <c r="D28" s="96">
        <v>0</v>
      </c>
      <c r="E28" s="96">
        <v>0</v>
      </c>
      <c r="F28" s="96">
        <v>0</v>
      </c>
      <c r="G28" s="96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0"/>
      <c r="B30" s="96" t="s">
        <v>309</v>
      </c>
      <c r="C30" s="96" t="s">
        <v>229</v>
      </c>
      <c r="D30" s="96" t="s">
        <v>319</v>
      </c>
      <c r="E30" s="96" t="s">
        <v>320</v>
      </c>
      <c r="F30" s="96" t="s">
        <v>321</v>
      </c>
      <c r="G30" s="96" t="s">
        <v>322</v>
      </c>
      <c r="H30" s="96" t="s">
        <v>323</v>
      </c>
      <c r="I30" s="96" t="s">
        <v>324</v>
      </c>
      <c r="J30" s="96" t="s">
        <v>325</v>
      </c>
      <c r="K30"/>
      <c r="L30"/>
      <c r="M30"/>
      <c r="N30"/>
      <c r="O30"/>
      <c r="P30"/>
      <c r="Q30"/>
      <c r="R30"/>
      <c r="S30"/>
    </row>
    <row r="31" spans="1:19">
      <c r="A31" s="96" t="s">
        <v>328</v>
      </c>
      <c r="B31" s="96">
        <v>3204.84</v>
      </c>
      <c r="C31" s="96" t="s">
        <v>236</v>
      </c>
      <c r="D31" s="96">
        <v>31313.82</v>
      </c>
      <c r="E31" s="96">
        <v>1</v>
      </c>
      <c r="F31" s="96">
        <v>1586.63</v>
      </c>
      <c r="G31" s="96">
        <v>0</v>
      </c>
      <c r="H31" s="96">
        <v>9.68</v>
      </c>
      <c r="I31" s="96"/>
      <c r="J31" s="96">
        <v>2.56</v>
      </c>
      <c r="K31"/>
      <c r="L31"/>
      <c r="M31"/>
      <c r="N31"/>
      <c r="O31"/>
      <c r="P31"/>
      <c r="Q31"/>
      <c r="R31"/>
      <c r="S31"/>
    </row>
    <row r="32" spans="1:19">
      <c r="A32" s="96" t="s">
        <v>327</v>
      </c>
      <c r="B32" s="96">
        <v>1393.41</v>
      </c>
      <c r="C32" s="96" t="s">
        <v>236</v>
      </c>
      <c r="D32" s="96">
        <v>11554.41</v>
      </c>
      <c r="E32" s="96">
        <v>1</v>
      </c>
      <c r="F32" s="96">
        <v>1150.96</v>
      </c>
      <c r="G32" s="96">
        <v>0</v>
      </c>
      <c r="H32" s="96">
        <v>15.06</v>
      </c>
      <c r="I32" s="96"/>
      <c r="J32" s="96">
        <v>0</v>
      </c>
      <c r="K32"/>
      <c r="L32"/>
      <c r="M32"/>
      <c r="N32"/>
      <c r="O32"/>
      <c r="P32"/>
      <c r="Q32"/>
      <c r="R32"/>
      <c r="S32"/>
    </row>
    <row r="33" spans="1:19">
      <c r="A33" s="96" t="s">
        <v>326</v>
      </c>
      <c r="B33" s="96">
        <v>236.88</v>
      </c>
      <c r="C33" s="96" t="s">
        <v>236</v>
      </c>
      <c r="D33" s="96">
        <v>1010.76</v>
      </c>
      <c r="E33" s="96">
        <v>1</v>
      </c>
      <c r="F33" s="96">
        <v>299.12</v>
      </c>
      <c r="G33" s="96">
        <v>17.66</v>
      </c>
      <c r="H33" s="96">
        <v>11.84</v>
      </c>
      <c r="I33" s="96">
        <v>47.38</v>
      </c>
      <c r="J33" s="96">
        <v>8.07</v>
      </c>
      <c r="K33"/>
      <c r="L33"/>
      <c r="M33"/>
      <c r="N33"/>
      <c r="O33"/>
      <c r="P33"/>
      <c r="Q33"/>
      <c r="R33"/>
      <c r="S33"/>
    </row>
    <row r="34" spans="1:19">
      <c r="A34" s="96" t="s">
        <v>161</v>
      </c>
      <c r="B34" s="96">
        <v>4835.13</v>
      </c>
      <c r="C34" s="96"/>
      <c r="D34" s="96">
        <v>43879</v>
      </c>
      <c r="E34" s="96"/>
      <c r="F34" s="96">
        <v>3036.71</v>
      </c>
      <c r="G34" s="96">
        <v>17.66</v>
      </c>
      <c r="H34" s="96">
        <v>11.3363</v>
      </c>
      <c r="I34" s="96">
        <v>967.03</v>
      </c>
      <c r="J34" s="96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6" t="s">
        <v>329</v>
      </c>
      <c r="B35" s="96">
        <v>4835.13</v>
      </c>
      <c r="C35" s="96"/>
      <c r="D35" s="96">
        <v>43879</v>
      </c>
      <c r="E35" s="96"/>
      <c r="F35" s="96">
        <v>3036.71</v>
      </c>
      <c r="G35" s="96">
        <v>17.66</v>
      </c>
      <c r="H35" s="96">
        <v>11.3363</v>
      </c>
      <c r="I35" s="96">
        <v>967.03</v>
      </c>
      <c r="J35" s="96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6" t="s">
        <v>330</v>
      </c>
      <c r="B36" s="96">
        <v>0</v>
      </c>
      <c r="C36" s="96"/>
      <c r="D36" s="96">
        <v>0</v>
      </c>
      <c r="E36" s="96"/>
      <c r="F36" s="96">
        <v>0</v>
      </c>
      <c r="G36" s="96">
        <v>0</v>
      </c>
      <c r="H36" s="96"/>
      <c r="I36" s="96"/>
      <c r="J36" s="96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0"/>
      <c r="B38" s="96" t="s">
        <v>56</v>
      </c>
      <c r="C38" s="96" t="s">
        <v>331</v>
      </c>
      <c r="D38" s="96" t="s">
        <v>332</v>
      </c>
      <c r="E38" s="96" t="s">
        <v>333</v>
      </c>
      <c r="F38" s="96" t="s">
        <v>334</v>
      </c>
      <c r="G38" s="96" t="s">
        <v>335</v>
      </c>
      <c r="H38" s="96" t="s">
        <v>336</v>
      </c>
      <c r="I38" s="96" t="s">
        <v>337</v>
      </c>
      <c r="J38"/>
      <c r="K38"/>
      <c r="L38"/>
      <c r="M38"/>
      <c r="N38"/>
      <c r="O38"/>
      <c r="P38"/>
      <c r="Q38"/>
      <c r="R38"/>
      <c r="S38"/>
    </row>
    <row r="39" spans="1:19">
      <c r="A39" s="96" t="s">
        <v>357</v>
      </c>
      <c r="B39" s="96" t="s">
        <v>504</v>
      </c>
      <c r="C39" s="96">
        <v>0.8</v>
      </c>
      <c r="D39" s="96">
        <v>0.73199999999999998</v>
      </c>
      <c r="E39" s="96">
        <v>0.82099999999999995</v>
      </c>
      <c r="F39" s="96">
        <v>598.24</v>
      </c>
      <c r="G39" s="96">
        <v>90</v>
      </c>
      <c r="H39" s="96">
        <v>90</v>
      </c>
      <c r="I39" s="96" t="s">
        <v>341</v>
      </c>
      <c r="J39"/>
      <c r="K39"/>
      <c r="L39"/>
      <c r="M39"/>
      <c r="N39"/>
      <c r="O39"/>
      <c r="P39"/>
      <c r="Q39"/>
      <c r="R39"/>
      <c r="S39"/>
    </row>
    <row r="40" spans="1:19">
      <c r="A40" s="96" t="s">
        <v>358</v>
      </c>
      <c r="B40" s="96" t="s">
        <v>504</v>
      </c>
      <c r="C40" s="96">
        <v>0.8</v>
      </c>
      <c r="D40" s="96">
        <v>0.73199999999999998</v>
      </c>
      <c r="E40" s="96">
        <v>0.82099999999999995</v>
      </c>
      <c r="F40" s="96">
        <v>390.16</v>
      </c>
      <c r="G40" s="96">
        <v>0</v>
      </c>
      <c r="H40" s="96">
        <v>90</v>
      </c>
      <c r="I40" s="96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96" t="s">
        <v>359</v>
      </c>
      <c r="B41" s="96" t="s">
        <v>504</v>
      </c>
      <c r="C41" s="96">
        <v>0.8</v>
      </c>
      <c r="D41" s="96">
        <v>0.73199999999999998</v>
      </c>
      <c r="E41" s="96">
        <v>0.82099999999999995</v>
      </c>
      <c r="F41" s="96">
        <v>598.24</v>
      </c>
      <c r="G41" s="96">
        <v>270</v>
      </c>
      <c r="H41" s="96">
        <v>90</v>
      </c>
      <c r="I41" s="96" t="s">
        <v>345</v>
      </c>
      <c r="J41"/>
      <c r="K41"/>
      <c r="L41"/>
      <c r="M41"/>
      <c r="N41"/>
      <c r="O41"/>
      <c r="P41"/>
      <c r="Q41"/>
      <c r="R41"/>
      <c r="S41"/>
    </row>
    <row r="42" spans="1:19">
      <c r="A42" s="96" t="s">
        <v>360</v>
      </c>
      <c r="B42" s="96" t="s">
        <v>347</v>
      </c>
      <c r="C42" s="96">
        <v>0.3</v>
      </c>
      <c r="D42" s="96">
        <v>2.512</v>
      </c>
      <c r="E42" s="96">
        <v>6.452</v>
      </c>
      <c r="F42" s="96">
        <v>3204.84</v>
      </c>
      <c r="G42" s="96">
        <v>0</v>
      </c>
      <c r="H42" s="96">
        <v>180</v>
      </c>
      <c r="I42" s="96"/>
      <c r="J42"/>
      <c r="K42"/>
      <c r="L42"/>
      <c r="M42"/>
      <c r="N42"/>
      <c r="O42"/>
      <c r="P42"/>
      <c r="Q42"/>
      <c r="R42"/>
      <c r="S42"/>
    </row>
    <row r="43" spans="1:19">
      <c r="A43" s="96" t="s">
        <v>361</v>
      </c>
      <c r="B43" s="96" t="s">
        <v>505</v>
      </c>
      <c r="C43" s="96">
        <v>0.3</v>
      </c>
      <c r="D43" s="96">
        <v>0.53600000000000003</v>
      </c>
      <c r="E43" s="96">
        <v>0.59599999999999997</v>
      </c>
      <c r="F43" s="96">
        <v>3204.84</v>
      </c>
      <c r="G43" s="96">
        <v>180</v>
      </c>
      <c r="H43" s="96">
        <v>0</v>
      </c>
      <c r="I43" s="96"/>
      <c r="J43"/>
      <c r="K43"/>
      <c r="L43"/>
      <c r="M43"/>
      <c r="N43"/>
      <c r="O43"/>
      <c r="P43"/>
      <c r="Q43"/>
      <c r="R43"/>
      <c r="S43"/>
    </row>
    <row r="44" spans="1:19">
      <c r="A44" s="96" t="s">
        <v>353</v>
      </c>
      <c r="B44" s="96" t="s">
        <v>504</v>
      </c>
      <c r="C44" s="96">
        <v>0.8</v>
      </c>
      <c r="D44" s="96">
        <v>0.73199999999999998</v>
      </c>
      <c r="E44" s="96">
        <v>0.82099999999999995</v>
      </c>
      <c r="F44" s="96">
        <v>110.54</v>
      </c>
      <c r="G44" s="96">
        <v>180</v>
      </c>
      <c r="H44" s="96">
        <v>90</v>
      </c>
      <c r="I44" s="96" t="s">
        <v>339</v>
      </c>
      <c r="J44"/>
      <c r="K44"/>
      <c r="L44"/>
      <c r="M44"/>
      <c r="N44"/>
      <c r="O44"/>
      <c r="P44"/>
      <c r="Q44"/>
      <c r="R44"/>
      <c r="S44"/>
    </row>
    <row r="45" spans="1:19">
      <c r="A45" s="96" t="s">
        <v>354</v>
      </c>
      <c r="B45" s="96" t="s">
        <v>504</v>
      </c>
      <c r="C45" s="96">
        <v>0.8</v>
      </c>
      <c r="D45" s="96">
        <v>0.73199999999999998</v>
      </c>
      <c r="E45" s="96">
        <v>0.82099999999999995</v>
      </c>
      <c r="F45" s="96">
        <v>39.020000000000003</v>
      </c>
      <c r="G45" s="96">
        <v>270</v>
      </c>
      <c r="H45" s="96">
        <v>90</v>
      </c>
      <c r="I45" s="96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6" t="s">
        <v>349</v>
      </c>
      <c r="B46" s="96" t="s">
        <v>504</v>
      </c>
      <c r="C46" s="96">
        <v>0.8</v>
      </c>
      <c r="D46" s="96">
        <v>0.73199999999999998</v>
      </c>
      <c r="E46" s="96">
        <v>0.82099999999999995</v>
      </c>
      <c r="F46" s="96">
        <v>260.10000000000002</v>
      </c>
      <c r="G46" s="96">
        <v>90</v>
      </c>
      <c r="H46" s="96">
        <v>90</v>
      </c>
      <c r="I46" s="96" t="s">
        <v>341</v>
      </c>
      <c r="J46"/>
      <c r="K46"/>
      <c r="L46"/>
      <c r="M46"/>
      <c r="N46"/>
      <c r="O46"/>
      <c r="P46"/>
      <c r="Q46"/>
      <c r="R46"/>
      <c r="S46"/>
    </row>
    <row r="47" spans="1:19">
      <c r="A47" s="96" t="s">
        <v>350</v>
      </c>
      <c r="B47" s="96" t="s">
        <v>351</v>
      </c>
      <c r="C47" s="96">
        <v>0.08</v>
      </c>
      <c r="D47" s="96">
        <v>3.242</v>
      </c>
      <c r="E47" s="96">
        <v>6.2990000000000004</v>
      </c>
      <c r="F47" s="96">
        <v>390.16</v>
      </c>
      <c r="G47" s="96">
        <v>0</v>
      </c>
      <c r="H47" s="96">
        <v>90</v>
      </c>
      <c r="I47" s="96" t="s">
        <v>343</v>
      </c>
      <c r="J47"/>
      <c r="K47"/>
      <c r="L47"/>
      <c r="M47"/>
      <c r="N47"/>
      <c r="O47"/>
      <c r="P47"/>
      <c r="Q47"/>
      <c r="R47"/>
      <c r="S47"/>
    </row>
    <row r="48" spans="1:19">
      <c r="A48" s="96" t="s">
        <v>348</v>
      </c>
      <c r="B48" s="96" t="s">
        <v>504</v>
      </c>
      <c r="C48" s="96">
        <v>0.8</v>
      </c>
      <c r="D48" s="96">
        <v>0.73199999999999998</v>
      </c>
      <c r="E48" s="96">
        <v>0.82099999999999995</v>
      </c>
      <c r="F48" s="96">
        <v>169.07</v>
      </c>
      <c r="G48" s="96">
        <v>180</v>
      </c>
      <c r="H48" s="96">
        <v>90</v>
      </c>
      <c r="I48" s="96" t="s">
        <v>339</v>
      </c>
      <c r="J48"/>
      <c r="K48"/>
      <c r="L48"/>
      <c r="M48"/>
      <c r="N48"/>
      <c r="O48"/>
      <c r="P48"/>
      <c r="Q48"/>
      <c r="R48"/>
      <c r="S48"/>
    </row>
    <row r="49" spans="1:19">
      <c r="A49" s="96" t="s">
        <v>352</v>
      </c>
      <c r="B49" s="96" t="s">
        <v>504</v>
      </c>
      <c r="C49" s="96">
        <v>0.8</v>
      </c>
      <c r="D49" s="96">
        <v>0.73199999999999998</v>
      </c>
      <c r="E49" s="96">
        <v>0.82099999999999995</v>
      </c>
      <c r="F49" s="96">
        <v>182.07</v>
      </c>
      <c r="G49" s="96">
        <v>270</v>
      </c>
      <c r="H49" s="96">
        <v>90</v>
      </c>
      <c r="I49" s="96" t="s">
        <v>345</v>
      </c>
      <c r="J49"/>
      <c r="K49"/>
      <c r="L49"/>
      <c r="M49"/>
      <c r="N49"/>
      <c r="O49"/>
      <c r="P49"/>
      <c r="Q49"/>
      <c r="R49"/>
      <c r="S49"/>
    </row>
    <row r="50" spans="1:19">
      <c r="A50" s="96" t="s">
        <v>355</v>
      </c>
      <c r="B50" s="96" t="s">
        <v>347</v>
      </c>
      <c r="C50" s="96">
        <v>0.3</v>
      </c>
      <c r="D50" s="96">
        <v>2.512</v>
      </c>
      <c r="E50" s="96">
        <v>6.452</v>
      </c>
      <c r="F50" s="96">
        <v>1156.53</v>
      </c>
      <c r="G50" s="96">
        <v>0</v>
      </c>
      <c r="H50" s="96">
        <v>180</v>
      </c>
      <c r="I50" s="96"/>
      <c r="J50"/>
      <c r="K50"/>
      <c r="L50"/>
      <c r="M50"/>
      <c r="N50"/>
      <c r="O50"/>
      <c r="P50"/>
      <c r="Q50"/>
      <c r="R50"/>
      <c r="S50"/>
    </row>
    <row r="51" spans="1:19">
      <c r="A51" s="96" t="s">
        <v>356</v>
      </c>
      <c r="B51" s="96" t="s">
        <v>505</v>
      </c>
      <c r="C51" s="96">
        <v>0.3</v>
      </c>
      <c r="D51" s="96">
        <v>0.53600000000000003</v>
      </c>
      <c r="E51" s="96">
        <v>0.59599999999999997</v>
      </c>
      <c r="F51" s="96">
        <v>1393.41</v>
      </c>
      <c r="G51" s="96">
        <v>0</v>
      </c>
      <c r="H51" s="96">
        <v>0</v>
      </c>
      <c r="I51" s="96"/>
      <c r="J51"/>
      <c r="K51"/>
      <c r="L51"/>
      <c r="M51"/>
      <c r="N51"/>
      <c r="O51"/>
      <c r="P51"/>
      <c r="Q51"/>
      <c r="R51"/>
      <c r="S51"/>
    </row>
    <row r="52" spans="1:19">
      <c r="A52" s="96" t="s">
        <v>340</v>
      </c>
      <c r="B52" s="96" t="s">
        <v>504</v>
      </c>
      <c r="C52" s="96">
        <v>0.8</v>
      </c>
      <c r="D52" s="96">
        <v>0.73199999999999998</v>
      </c>
      <c r="E52" s="96">
        <v>0.82099999999999995</v>
      </c>
      <c r="F52" s="96">
        <v>39.020000000000003</v>
      </c>
      <c r="G52" s="96">
        <v>90</v>
      </c>
      <c r="H52" s="96">
        <v>90</v>
      </c>
      <c r="I52" s="96" t="s">
        <v>341</v>
      </c>
      <c r="J52"/>
      <c r="K52"/>
      <c r="L52"/>
      <c r="M52"/>
      <c r="N52"/>
      <c r="O52"/>
      <c r="P52"/>
      <c r="Q52"/>
      <c r="R52"/>
      <c r="S52"/>
    </row>
    <row r="53" spans="1:19">
      <c r="A53" s="96" t="s">
        <v>342</v>
      </c>
      <c r="B53" s="96" t="s">
        <v>504</v>
      </c>
      <c r="C53" s="96">
        <v>0.8</v>
      </c>
      <c r="D53" s="96">
        <v>0.73199999999999998</v>
      </c>
      <c r="E53" s="96">
        <v>0.82099999999999995</v>
      </c>
      <c r="F53" s="96">
        <v>110.54</v>
      </c>
      <c r="G53" s="96">
        <v>0</v>
      </c>
      <c r="H53" s="96">
        <v>90</v>
      </c>
      <c r="I53" s="96" t="s">
        <v>343</v>
      </c>
      <c r="J53"/>
      <c r="K53"/>
      <c r="L53"/>
      <c r="M53"/>
      <c r="N53"/>
      <c r="O53"/>
      <c r="P53"/>
      <c r="Q53"/>
      <c r="R53"/>
      <c r="S53"/>
    </row>
    <row r="54" spans="1:19">
      <c r="A54" s="96" t="s">
        <v>338</v>
      </c>
      <c r="B54" s="96" t="s">
        <v>504</v>
      </c>
      <c r="C54" s="96">
        <v>0.8</v>
      </c>
      <c r="D54" s="96">
        <v>0.73199999999999998</v>
      </c>
      <c r="E54" s="96">
        <v>0.82099999999999995</v>
      </c>
      <c r="F54" s="96">
        <v>110.54</v>
      </c>
      <c r="G54" s="96">
        <v>180</v>
      </c>
      <c r="H54" s="96">
        <v>90</v>
      </c>
      <c r="I54" s="96" t="s">
        <v>339</v>
      </c>
      <c r="J54"/>
      <c r="K54"/>
      <c r="L54"/>
      <c r="M54"/>
      <c r="N54"/>
      <c r="O54"/>
      <c r="P54"/>
      <c r="Q54"/>
      <c r="R54"/>
      <c r="S54"/>
    </row>
    <row r="55" spans="1:19">
      <c r="A55" s="96" t="s">
        <v>344</v>
      </c>
      <c r="B55" s="96" t="s">
        <v>504</v>
      </c>
      <c r="C55" s="96">
        <v>0.8</v>
      </c>
      <c r="D55" s="96">
        <v>0.73199999999999998</v>
      </c>
      <c r="E55" s="96">
        <v>0.82099999999999995</v>
      </c>
      <c r="F55" s="96">
        <v>39.020000000000003</v>
      </c>
      <c r="G55" s="96">
        <v>270</v>
      </c>
      <c r="H55" s="96">
        <v>90</v>
      </c>
      <c r="I55" s="96" t="s">
        <v>345</v>
      </c>
      <c r="J55"/>
      <c r="K55"/>
      <c r="L55"/>
      <c r="M55"/>
      <c r="N55"/>
      <c r="O55"/>
      <c r="P55"/>
      <c r="Q55"/>
      <c r="R55"/>
      <c r="S55"/>
    </row>
    <row r="56" spans="1:19">
      <c r="A56" s="96" t="s">
        <v>346</v>
      </c>
      <c r="B56" s="96" t="s">
        <v>347</v>
      </c>
      <c r="C56" s="96">
        <v>0.3</v>
      </c>
      <c r="D56" s="96">
        <v>2.512</v>
      </c>
      <c r="E56" s="96">
        <v>6.452</v>
      </c>
      <c r="F56" s="96">
        <v>236.88</v>
      </c>
      <c r="G56" s="96">
        <v>0</v>
      </c>
      <c r="H56" s="96">
        <v>180</v>
      </c>
      <c r="I56" s="96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0"/>
      <c r="B58" s="96" t="s">
        <v>56</v>
      </c>
      <c r="C58" s="96" t="s">
        <v>362</v>
      </c>
      <c r="D58" s="96" t="s">
        <v>363</v>
      </c>
      <c r="E58" s="96" t="s">
        <v>364</v>
      </c>
      <c r="F58" s="96" t="s">
        <v>50</v>
      </c>
      <c r="G58" s="96" t="s">
        <v>365</v>
      </c>
      <c r="H58" s="96" t="s">
        <v>366</v>
      </c>
      <c r="I58" s="96" t="s">
        <v>367</v>
      </c>
      <c r="J58" s="96" t="s">
        <v>335</v>
      </c>
      <c r="K58" s="96" t="s">
        <v>337</v>
      </c>
      <c r="L58"/>
      <c r="M58"/>
      <c r="N58"/>
      <c r="O58"/>
      <c r="P58"/>
      <c r="Q58"/>
      <c r="R58"/>
      <c r="S58"/>
    </row>
    <row r="59" spans="1:19">
      <c r="A59" s="96" t="s">
        <v>368</v>
      </c>
      <c r="B59" s="96" t="s">
        <v>506</v>
      </c>
      <c r="C59" s="96">
        <v>5.58</v>
      </c>
      <c r="D59" s="96">
        <v>5.58</v>
      </c>
      <c r="E59" s="96">
        <v>5.8380000000000001</v>
      </c>
      <c r="F59" s="96">
        <v>0.7</v>
      </c>
      <c r="G59" s="96">
        <v>0.60299999999999998</v>
      </c>
      <c r="H59" s="96" t="s">
        <v>369</v>
      </c>
      <c r="I59" s="96" t="s">
        <v>338</v>
      </c>
      <c r="J59" s="96">
        <v>180</v>
      </c>
      <c r="K59" s="96" t="s">
        <v>339</v>
      </c>
      <c r="L59"/>
      <c r="M59"/>
      <c r="N59"/>
      <c r="O59"/>
      <c r="P59"/>
      <c r="Q59"/>
      <c r="R59"/>
      <c r="S59"/>
    </row>
    <row r="60" spans="1:19">
      <c r="A60" s="96" t="s">
        <v>370</v>
      </c>
      <c r="B60" s="96" t="s">
        <v>506</v>
      </c>
      <c r="C60" s="96">
        <v>5.58</v>
      </c>
      <c r="D60" s="96">
        <v>5.58</v>
      </c>
      <c r="E60" s="96">
        <v>5.8380000000000001</v>
      </c>
      <c r="F60" s="96">
        <v>0.7</v>
      </c>
      <c r="G60" s="96">
        <v>0.60299999999999998</v>
      </c>
      <c r="H60" s="96" t="s">
        <v>369</v>
      </c>
      <c r="I60" s="96" t="s">
        <v>338</v>
      </c>
      <c r="J60" s="96">
        <v>180</v>
      </c>
      <c r="K60" s="96" t="s">
        <v>339</v>
      </c>
      <c r="L60"/>
      <c r="M60"/>
      <c r="N60"/>
      <c r="O60"/>
      <c r="P60"/>
      <c r="Q60"/>
      <c r="R60"/>
      <c r="S60"/>
    </row>
    <row r="61" spans="1:19">
      <c r="A61" s="96" t="s">
        <v>371</v>
      </c>
      <c r="B61" s="96" t="s">
        <v>506</v>
      </c>
      <c r="C61" s="96">
        <v>3.25</v>
      </c>
      <c r="D61" s="96">
        <v>3.25</v>
      </c>
      <c r="E61" s="96">
        <v>5.8380000000000001</v>
      </c>
      <c r="F61" s="96">
        <v>0.7</v>
      </c>
      <c r="G61" s="96">
        <v>0.60299999999999998</v>
      </c>
      <c r="H61" s="96" t="s">
        <v>369</v>
      </c>
      <c r="I61" s="96" t="s">
        <v>344</v>
      </c>
      <c r="J61" s="96">
        <v>270</v>
      </c>
      <c r="K61" s="96" t="s">
        <v>345</v>
      </c>
      <c r="L61"/>
      <c r="M61"/>
      <c r="N61"/>
      <c r="O61"/>
      <c r="P61"/>
      <c r="Q61"/>
      <c r="R61"/>
      <c r="S61"/>
    </row>
    <row r="62" spans="1:19">
      <c r="A62" s="96" t="s">
        <v>372</v>
      </c>
      <c r="B62" s="96" t="s">
        <v>506</v>
      </c>
      <c r="C62" s="96">
        <v>3.25</v>
      </c>
      <c r="D62" s="96">
        <v>3.25</v>
      </c>
      <c r="E62" s="96">
        <v>5.8380000000000001</v>
      </c>
      <c r="F62" s="96">
        <v>0.7</v>
      </c>
      <c r="G62" s="96">
        <v>0.60299999999999998</v>
      </c>
      <c r="H62" s="96" t="s">
        <v>369</v>
      </c>
      <c r="I62" s="96" t="s">
        <v>344</v>
      </c>
      <c r="J62" s="96">
        <v>270</v>
      </c>
      <c r="K62" s="96" t="s">
        <v>345</v>
      </c>
      <c r="L62"/>
      <c r="M62"/>
      <c r="N62"/>
      <c r="O62"/>
      <c r="P62"/>
      <c r="Q62"/>
      <c r="R62"/>
      <c r="S62"/>
    </row>
    <row r="63" spans="1:19">
      <c r="A63" s="96" t="s">
        <v>373</v>
      </c>
      <c r="B63" s="96"/>
      <c r="C63" s="96"/>
      <c r="D63" s="96">
        <v>17.66</v>
      </c>
      <c r="E63" s="96">
        <v>5.84</v>
      </c>
      <c r="F63" s="96">
        <v>0.7</v>
      </c>
      <c r="G63" s="96">
        <v>0.60299999999999998</v>
      </c>
      <c r="H63" s="96"/>
      <c r="I63" s="96"/>
      <c r="J63" s="96"/>
      <c r="K63" s="96"/>
      <c r="L63"/>
      <c r="M63"/>
      <c r="N63"/>
      <c r="O63"/>
      <c r="P63"/>
      <c r="Q63"/>
      <c r="R63"/>
      <c r="S63"/>
    </row>
    <row r="64" spans="1:19">
      <c r="A64" s="96" t="s">
        <v>374</v>
      </c>
      <c r="B64" s="96"/>
      <c r="C64" s="96"/>
      <c r="D64" s="96">
        <v>0</v>
      </c>
      <c r="E64" s="96" t="s">
        <v>375</v>
      </c>
      <c r="F64" s="96" t="s">
        <v>375</v>
      </c>
      <c r="G64" s="96" t="s">
        <v>375</v>
      </c>
      <c r="H64" s="96"/>
      <c r="I64" s="96"/>
      <c r="J64" s="96"/>
      <c r="K64" s="96"/>
      <c r="L64"/>
      <c r="M64"/>
      <c r="N64"/>
      <c r="O64"/>
      <c r="P64"/>
      <c r="Q64"/>
      <c r="R64"/>
      <c r="S64"/>
    </row>
    <row r="65" spans="1:19">
      <c r="A65" s="96" t="s">
        <v>376</v>
      </c>
      <c r="B65" s="96"/>
      <c r="C65" s="96"/>
      <c r="D65" s="96">
        <v>17.66</v>
      </c>
      <c r="E65" s="96">
        <v>5.84</v>
      </c>
      <c r="F65" s="96">
        <v>0.7</v>
      </c>
      <c r="G65" s="96">
        <v>0.60299999999999998</v>
      </c>
      <c r="H65" s="96"/>
      <c r="I65" s="96"/>
      <c r="J65" s="96"/>
      <c r="K65" s="96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0"/>
      <c r="B67" s="96" t="s">
        <v>119</v>
      </c>
      <c r="C67" s="96" t="s">
        <v>377</v>
      </c>
      <c r="D67" s="96" t="s">
        <v>378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6" t="s">
        <v>40</v>
      </c>
      <c r="B68" s="96"/>
      <c r="C68" s="96"/>
      <c r="D68" s="96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90"/>
      <c r="B70" s="96" t="s">
        <v>119</v>
      </c>
      <c r="C70" s="96" t="s">
        <v>379</v>
      </c>
      <c r="D70" s="96" t="s">
        <v>380</v>
      </c>
      <c r="E70" s="96" t="s">
        <v>381</v>
      </c>
      <c r="F70" s="96" t="s">
        <v>382</v>
      </c>
      <c r="G70" s="96" t="s">
        <v>378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6" t="s">
        <v>383</v>
      </c>
      <c r="B71" s="96" t="s">
        <v>384</v>
      </c>
      <c r="C71" s="96">
        <v>19060.12</v>
      </c>
      <c r="D71" s="96">
        <v>15222.46</v>
      </c>
      <c r="E71" s="96">
        <v>3837.65</v>
      </c>
      <c r="F71" s="96">
        <v>0.8</v>
      </c>
      <c r="G71" s="96">
        <v>4.01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6" t="s">
        <v>385</v>
      </c>
      <c r="B72" s="96" t="s">
        <v>384</v>
      </c>
      <c r="C72" s="96">
        <v>89268.479999999996</v>
      </c>
      <c r="D72" s="96">
        <v>69491.399999999994</v>
      </c>
      <c r="E72" s="96">
        <v>19777.080000000002</v>
      </c>
      <c r="F72" s="96">
        <v>0.78</v>
      </c>
      <c r="G72" s="96">
        <v>4.0199999999999996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0"/>
      <c r="B74" s="96" t="s">
        <v>119</v>
      </c>
      <c r="C74" s="96" t="s">
        <v>379</v>
      </c>
      <c r="D74" s="96" t="s">
        <v>378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6" t="s">
        <v>386</v>
      </c>
      <c r="B75" s="96" t="s">
        <v>387</v>
      </c>
      <c r="C75" s="96">
        <v>87797.01</v>
      </c>
      <c r="D75" s="96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6" t="s">
        <v>388</v>
      </c>
      <c r="B76" s="96" t="s">
        <v>387</v>
      </c>
      <c r="C76" s="96">
        <v>25491.39</v>
      </c>
      <c r="D76" s="96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6" t="s">
        <v>389</v>
      </c>
      <c r="B77" s="96" t="s">
        <v>387</v>
      </c>
      <c r="C77" s="96">
        <v>146169.07999999999</v>
      </c>
      <c r="D77" s="96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0"/>
      <c r="B79" s="96" t="s">
        <v>119</v>
      </c>
      <c r="C79" s="96" t="s">
        <v>390</v>
      </c>
      <c r="D79" s="96" t="s">
        <v>391</v>
      </c>
      <c r="E79" s="96" t="s">
        <v>392</v>
      </c>
      <c r="F79" s="96" t="s">
        <v>393</v>
      </c>
      <c r="G79" s="96" t="s">
        <v>394</v>
      </c>
      <c r="H79" s="96" t="s">
        <v>395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6" t="s">
        <v>396</v>
      </c>
      <c r="B80" s="96" t="s">
        <v>397</v>
      </c>
      <c r="C80" s="96">
        <v>0.54</v>
      </c>
      <c r="D80" s="96">
        <v>49.8</v>
      </c>
      <c r="E80" s="96">
        <v>1.67</v>
      </c>
      <c r="F80" s="96">
        <v>155.21</v>
      </c>
      <c r="G80" s="96">
        <v>1</v>
      </c>
      <c r="H80" s="96" t="s">
        <v>398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6" t="s">
        <v>399</v>
      </c>
      <c r="B81" s="96" t="s">
        <v>400</v>
      </c>
      <c r="C81" s="96">
        <v>0.55000000000000004</v>
      </c>
      <c r="D81" s="96">
        <v>622</v>
      </c>
      <c r="E81" s="96">
        <v>1.1499999999999999</v>
      </c>
      <c r="F81" s="96">
        <v>1311.69</v>
      </c>
      <c r="G81" s="96">
        <v>1</v>
      </c>
      <c r="H81" s="96" t="s">
        <v>401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6" t="s">
        <v>402</v>
      </c>
      <c r="B82" s="96" t="s">
        <v>400</v>
      </c>
      <c r="C82" s="96">
        <v>0.59</v>
      </c>
      <c r="D82" s="96">
        <v>1109.6500000000001</v>
      </c>
      <c r="E82" s="96">
        <v>5.0999999999999996</v>
      </c>
      <c r="F82" s="96">
        <v>9560.7900000000009</v>
      </c>
      <c r="G82" s="96">
        <v>1</v>
      </c>
      <c r="H82" s="96" t="s">
        <v>401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0"/>
      <c r="B84" s="96" t="s">
        <v>119</v>
      </c>
      <c r="C84" s="96" t="s">
        <v>403</v>
      </c>
      <c r="D84" s="96" t="s">
        <v>404</v>
      </c>
      <c r="E84" s="96" t="s">
        <v>405</v>
      </c>
      <c r="F84" s="96" t="s">
        <v>406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6" t="s">
        <v>40</v>
      </c>
      <c r="B85" s="96"/>
      <c r="C85" s="96"/>
      <c r="D85" s="96"/>
      <c r="E85" s="96"/>
      <c r="F85" s="96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0"/>
      <c r="B87" s="96" t="s">
        <v>119</v>
      </c>
      <c r="C87" s="96" t="s">
        <v>407</v>
      </c>
      <c r="D87" s="96" t="s">
        <v>408</v>
      </c>
      <c r="E87" s="96" t="s">
        <v>409</v>
      </c>
      <c r="F87" s="96" t="s">
        <v>410</v>
      </c>
      <c r="G87" s="96" t="s">
        <v>411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6" t="s">
        <v>40</v>
      </c>
      <c r="B88" s="96"/>
      <c r="C88" s="96"/>
      <c r="D88" s="96"/>
      <c r="E88" s="96"/>
      <c r="F88" s="96"/>
      <c r="G88" s="96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90"/>
      <c r="B90" s="96" t="s">
        <v>412</v>
      </c>
      <c r="C90" s="96" t="s">
        <v>413</v>
      </c>
      <c r="D90" s="96" t="s">
        <v>414</v>
      </c>
      <c r="E90" s="96" t="s">
        <v>415</v>
      </c>
      <c r="F90" s="96" t="s">
        <v>416</v>
      </c>
      <c r="G90" s="96" t="s">
        <v>417</v>
      </c>
      <c r="H90" s="96" t="s">
        <v>418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6" t="s">
        <v>419</v>
      </c>
      <c r="B91" s="96">
        <v>26919.853200000001</v>
      </c>
      <c r="C91" s="96">
        <v>40.917400000000001</v>
      </c>
      <c r="D91" s="96">
        <v>59.729900000000001</v>
      </c>
      <c r="E91" s="96">
        <v>0</v>
      </c>
      <c r="F91" s="96">
        <v>4.0000000000000002E-4</v>
      </c>
      <c r="G91" s="97">
        <v>1416030</v>
      </c>
      <c r="H91" s="96">
        <v>10910.2194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6" t="s">
        <v>420</v>
      </c>
      <c r="B92" s="96">
        <v>22160.808700000001</v>
      </c>
      <c r="C92" s="96">
        <v>34.664499999999997</v>
      </c>
      <c r="D92" s="96">
        <v>52.717300000000002</v>
      </c>
      <c r="E92" s="96">
        <v>0</v>
      </c>
      <c r="F92" s="96">
        <v>4.0000000000000002E-4</v>
      </c>
      <c r="G92" s="97">
        <v>1249970</v>
      </c>
      <c r="H92" s="96">
        <v>9076.2510999999995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6" t="s">
        <v>421</v>
      </c>
      <c r="B93" s="96">
        <v>21843.5278</v>
      </c>
      <c r="C93" s="96">
        <v>36.1143</v>
      </c>
      <c r="D93" s="96">
        <v>59.000599999999999</v>
      </c>
      <c r="E93" s="96">
        <v>0</v>
      </c>
      <c r="F93" s="96">
        <v>4.0000000000000002E-4</v>
      </c>
      <c r="G93" s="97">
        <v>1399320</v>
      </c>
      <c r="H93" s="96">
        <v>9134.4204000000009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6" t="s">
        <v>422</v>
      </c>
      <c r="B94" s="96">
        <v>18049.3181</v>
      </c>
      <c r="C94" s="96">
        <v>30.808299999999999</v>
      </c>
      <c r="D94" s="96">
        <v>52.249400000000001</v>
      </c>
      <c r="E94" s="96">
        <v>0</v>
      </c>
      <c r="F94" s="96">
        <v>4.0000000000000002E-4</v>
      </c>
      <c r="G94" s="97">
        <v>1239360</v>
      </c>
      <c r="H94" s="96">
        <v>7641.2503999999999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6" t="s">
        <v>265</v>
      </c>
      <c r="B95" s="96">
        <v>17678.275099999999</v>
      </c>
      <c r="C95" s="96">
        <v>31.080100000000002</v>
      </c>
      <c r="D95" s="96">
        <v>54.448799999999999</v>
      </c>
      <c r="E95" s="96">
        <v>0</v>
      </c>
      <c r="F95" s="96">
        <v>4.0000000000000002E-4</v>
      </c>
      <c r="G95" s="97">
        <v>1291660</v>
      </c>
      <c r="H95" s="96">
        <v>7571.6638000000003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6" t="s">
        <v>423</v>
      </c>
      <c r="B96" s="96">
        <v>17379.532899999998</v>
      </c>
      <c r="C96" s="96">
        <v>30.791799999999999</v>
      </c>
      <c r="D96" s="96">
        <v>54.3857</v>
      </c>
      <c r="E96" s="96">
        <v>0</v>
      </c>
      <c r="F96" s="96">
        <v>4.0000000000000002E-4</v>
      </c>
      <c r="G96" s="97">
        <v>1290200</v>
      </c>
      <c r="H96" s="96">
        <v>7466.6192000000001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6" t="s">
        <v>424</v>
      </c>
      <c r="B97" s="96">
        <v>16898.9506</v>
      </c>
      <c r="C97" s="96">
        <v>29.995200000000001</v>
      </c>
      <c r="D97" s="96">
        <v>53.080199999999998</v>
      </c>
      <c r="E97" s="96">
        <v>0</v>
      </c>
      <c r="F97" s="96">
        <v>4.0000000000000002E-4</v>
      </c>
      <c r="G97" s="97">
        <v>1259240</v>
      </c>
      <c r="H97" s="96">
        <v>7265.4534999999996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6" t="s">
        <v>425</v>
      </c>
      <c r="B98" s="96">
        <v>18236.618399999999</v>
      </c>
      <c r="C98" s="96">
        <v>32.360300000000002</v>
      </c>
      <c r="D98" s="96">
        <v>57.248399999999997</v>
      </c>
      <c r="E98" s="96">
        <v>0</v>
      </c>
      <c r="F98" s="96">
        <v>4.0000000000000002E-4</v>
      </c>
      <c r="G98" s="97">
        <v>1358120</v>
      </c>
      <c r="H98" s="96">
        <v>7839.6693999999998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6" t="s">
        <v>426</v>
      </c>
      <c r="B99" s="96">
        <v>16729.7736</v>
      </c>
      <c r="C99" s="96">
        <v>29.5749</v>
      </c>
      <c r="D99" s="96">
        <v>52.1145</v>
      </c>
      <c r="E99" s="96">
        <v>0</v>
      </c>
      <c r="F99" s="96">
        <v>4.0000000000000002E-4</v>
      </c>
      <c r="G99" s="97">
        <v>1236310</v>
      </c>
      <c r="H99" s="96">
        <v>7181.1098000000002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6" t="s">
        <v>427</v>
      </c>
      <c r="B100" s="96">
        <v>18686.589</v>
      </c>
      <c r="C100" s="96">
        <v>32.213200000000001</v>
      </c>
      <c r="D100" s="96">
        <v>55.241199999999999</v>
      </c>
      <c r="E100" s="96">
        <v>0</v>
      </c>
      <c r="F100" s="96">
        <v>4.0000000000000002E-4</v>
      </c>
      <c r="G100" s="97">
        <v>1310370</v>
      </c>
      <c r="H100" s="96">
        <v>7941.6992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6" t="s">
        <v>428</v>
      </c>
      <c r="B101" s="96">
        <v>21082.860499999999</v>
      </c>
      <c r="C101" s="96">
        <v>34.650399999999998</v>
      </c>
      <c r="D101" s="96">
        <v>56.1999</v>
      </c>
      <c r="E101" s="96">
        <v>0</v>
      </c>
      <c r="F101" s="96">
        <v>4.0000000000000002E-4</v>
      </c>
      <c r="G101" s="97">
        <v>1332860</v>
      </c>
      <c r="H101" s="96">
        <v>8796.3878000000004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6" t="s">
        <v>429</v>
      </c>
      <c r="B102" s="96">
        <v>25464.175299999999</v>
      </c>
      <c r="C102" s="96">
        <v>39.124000000000002</v>
      </c>
      <c r="D102" s="96">
        <v>58.015999999999998</v>
      </c>
      <c r="E102" s="96">
        <v>0</v>
      </c>
      <c r="F102" s="96">
        <v>4.0000000000000002E-4</v>
      </c>
      <c r="G102" s="97">
        <v>1375480</v>
      </c>
      <c r="H102" s="96">
        <v>10360.776099999999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6"/>
      <c r="B103" s="96"/>
      <c r="C103" s="96"/>
      <c r="D103" s="96"/>
      <c r="E103" s="96"/>
      <c r="F103" s="96"/>
      <c r="G103" s="96"/>
      <c r="H103" s="96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6" t="s">
        <v>430</v>
      </c>
      <c r="B104" s="96">
        <v>241130.2831</v>
      </c>
      <c r="C104" s="96">
        <v>402.29419999999999</v>
      </c>
      <c r="D104" s="96">
        <v>664.43190000000004</v>
      </c>
      <c r="E104" s="96">
        <v>0</v>
      </c>
      <c r="F104" s="96">
        <v>4.7000000000000002E-3</v>
      </c>
      <c r="G104" s="97">
        <v>15758900</v>
      </c>
      <c r="H104" s="96">
        <v>101185.5202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6" t="s">
        <v>431</v>
      </c>
      <c r="B105" s="96">
        <v>16729.7736</v>
      </c>
      <c r="C105" s="96">
        <v>29.5749</v>
      </c>
      <c r="D105" s="96">
        <v>52.1145</v>
      </c>
      <c r="E105" s="96">
        <v>0</v>
      </c>
      <c r="F105" s="96">
        <v>4.0000000000000002E-4</v>
      </c>
      <c r="G105" s="97">
        <v>1236310</v>
      </c>
      <c r="H105" s="96">
        <v>7181.1098000000002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6" t="s">
        <v>432</v>
      </c>
      <c r="B106" s="96">
        <v>26919.853200000001</v>
      </c>
      <c r="C106" s="96">
        <v>40.917400000000001</v>
      </c>
      <c r="D106" s="96">
        <v>59.729900000000001</v>
      </c>
      <c r="E106" s="96">
        <v>0</v>
      </c>
      <c r="F106" s="96">
        <v>4.0000000000000002E-4</v>
      </c>
      <c r="G106" s="97">
        <v>1416030</v>
      </c>
      <c r="H106" s="96">
        <v>10910.2194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0"/>
      <c r="B108" s="96" t="s">
        <v>433</v>
      </c>
      <c r="C108" s="96" t="s">
        <v>434</v>
      </c>
      <c r="D108" s="96" t="s">
        <v>435</v>
      </c>
      <c r="E108" s="96" t="s">
        <v>436</v>
      </c>
      <c r="F108" s="96" t="s">
        <v>437</v>
      </c>
      <c r="G108" s="96" t="s">
        <v>438</v>
      </c>
      <c r="H108" s="96" t="s">
        <v>439</v>
      </c>
      <c r="I108" s="96" t="s">
        <v>440</v>
      </c>
      <c r="J108" s="96" t="s">
        <v>441</v>
      </c>
      <c r="K108" s="96" t="s">
        <v>442</v>
      </c>
      <c r="L108" s="96" t="s">
        <v>443</v>
      </c>
      <c r="M108" s="96" t="s">
        <v>444</v>
      </c>
      <c r="N108" s="96" t="s">
        <v>445</v>
      </c>
      <c r="O108" s="96" t="s">
        <v>446</v>
      </c>
      <c r="P108" s="96" t="s">
        <v>447</v>
      </c>
      <c r="Q108" s="96" t="s">
        <v>448</v>
      </c>
      <c r="R108" s="96" t="s">
        <v>449</v>
      </c>
      <c r="S108" s="96" t="s">
        <v>450</v>
      </c>
    </row>
    <row r="109" spans="1:19">
      <c r="A109" s="96" t="s">
        <v>419</v>
      </c>
      <c r="B109" s="97">
        <v>80476100000</v>
      </c>
      <c r="C109" s="96">
        <v>75297.312000000005</v>
      </c>
      <c r="D109" s="96" t="s">
        <v>572</v>
      </c>
      <c r="E109" s="96">
        <v>49331.021000000001</v>
      </c>
      <c r="F109" s="96">
        <v>9104.3970000000008</v>
      </c>
      <c r="G109" s="96">
        <v>10946.893</v>
      </c>
      <c r="H109" s="96">
        <v>0</v>
      </c>
      <c r="I109" s="96">
        <v>0</v>
      </c>
      <c r="J109" s="96">
        <v>5915</v>
      </c>
      <c r="K109" s="96">
        <v>0</v>
      </c>
      <c r="L109" s="96">
        <v>0</v>
      </c>
      <c r="M109" s="96">
        <v>0</v>
      </c>
      <c r="N109" s="96">
        <v>0</v>
      </c>
      <c r="O109" s="96">
        <v>0</v>
      </c>
      <c r="P109" s="96">
        <v>0</v>
      </c>
      <c r="Q109" s="96">
        <v>0</v>
      </c>
      <c r="R109" s="96">
        <v>0</v>
      </c>
      <c r="S109" s="96">
        <v>0</v>
      </c>
    </row>
    <row r="110" spans="1:19">
      <c r="A110" s="96" t="s">
        <v>420</v>
      </c>
      <c r="B110" s="97">
        <v>71039000000</v>
      </c>
      <c r="C110" s="96">
        <v>69382.312000000005</v>
      </c>
      <c r="D110" s="96" t="s">
        <v>573</v>
      </c>
      <c r="E110" s="96">
        <v>49331.021000000001</v>
      </c>
      <c r="F110" s="96">
        <v>9104.3970000000008</v>
      </c>
      <c r="G110" s="96">
        <v>10946.893</v>
      </c>
      <c r="H110" s="96">
        <v>0</v>
      </c>
      <c r="I110" s="96">
        <v>0</v>
      </c>
      <c r="J110" s="96">
        <v>0</v>
      </c>
      <c r="K110" s="96">
        <v>0</v>
      </c>
      <c r="L110" s="96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96">
        <v>0</v>
      </c>
      <c r="S110" s="96">
        <v>0</v>
      </c>
    </row>
    <row r="111" spans="1:19">
      <c r="A111" s="96" t="s">
        <v>421</v>
      </c>
      <c r="B111" s="97">
        <v>79526500000</v>
      </c>
      <c r="C111" s="96">
        <v>69923.926000000007</v>
      </c>
      <c r="D111" s="96" t="s">
        <v>617</v>
      </c>
      <c r="E111" s="96">
        <v>49331.021000000001</v>
      </c>
      <c r="F111" s="96">
        <v>9104.3970000000008</v>
      </c>
      <c r="G111" s="96">
        <v>10946.893</v>
      </c>
      <c r="H111" s="96">
        <v>0</v>
      </c>
      <c r="I111" s="96">
        <v>541.61400000000003</v>
      </c>
      <c r="J111" s="96">
        <v>0</v>
      </c>
      <c r="K111" s="96">
        <v>0</v>
      </c>
      <c r="L111" s="96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96">
        <v>0</v>
      </c>
      <c r="S111" s="96">
        <v>0</v>
      </c>
    </row>
    <row r="112" spans="1:19">
      <c r="A112" s="96" t="s">
        <v>422</v>
      </c>
      <c r="B112" s="97">
        <v>70435600000</v>
      </c>
      <c r="C112" s="96">
        <v>69518.55</v>
      </c>
      <c r="D112" s="96" t="s">
        <v>586</v>
      </c>
      <c r="E112" s="96">
        <v>49331.021000000001</v>
      </c>
      <c r="F112" s="96">
        <v>9104.3970000000008</v>
      </c>
      <c r="G112" s="96">
        <v>10946.893</v>
      </c>
      <c r="H112" s="96">
        <v>0</v>
      </c>
      <c r="I112" s="96">
        <v>136.238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96">
        <v>0</v>
      </c>
      <c r="S112" s="96">
        <v>0</v>
      </c>
    </row>
    <row r="113" spans="1:19">
      <c r="A113" s="96" t="s">
        <v>265</v>
      </c>
      <c r="B113" s="97">
        <v>73408400000</v>
      </c>
      <c r="C113" s="96">
        <v>70401.142999999996</v>
      </c>
      <c r="D113" s="96" t="s">
        <v>499</v>
      </c>
      <c r="E113" s="96">
        <v>49331.021000000001</v>
      </c>
      <c r="F113" s="96">
        <v>9104.3970000000008</v>
      </c>
      <c r="G113" s="96">
        <v>10946.893</v>
      </c>
      <c r="H113" s="96">
        <v>0</v>
      </c>
      <c r="I113" s="96">
        <v>1018.831</v>
      </c>
      <c r="J113" s="96">
        <v>0</v>
      </c>
      <c r="K113" s="96">
        <v>0</v>
      </c>
      <c r="L113" s="96">
        <v>0</v>
      </c>
      <c r="M113" s="96">
        <v>0</v>
      </c>
      <c r="N113" s="96">
        <v>0</v>
      </c>
      <c r="O113" s="96">
        <v>0</v>
      </c>
      <c r="P113" s="96">
        <v>0</v>
      </c>
      <c r="Q113" s="96">
        <v>0</v>
      </c>
      <c r="R113" s="96">
        <v>0</v>
      </c>
      <c r="S113" s="96">
        <v>0</v>
      </c>
    </row>
    <row r="114" spans="1:19">
      <c r="A114" s="96" t="s">
        <v>423</v>
      </c>
      <c r="B114" s="97">
        <v>73325300000</v>
      </c>
      <c r="C114" s="96">
        <v>84173.975999999995</v>
      </c>
      <c r="D114" s="96" t="s">
        <v>473</v>
      </c>
      <c r="E114" s="96">
        <v>49331.021000000001</v>
      </c>
      <c r="F114" s="96">
        <v>9104.3970000000008</v>
      </c>
      <c r="G114" s="96">
        <v>10946.893</v>
      </c>
      <c r="H114" s="96">
        <v>0</v>
      </c>
      <c r="I114" s="96">
        <v>14791.664000000001</v>
      </c>
      <c r="J114" s="96">
        <v>0</v>
      </c>
      <c r="K114" s="96">
        <v>0</v>
      </c>
      <c r="L114" s="96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96">
        <v>0</v>
      </c>
      <c r="S114" s="96">
        <v>0</v>
      </c>
    </row>
    <row r="115" spans="1:19">
      <c r="A115" s="96" t="s">
        <v>424</v>
      </c>
      <c r="B115" s="97">
        <v>71565600000</v>
      </c>
      <c r="C115" s="96">
        <v>84161.558000000005</v>
      </c>
      <c r="D115" s="96" t="s">
        <v>500</v>
      </c>
      <c r="E115" s="96">
        <v>49331.021000000001</v>
      </c>
      <c r="F115" s="96">
        <v>9104.3970000000008</v>
      </c>
      <c r="G115" s="96">
        <v>10946.893</v>
      </c>
      <c r="H115" s="96">
        <v>0</v>
      </c>
      <c r="I115" s="96">
        <v>14779.245999999999</v>
      </c>
      <c r="J115" s="96">
        <v>0</v>
      </c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96">
        <v>0</v>
      </c>
      <c r="S115" s="96">
        <v>0</v>
      </c>
    </row>
    <row r="116" spans="1:19">
      <c r="A116" s="96" t="s">
        <v>425</v>
      </c>
      <c r="B116" s="97">
        <v>77185300000</v>
      </c>
      <c r="C116" s="96">
        <v>80353.649000000005</v>
      </c>
      <c r="D116" s="96" t="s">
        <v>501</v>
      </c>
      <c r="E116" s="96">
        <v>49331.021000000001</v>
      </c>
      <c r="F116" s="96">
        <v>9104.3970000000008</v>
      </c>
      <c r="G116" s="96">
        <v>10946.893</v>
      </c>
      <c r="H116" s="96">
        <v>0</v>
      </c>
      <c r="I116" s="96">
        <v>10971.337</v>
      </c>
      <c r="J116" s="96">
        <v>0</v>
      </c>
      <c r="K116" s="96">
        <v>0</v>
      </c>
      <c r="L116" s="96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96">
        <v>0</v>
      </c>
      <c r="S116" s="96">
        <v>0</v>
      </c>
    </row>
    <row r="117" spans="1:19">
      <c r="A117" s="96" t="s">
        <v>426</v>
      </c>
      <c r="B117" s="97">
        <v>70262600000</v>
      </c>
      <c r="C117" s="96">
        <v>74343.274999999994</v>
      </c>
      <c r="D117" s="96" t="s">
        <v>489</v>
      </c>
      <c r="E117" s="96">
        <v>49331.021000000001</v>
      </c>
      <c r="F117" s="96">
        <v>9104.3970000000008</v>
      </c>
      <c r="G117" s="96">
        <v>10946.893</v>
      </c>
      <c r="H117" s="96">
        <v>0</v>
      </c>
      <c r="I117" s="96">
        <v>4960.9639999999999</v>
      </c>
      <c r="J117" s="96">
        <v>0</v>
      </c>
      <c r="K117" s="96">
        <v>0</v>
      </c>
      <c r="L117" s="96">
        <v>0</v>
      </c>
      <c r="M117" s="96">
        <v>0</v>
      </c>
      <c r="N117" s="96">
        <v>0</v>
      </c>
      <c r="O117" s="96">
        <v>0</v>
      </c>
      <c r="P117" s="96">
        <v>0</v>
      </c>
      <c r="Q117" s="96">
        <v>0</v>
      </c>
      <c r="R117" s="96">
        <v>0</v>
      </c>
      <c r="S117" s="96">
        <v>0</v>
      </c>
    </row>
    <row r="118" spans="1:19">
      <c r="A118" s="96" t="s">
        <v>427</v>
      </c>
      <c r="B118" s="97">
        <v>74471500000</v>
      </c>
      <c r="C118" s="96">
        <v>70272.244999999995</v>
      </c>
      <c r="D118" s="96" t="s">
        <v>462</v>
      </c>
      <c r="E118" s="96">
        <v>49331.021000000001</v>
      </c>
      <c r="F118" s="96">
        <v>9104.3970000000008</v>
      </c>
      <c r="G118" s="96">
        <v>10946.893</v>
      </c>
      <c r="H118" s="96">
        <v>0</v>
      </c>
      <c r="I118" s="96">
        <v>889.93299999999999</v>
      </c>
      <c r="J118" s="96">
        <v>0</v>
      </c>
      <c r="K118" s="96">
        <v>0</v>
      </c>
      <c r="L118" s="96">
        <v>0</v>
      </c>
      <c r="M118" s="96">
        <v>0</v>
      </c>
      <c r="N118" s="96">
        <v>0</v>
      </c>
      <c r="O118" s="96">
        <v>0</v>
      </c>
      <c r="P118" s="96">
        <v>0</v>
      </c>
      <c r="Q118" s="96">
        <v>0</v>
      </c>
      <c r="R118" s="96">
        <v>0</v>
      </c>
      <c r="S118" s="96">
        <v>0</v>
      </c>
    </row>
    <row r="119" spans="1:19">
      <c r="A119" s="96" t="s">
        <v>428</v>
      </c>
      <c r="B119" s="97">
        <v>75749600000</v>
      </c>
      <c r="C119" s="96">
        <v>75297.312000000005</v>
      </c>
      <c r="D119" s="96" t="s">
        <v>587</v>
      </c>
      <c r="E119" s="96">
        <v>49331.021000000001</v>
      </c>
      <c r="F119" s="96">
        <v>9104.3970000000008</v>
      </c>
      <c r="G119" s="96">
        <v>10946.893</v>
      </c>
      <c r="H119" s="96">
        <v>0</v>
      </c>
      <c r="I119" s="96">
        <v>0</v>
      </c>
      <c r="J119" s="96">
        <v>5915</v>
      </c>
      <c r="K119" s="96">
        <v>0</v>
      </c>
      <c r="L119" s="96">
        <v>0</v>
      </c>
      <c r="M119" s="96">
        <v>0</v>
      </c>
      <c r="N119" s="96">
        <v>0</v>
      </c>
      <c r="O119" s="96">
        <v>0</v>
      </c>
      <c r="P119" s="96">
        <v>0</v>
      </c>
      <c r="Q119" s="96">
        <v>0</v>
      </c>
      <c r="R119" s="96">
        <v>0</v>
      </c>
      <c r="S119" s="96">
        <v>0</v>
      </c>
    </row>
    <row r="120" spans="1:19">
      <c r="A120" s="96" t="s">
        <v>429</v>
      </c>
      <c r="B120" s="97">
        <v>78171700000</v>
      </c>
      <c r="C120" s="96">
        <v>75297.312000000005</v>
      </c>
      <c r="D120" s="96" t="s">
        <v>574</v>
      </c>
      <c r="E120" s="96">
        <v>49331.021000000001</v>
      </c>
      <c r="F120" s="96">
        <v>9104.3970000000008</v>
      </c>
      <c r="G120" s="96">
        <v>10946.893</v>
      </c>
      <c r="H120" s="96">
        <v>0</v>
      </c>
      <c r="I120" s="96">
        <v>0</v>
      </c>
      <c r="J120" s="96">
        <v>5915</v>
      </c>
      <c r="K120" s="96">
        <v>0</v>
      </c>
      <c r="L120" s="96">
        <v>0</v>
      </c>
      <c r="M120" s="96">
        <v>0</v>
      </c>
      <c r="N120" s="96">
        <v>0</v>
      </c>
      <c r="O120" s="96">
        <v>0</v>
      </c>
      <c r="P120" s="96">
        <v>0</v>
      </c>
      <c r="Q120" s="96">
        <v>0</v>
      </c>
      <c r="R120" s="96">
        <v>0</v>
      </c>
      <c r="S120" s="96">
        <v>0</v>
      </c>
    </row>
    <row r="121" spans="1:19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</row>
    <row r="122" spans="1:19">
      <c r="A122" s="96" t="s">
        <v>430</v>
      </c>
      <c r="B122" s="97">
        <v>895617000000</v>
      </c>
      <c r="C122" s="96"/>
      <c r="D122" s="96"/>
      <c r="E122" s="96"/>
      <c r="F122" s="96"/>
      <c r="G122" s="96"/>
      <c r="H122" s="96"/>
      <c r="I122" s="96"/>
      <c r="J122" s="96"/>
      <c r="K122" s="96">
        <v>0</v>
      </c>
      <c r="L122" s="96">
        <v>0</v>
      </c>
      <c r="M122" s="96">
        <v>0</v>
      </c>
      <c r="N122" s="96">
        <v>0</v>
      </c>
      <c r="O122" s="96">
        <v>0</v>
      </c>
      <c r="P122" s="96">
        <v>0</v>
      </c>
      <c r="Q122" s="96">
        <v>0</v>
      </c>
      <c r="R122" s="96">
        <v>0</v>
      </c>
      <c r="S122" s="96">
        <v>0</v>
      </c>
    </row>
    <row r="123" spans="1:19">
      <c r="A123" s="96" t="s">
        <v>431</v>
      </c>
      <c r="B123" s="97">
        <v>70262600000</v>
      </c>
      <c r="C123" s="96">
        <v>69382.312000000005</v>
      </c>
      <c r="D123" s="96"/>
      <c r="E123" s="96">
        <v>49331.021000000001</v>
      </c>
      <c r="F123" s="96">
        <v>9104.3970000000008</v>
      </c>
      <c r="G123" s="96">
        <v>10946.893</v>
      </c>
      <c r="H123" s="96">
        <v>0</v>
      </c>
      <c r="I123" s="96">
        <v>0</v>
      </c>
      <c r="J123" s="96">
        <v>0</v>
      </c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6">
        <v>0</v>
      </c>
      <c r="Q123" s="96">
        <v>0</v>
      </c>
      <c r="R123" s="96">
        <v>0</v>
      </c>
      <c r="S123" s="96">
        <v>0</v>
      </c>
    </row>
    <row r="124" spans="1:19">
      <c r="A124" s="96" t="s">
        <v>432</v>
      </c>
      <c r="B124" s="97">
        <v>80476100000</v>
      </c>
      <c r="C124" s="96">
        <v>84173.975999999995</v>
      </c>
      <c r="D124" s="96"/>
      <c r="E124" s="96">
        <v>49331.021000000001</v>
      </c>
      <c r="F124" s="96">
        <v>9104.3970000000008</v>
      </c>
      <c r="G124" s="96">
        <v>10946.893</v>
      </c>
      <c r="H124" s="96">
        <v>0</v>
      </c>
      <c r="I124" s="96">
        <v>14791.664000000001</v>
      </c>
      <c r="J124" s="96">
        <v>5915</v>
      </c>
      <c r="K124" s="96">
        <v>0</v>
      </c>
      <c r="L124" s="96">
        <v>0</v>
      </c>
      <c r="M124" s="96">
        <v>0</v>
      </c>
      <c r="N124" s="96">
        <v>0</v>
      </c>
      <c r="O124" s="96">
        <v>0</v>
      </c>
      <c r="P124" s="96">
        <v>0</v>
      </c>
      <c r="Q124" s="96">
        <v>0</v>
      </c>
      <c r="R124" s="96">
        <v>0</v>
      </c>
      <c r="S124" s="96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90"/>
      <c r="B126" s="96" t="s">
        <v>454</v>
      </c>
      <c r="C126" s="96" t="s">
        <v>455</v>
      </c>
      <c r="D126" s="96" t="s">
        <v>456</v>
      </c>
      <c r="E126" s="96" t="s">
        <v>161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6" t="s">
        <v>457</v>
      </c>
      <c r="B127" s="96">
        <v>20168.03</v>
      </c>
      <c r="C127" s="96">
        <v>4517.4799999999996</v>
      </c>
      <c r="D127" s="96">
        <v>0</v>
      </c>
      <c r="E127" s="96">
        <v>24685.5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6" t="s">
        <v>458</v>
      </c>
      <c r="B128" s="96">
        <v>4.17</v>
      </c>
      <c r="C128" s="96">
        <v>0.93</v>
      </c>
      <c r="D128" s="96">
        <v>0</v>
      </c>
      <c r="E128" s="96">
        <v>5.1100000000000003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6" t="s">
        <v>459</v>
      </c>
      <c r="B129" s="96">
        <v>4.17</v>
      </c>
      <c r="C129" s="96">
        <v>0.93</v>
      </c>
      <c r="D129" s="96">
        <v>0</v>
      </c>
      <c r="E129" s="96">
        <v>5.1100000000000003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5"/>
  <dimension ref="A1:S129"/>
  <sheetViews>
    <sheetView workbookViewId="0"/>
  </sheetViews>
  <sheetFormatPr defaultRowHeight="10.5"/>
  <cols>
    <col min="1" max="1" width="53.33203125" style="89" customWidth="1"/>
    <col min="2" max="2" width="28.83203125" style="89" customWidth="1"/>
    <col min="3" max="3" width="33.6640625" style="89" customWidth="1"/>
    <col min="4" max="4" width="38.6640625" style="89" customWidth="1"/>
    <col min="5" max="5" width="45.6640625" style="89" customWidth="1"/>
    <col min="6" max="6" width="50" style="89" customWidth="1"/>
    <col min="7" max="7" width="43.6640625" style="89" customWidth="1"/>
    <col min="8" max="9" width="38.33203125" style="89" customWidth="1"/>
    <col min="10" max="10" width="46.1640625" style="89" customWidth="1"/>
    <col min="11" max="11" width="36.1640625" style="89" customWidth="1"/>
    <col min="12" max="12" width="45" style="89" customWidth="1"/>
    <col min="13" max="13" width="50.1640625" style="89" customWidth="1"/>
    <col min="14" max="15" width="44.83203125" style="89" customWidth="1"/>
    <col min="16" max="16" width="45.33203125" style="89" customWidth="1"/>
    <col min="17" max="17" width="44.83203125" style="89" customWidth="1"/>
    <col min="18" max="18" width="42.6640625" style="89" customWidth="1"/>
    <col min="19" max="19" width="48.1640625" style="89" customWidth="1"/>
    <col min="20" max="22" width="9.33203125" style="89" customWidth="1"/>
    <col min="23" max="16384" width="9.33203125" style="89"/>
  </cols>
  <sheetData>
    <row r="1" spans="1:19">
      <c r="A1" s="90"/>
      <c r="B1" s="96" t="s">
        <v>302</v>
      </c>
      <c r="C1" s="96" t="s">
        <v>303</v>
      </c>
      <c r="D1" s="96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6" t="s">
        <v>305</v>
      </c>
      <c r="B2" s="96">
        <v>1831.92</v>
      </c>
      <c r="C2" s="96">
        <v>378.88</v>
      </c>
      <c r="D2" s="96">
        <v>378.88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6" t="s">
        <v>306</v>
      </c>
      <c r="B3" s="96">
        <v>1831.92</v>
      </c>
      <c r="C3" s="96">
        <v>378.88</v>
      </c>
      <c r="D3" s="96">
        <v>378.88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6" t="s">
        <v>307</v>
      </c>
      <c r="B4" s="96">
        <v>4115.24</v>
      </c>
      <c r="C4" s="96">
        <v>851.11</v>
      </c>
      <c r="D4" s="96">
        <v>851.11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6" t="s">
        <v>308</v>
      </c>
      <c r="B5" s="96">
        <v>4115.24</v>
      </c>
      <c r="C5" s="96">
        <v>851.11</v>
      </c>
      <c r="D5" s="96">
        <v>851.11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0"/>
      <c r="B7" s="96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6" t="s">
        <v>310</v>
      </c>
      <c r="B8" s="96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6" t="s">
        <v>311</v>
      </c>
      <c r="B9" s="96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6" t="s">
        <v>312</v>
      </c>
      <c r="B10" s="9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0"/>
      <c r="B12" s="96" t="s">
        <v>313</v>
      </c>
      <c r="C12" s="96" t="s">
        <v>314</v>
      </c>
      <c r="D12" s="96" t="s">
        <v>315</v>
      </c>
      <c r="E12" s="96" t="s">
        <v>316</v>
      </c>
      <c r="F12" s="96" t="s">
        <v>317</v>
      </c>
      <c r="G12" s="96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6" t="s">
        <v>76</v>
      </c>
      <c r="B13" s="96">
        <v>0</v>
      </c>
      <c r="C13" s="96">
        <v>930.09</v>
      </c>
      <c r="D13" s="96">
        <v>0</v>
      </c>
      <c r="E13" s="96">
        <v>0</v>
      </c>
      <c r="F13" s="96">
        <v>0</v>
      </c>
      <c r="G13" s="9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6" t="s">
        <v>77</v>
      </c>
      <c r="B14" s="96">
        <v>3.34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6" t="s">
        <v>85</v>
      </c>
      <c r="B15" s="96">
        <v>545.04999999999995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6" t="s">
        <v>86</v>
      </c>
      <c r="B16" s="96">
        <v>92.79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6" t="s">
        <v>87</v>
      </c>
      <c r="B17" s="96">
        <v>104.42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6" t="s">
        <v>88</v>
      </c>
      <c r="B18" s="96">
        <v>0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6" t="s">
        <v>89</v>
      </c>
      <c r="B19" s="96">
        <v>156.22999999999999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6" t="s">
        <v>90</v>
      </c>
      <c r="B20" s="96">
        <v>0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6" t="s">
        <v>91</v>
      </c>
      <c r="B21" s="96">
        <v>0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6" t="s">
        <v>92</v>
      </c>
      <c r="B22" s="96">
        <v>0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6" t="s">
        <v>71</v>
      </c>
      <c r="B23" s="96">
        <v>0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6" t="s">
        <v>93</v>
      </c>
      <c r="B24" s="96">
        <v>0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6" t="s">
        <v>94</v>
      </c>
      <c r="B25" s="96">
        <v>0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6" t="s">
        <v>95</v>
      </c>
      <c r="B26" s="96">
        <v>0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6"/>
      <c r="B27" s="96"/>
      <c r="C27" s="96"/>
      <c r="D27" s="96"/>
      <c r="E27" s="96"/>
      <c r="F27" s="96"/>
      <c r="G27" s="9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6" t="s">
        <v>96</v>
      </c>
      <c r="B28" s="96">
        <v>901.83</v>
      </c>
      <c r="C28" s="96">
        <v>930.09</v>
      </c>
      <c r="D28" s="96">
        <v>0</v>
      </c>
      <c r="E28" s="96">
        <v>0</v>
      </c>
      <c r="F28" s="96">
        <v>0</v>
      </c>
      <c r="G28" s="96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0"/>
      <c r="B30" s="96" t="s">
        <v>309</v>
      </c>
      <c r="C30" s="96" t="s">
        <v>229</v>
      </c>
      <c r="D30" s="96" t="s">
        <v>319</v>
      </c>
      <c r="E30" s="96" t="s">
        <v>320</v>
      </c>
      <c r="F30" s="96" t="s">
        <v>321</v>
      </c>
      <c r="G30" s="96" t="s">
        <v>322</v>
      </c>
      <c r="H30" s="96" t="s">
        <v>323</v>
      </c>
      <c r="I30" s="96" t="s">
        <v>324</v>
      </c>
      <c r="J30" s="96" t="s">
        <v>325</v>
      </c>
      <c r="K30"/>
      <c r="L30"/>
      <c r="M30"/>
      <c r="N30"/>
      <c r="O30"/>
      <c r="P30"/>
      <c r="Q30"/>
      <c r="R30"/>
      <c r="S30"/>
    </row>
    <row r="31" spans="1:19">
      <c r="A31" s="96" t="s">
        <v>328</v>
      </c>
      <c r="B31" s="96">
        <v>3204.84</v>
      </c>
      <c r="C31" s="96" t="s">
        <v>236</v>
      </c>
      <c r="D31" s="96">
        <v>31313.82</v>
      </c>
      <c r="E31" s="96">
        <v>1</v>
      </c>
      <c r="F31" s="96">
        <v>1586.63</v>
      </c>
      <c r="G31" s="96">
        <v>0</v>
      </c>
      <c r="H31" s="96">
        <v>9.68</v>
      </c>
      <c r="I31" s="96"/>
      <c r="J31" s="96">
        <v>2.56</v>
      </c>
      <c r="K31"/>
      <c r="L31"/>
      <c r="M31"/>
      <c r="N31"/>
      <c r="O31"/>
      <c r="P31"/>
      <c r="Q31"/>
      <c r="R31"/>
      <c r="S31"/>
    </row>
    <row r="32" spans="1:19">
      <c r="A32" s="96" t="s">
        <v>327</v>
      </c>
      <c r="B32" s="96">
        <v>1393.41</v>
      </c>
      <c r="C32" s="96" t="s">
        <v>236</v>
      </c>
      <c r="D32" s="96">
        <v>11554.41</v>
      </c>
      <c r="E32" s="96">
        <v>1</v>
      </c>
      <c r="F32" s="96">
        <v>1150.96</v>
      </c>
      <c r="G32" s="96">
        <v>0</v>
      </c>
      <c r="H32" s="96">
        <v>15.06</v>
      </c>
      <c r="I32" s="96"/>
      <c r="J32" s="96">
        <v>0</v>
      </c>
      <c r="K32"/>
      <c r="L32"/>
      <c r="M32"/>
      <c r="N32"/>
      <c r="O32"/>
      <c r="P32"/>
      <c r="Q32"/>
      <c r="R32"/>
      <c r="S32"/>
    </row>
    <row r="33" spans="1:19">
      <c r="A33" s="96" t="s">
        <v>326</v>
      </c>
      <c r="B33" s="96">
        <v>236.88</v>
      </c>
      <c r="C33" s="96" t="s">
        <v>236</v>
      </c>
      <c r="D33" s="96">
        <v>1010.76</v>
      </c>
      <c r="E33" s="96">
        <v>1</v>
      </c>
      <c r="F33" s="96">
        <v>299.12</v>
      </c>
      <c r="G33" s="96">
        <v>17.66</v>
      </c>
      <c r="H33" s="96">
        <v>11.84</v>
      </c>
      <c r="I33" s="96">
        <v>47.38</v>
      </c>
      <c r="J33" s="96">
        <v>8.07</v>
      </c>
      <c r="K33"/>
      <c r="L33"/>
      <c r="M33"/>
      <c r="N33"/>
      <c r="O33"/>
      <c r="P33"/>
      <c r="Q33"/>
      <c r="R33"/>
      <c r="S33"/>
    </row>
    <row r="34" spans="1:19">
      <c r="A34" s="96" t="s">
        <v>161</v>
      </c>
      <c r="B34" s="96">
        <v>4835.13</v>
      </c>
      <c r="C34" s="96"/>
      <c r="D34" s="96">
        <v>43879</v>
      </c>
      <c r="E34" s="96"/>
      <c r="F34" s="96">
        <v>3036.71</v>
      </c>
      <c r="G34" s="96">
        <v>17.66</v>
      </c>
      <c r="H34" s="96">
        <v>11.3363</v>
      </c>
      <c r="I34" s="96">
        <v>967.03</v>
      </c>
      <c r="J34" s="96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6" t="s">
        <v>329</v>
      </c>
      <c r="B35" s="96">
        <v>4835.13</v>
      </c>
      <c r="C35" s="96"/>
      <c r="D35" s="96">
        <v>43879</v>
      </c>
      <c r="E35" s="96"/>
      <c r="F35" s="96">
        <v>3036.71</v>
      </c>
      <c r="G35" s="96">
        <v>17.66</v>
      </c>
      <c r="H35" s="96">
        <v>11.3363</v>
      </c>
      <c r="I35" s="96">
        <v>967.03</v>
      </c>
      <c r="J35" s="96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6" t="s">
        <v>330</v>
      </c>
      <c r="B36" s="96">
        <v>0</v>
      </c>
      <c r="C36" s="96"/>
      <c r="D36" s="96">
        <v>0</v>
      </c>
      <c r="E36" s="96"/>
      <c r="F36" s="96">
        <v>0</v>
      </c>
      <c r="G36" s="96">
        <v>0</v>
      </c>
      <c r="H36" s="96"/>
      <c r="I36" s="96"/>
      <c r="J36" s="96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0"/>
      <c r="B38" s="96" t="s">
        <v>56</v>
      </c>
      <c r="C38" s="96" t="s">
        <v>331</v>
      </c>
      <c r="D38" s="96" t="s">
        <v>332</v>
      </c>
      <c r="E38" s="96" t="s">
        <v>333</v>
      </c>
      <c r="F38" s="96" t="s">
        <v>334</v>
      </c>
      <c r="G38" s="96" t="s">
        <v>335</v>
      </c>
      <c r="H38" s="96" t="s">
        <v>336</v>
      </c>
      <c r="I38" s="96" t="s">
        <v>337</v>
      </c>
      <c r="J38"/>
      <c r="K38"/>
      <c r="L38"/>
      <c r="M38"/>
      <c r="N38"/>
      <c r="O38"/>
      <c r="P38"/>
      <c r="Q38"/>
      <c r="R38"/>
      <c r="S38"/>
    </row>
    <row r="39" spans="1:19">
      <c r="A39" s="96" t="s">
        <v>357</v>
      </c>
      <c r="B39" s="96" t="s">
        <v>504</v>
      </c>
      <c r="C39" s="96">
        <v>0.8</v>
      </c>
      <c r="D39" s="96">
        <v>0.73199999999999998</v>
      </c>
      <c r="E39" s="96">
        <v>0.82099999999999995</v>
      </c>
      <c r="F39" s="96">
        <v>598.24</v>
      </c>
      <c r="G39" s="96">
        <v>90</v>
      </c>
      <c r="H39" s="96">
        <v>90</v>
      </c>
      <c r="I39" s="96" t="s">
        <v>341</v>
      </c>
      <c r="J39"/>
      <c r="K39"/>
      <c r="L39"/>
      <c r="M39"/>
      <c r="N39"/>
      <c r="O39"/>
      <c r="P39"/>
      <c r="Q39"/>
      <c r="R39"/>
      <c r="S39"/>
    </row>
    <row r="40" spans="1:19">
      <c r="A40" s="96" t="s">
        <v>358</v>
      </c>
      <c r="B40" s="96" t="s">
        <v>504</v>
      </c>
      <c r="C40" s="96">
        <v>0.8</v>
      </c>
      <c r="D40" s="96">
        <v>0.73199999999999998</v>
      </c>
      <c r="E40" s="96">
        <v>0.82099999999999995</v>
      </c>
      <c r="F40" s="96">
        <v>390.16</v>
      </c>
      <c r="G40" s="96">
        <v>0</v>
      </c>
      <c r="H40" s="96">
        <v>90</v>
      </c>
      <c r="I40" s="96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96" t="s">
        <v>359</v>
      </c>
      <c r="B41" s="96" t="s">
        <v>504</v>
      </c>
      <c r="C41" s="96">
        <v>0.8</v>
      </c>
      <c r="D41" s="96">
        <v>0.73199999999999998</v>
      </c>
      <c r="E41" s="96">
        <v>0.82099999999999995</v>
      </c>
      <c r="F41" s="96">
        <v>598.24</v>
      </c>
      <c r="G41" s="96">
        <v>270</v>
      </c>
      <c r="H41" s="96">
        <v>90</v>
      </c>
      <c r="I41" s="96" t="s">
        <v>345</v>
      </c>
      <c r="J41"/>
      <c r="K41"/>
      <c r="L41"/>
      <c r="M41"/>
      <c r="N41"/>
      <c r="O41"/>
      <c r="P41"/>
      <c r="Q41"/>
      <c r="R41"/>
      <c r="S41"/>
    </row>
    <row r="42" spans="1:19">
      <c r="A42" s="96" t="s">
        <v>360</v>
      </c>
      <c r="B42" s="96" t="s">
        <v>347</v>
      </c>
      <c r="C42" s="96">
        <v>0.3</v>
      </c>
      <c r="D42" s="96">
        <v>2.512</v>
      </c>
      <c r="E42" s="96">
        <v>6.452</v>
      </c>
      <c r="F42" s="96">
        <v>3204.84</v>
      </c>
      <c r="G42" s="96">
        <v>0</v>
      </c>
      <c r="H42" s="96">
        <v>180</v>
      </c>
      <c r="I42" s="96"/>
      <c r="J42"/>
      <c r="K42"/>
      <c r="L42"/>
      <c r="M42"/>
      <c r="N42"/>
      <c r="O42"/>
      <c r="P42"/>
      <c r="Q42"/>
      <c r="R42"/>
      <c r="S42"/>
    </row>
    <row r="43" spans="1:19">
      <c r="A43" s="96" t="s">
        <v>361</v>
      </c>
      <c r="B43" s="96" t="s">
        <v>505</v>
      </c>
      <c r="C43" s="96">
        <v>0.3</v>
      </c>
      <c r="D43" s="96">
        <v>0.55200000000000005</v>
      </c>
      <c r="E43" s="96">
        <v>0.61599999999999999</v>
      </c>
      <c r="F43" s="96">
        <v>3204.84</v>
      </c>
      <c r="G43" s="96">
        <v>180</v>
      </c>
      <c r="H43" s="96">
        <v>0</v>
      </c>
      <c r="I43" s="96"/>
      <c r="J43"/>
      <c r="K43"/>
      <c r="L43"/>
      <c r="M43"/>
      <c r="N43"/>
      <c r="O43"/>
      <c r="P43"/>
      <c r="Q43"/>
      <c r="R43"/>
      <c r="S43"/>
    </row>
    <row r="44" spans="1:19">
      <c r="A44" s="96" t="s">
        <v>353</v>
      </c>
      <c r="B44" s="96" t="s">
        <v>504</v>
      </c>
      <c r="C44" s="96">
        <v>0.8</v>
      </c>
      <c r="D44" s="96">
        <v>0.73199999999999998</v>
      </c>
      <c r="E44" s="96">
        <v>0.82099999999999995</v>
      </c>
      <c r="F44" s="96">
        <v>110.54</v>
      </c>
      <c r="G44" s="96">
        <v>180</v>
      </c>
      <c r="H44" s="96">
        <v>90</v>
      </c>
      <c r="I44" s="96" t="s">
        <v>339</v>
      </c>
      <c r="J44"/>
      <c r="K44"/>
      <c r="L44"/>
      <c r="M44"/>
      <c r="N44"/>
      <c r="O44"/>
      <c r="P44"/>
      <c r="Q44"/>
      <c r="R44"/>
      <c r="S44"/>
    </row>
    <row r="45" spans="1:19">
      <c r="A45" s="96" t="s">
        <v>354</v>
      </c>
      <c r="B45" s="96" t="s">
        <v>504</v>
      </c>
      <c r="C45" s="96">
        <v>0.8</v>
      </c>
      <c r="D45" s="96">
        <v>0.73199999999999998</v>
      </c>
      <c r="E45" s="96">
        <v>0.82099999999999995</v>
      </c>
      <c r="F45" s="96">
        <v>39.020000000000003</v>
      </c>
      <c r="G45" s="96">
        <v>270</v>
      </c>
      <c r="H45" s="96">
        <v>90</v>
      </c>
      <c r="I45" s="96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6" t="s">
        <v>349</v>
      </c>
      <c r="B46" s="96" t="s">
        <v>504</v>
      </c>
      <c r="C46" s="96">
        <v>0.8</v>
      </c>
      <c r="D46" s="96">
        <v>0.73199999999999998</v>
      </c>
      <c r="E46" s="96">
        <v>0.82099999999999995</v>
      </c>
      <c r="F46" s="96">
        <v>260.10000000000002</v>
      </c>
      <c r="G46" s="96">
        <v>90</v>
      </c>
      <c r="H46" s="96">
        <v>90</v>
      </c>
      <c r="I46" s="96" t="s">
        <v>341</v>
      </c>
      <c r="J46"/>
      <c r="K46"/>
      <c r="L46"/>
      <c r="M46"/>
      <c r="N46"/>
      <c r="O46"/>
      <c r="P46"/>
      <c r="Q46"/>
      <c r="R46"/>
      <c r="S46"/>
    </row>
    <row r="47" spans="1:19">
      <c r="A47" s="96" t="s">
        <v>350</v>
      </c>
      <c r="B47" s="96" t="s">
        <v>351</v>
      </c>
      <c r="C47" s="96">
        <v>0.08</v>
      </c>
      <c r="D47" s="96">
        <v>3.242</v>
      </c>
      <c r="E47" s="96">
        <v>6.2990000000000004</v>
      </c>
      <c r="F47" s="96">
        <v>390.16</v>
      </c>
      <c r="G47" s="96">
        <v>0</v>
      </c>
      <c r="H47" s="96">
        <v>90</v>
      </c>
      <c r="I47" s="96" t="s">
        <v>343</v>
      </c>
      <c r="J47"/>
      <c r="K47"/>
      <c r="L47"/>
      <c r="M47"/>
      <c r="N47"/>
      <c r="O47"/>
      <c r="P47"/>
      <c r="Q47"/>
      <c r="R47"/>
      <c r="S47"/>
    </row>
    <row r="48" spans="1:19">
      <c r="A48" s="96" t="s">
        <v>348</v>
      </c>
      <c r="B48" s="96" t="s">
        <v>504</v>
      </c>
      <c r="C48" s="96">
        <v>0.8</v>
      </c>
      <c r="D48" s="96">
        <v>0.73199999999999998</v>
      </c>
      <c r="E48" s="96">
        <v>0.82099999999999995</v>
      </c>
      <c r="F48" s="96">
        <v>169.07</v>
      </c>
      <c r="G48" s="96">
        <v>180</v>
      </c>
      <c r="H48" s="96">
        <v>90</v>
      </c>
      <c r="I48" s="96" t="s">
        <v>339</v>
      </c>
      <c r="J48"/>
      <c r="K48"/>
      <c r="L48"/>
      <c r="M48"/>
      <c r="N48"/>
      <c r="O48"/>
      <c r="P48"/>
      <c r="Q48"/>
      <c r="R48"/>
      <c r="S48"/>
    </row>
    <row r="49" spans="1:19">
      <c r="A49" s="96" t="s">
        <v>352</v>
      </c>
      <c r="B49" s="96" t="s">
        <v>504</v>
      </c>
      <c r="C49" s="96">
        <v>0.8</v>
      </c>
      <c r="D49" s="96">
        <v>0.73199999999999998</v>
      </c>
      <c r="E49" s="96">
        <v>0.82099999999999995</v>
      </c>
      <c r="F49" s="96">
        <v>182.07</v>
      </c>
      <c r="G49" s="96">
        <v>270</v>
      </c>
      <c r="H49" s="96">
        <v>90</v>
      </c>
      <c r="I49" s="96" t="s">
        <v>345</v>
      </c>
      <c r="J49"/>
      <c r="K49"/>
      <c r="L49"/>
      <c r="M49"/>
      <c r="N49"/>
      <c r="O49"/>
      <c r="P49"/>
      <c r="Q49"/>
      <c r="R49"/>
      <c r="S49"/>
    </row>
    <row r="50" spans="1:19">
      <c r="A50" s="96" t="s">
        <v>355</v>
      </c>
      <c r="B50" s="96" t="s">
        <v>347</v>
      </c>
      <c r="C50" s="96">
        <v>0.3</v>
      </c>
      <c r="D50" s="96">
        <v>2.512</v>
      </c>
      <c r="E50" s="96">
        <v>6.452</v>
      </c>
      <c r="F50" s="96">
        <v>1156.53</v>
      </c>
      <c r="G50" s="96">
        <v>0</v>
      </c>
      <c r="H50" s="96">
        <v>180</v>
      </c>
      <c r="I50" s="96"/>
      <c r="J50"/>
      <c r="K50"/>
      <c r="L50"/>
      <c r="M50"/>
      <c r="N50"/>
      <c r="O50"/>
      <c r="P50"/>
      <c r="Q50"/>
      <c r="R50"/>
      <c r="S50"/>
    </row>
    <row r="51" spans="1:19">
      <c r="A51" s="96" t="s">
        <v>356</v>
      </c>
      <c r="B51" s="96" t="s">
        <v>505</v>
      </c>
      <c r="C51" s="96">
        <v>0.3</v>
      </c>
      <c r="D51" s="96">
        <v>0.55200000000000005</v>
      </c>
      <c r="E51" s="96">
        <v>0.61599999999999999</v>
      </c>
      <c r="F51" s="96">
        <v>1393.41</v>
      </c>
      <c r="G51" s="96">
        <v>0</v>
      </c>
      <c r="H51" s="96">
        <v>0</v>
      </c>
      <c r="I51" s="96"/>
      <c r="J51"/>
      <c r="K51"/>
      <c r="L51"/>
      <c r="M51"/>
      <c r="N51"/>
      <c r="O51"/>
      <c r="P51"/>
      <c r="Q51"/>
      <c r="R51"/>
      <c r="S51"/>
    </row>
    <row r="52" spans="1:19">
      <c r="A52" s="96" t="s">
        <v>340</v>
      </c>
      <c r="B52" s="96" t="s">
        <v>504</v>
      </c>
      <c r="C52" s="96">
        <v>0.8</v>
      </c>
      <c r="D52" s="96">
        <v>0.73199999999999998</v>
      </c>
      <c r="E52" s="96">
        <v>0.82099999999999995</v>
      </c>
      <c r="F52" s="96">
        <v>39.020000000000003</v>
      </c>
      <c r="G52" s="96">
        <v>90</v>
      </c>
      <c r="H52" s="96">
        <v>90</v>
      </c>
      <c r="I52" s="96" t="s">
        <v>341</v>
      </c>
      <c r="J52"/>
      <c r="K52"/>
      <c r="L52"/>
      <c r="M52"/>
      <c r="N52"/>
      <c r="O52"/>
      <c r="P52"/>
      <c r="Q52"/>
      <c r="R52"/>
      <c r="S52"/>
    </row>
    <row r="53" spans="1:19">
      <c r="A53" s="96" t="s">
        <v>342</v>
      </c>
      <c r="B53" s="96" t="s">
        <v>504</v>
      </c>
      <c r="C53" s="96">
        <v>0.8</v>
      </c>
      <c r="D53" s="96">
        <v>0.73199999999999998</v>
      </c>
      <c r="E53" s="96">
        <v>0.82099999999999995</v>
      </c>
      <c r="F53" s="96">
        <v>110.54</v>
      </c>
      <c r="G53" s="96">
        <v>0</v>
      </c>
      <c r="H53" s="96">
        <v>90</v>
      </c>
      <c r="I53" s="96" t="s">
        <v>343</v>
      </c>
      <c r="J53"/>
      <c r="K53"/>
      <c r="L53"/>
      <c r="M53"/>
      <c r="N53"/>
      <c r="O53"/>
      <c r="P53"/>
      <c r="Q53"/>
      <c r="R53"/>
      <c r="S53"/>
    </row>
    <row r="54" spans="1:19">
      <c r="A54" s="96" t="s">
        <v>338</v>
      </c>
      <c r="B54" s="96" t="s">
        <v>504</v>
      </c>
      <c r="C54" s="96">
        <v>0.8</v>
      </c>
      <c r="D54" s="96">
        <v>0.73199999999999998</v>
      </c>
      <c r="E54" s="96">
        <v>0.82099999999999995</v>
      </c>
      <c r="F54" s="96">
        <v>110.54</v>
      </c>
      <c r="G54" s="96">
        <v>180</v>
      </c>
      <c r="H54" s="96">
        <v>90</v>
      </c>
      <c r="I54" s="96" t="s">
        <v>339</v>
      </c>
      <c r="J54"/>
      <c r="K54"/>
      <c r="L54"/>
      <c r="M54"/>
      <c r="N54"/>
      <c r="O54"/>
      <c r="P54"/>
      <c r="Q54"/>
      <c r="R54"/>
      <c r="S54"/>
    </row>
    <row r="55" spans="1:19">
      <c r="A55" s="96" t="s">
        <v>344</v>
      </c>
      <c r="B55" s="96" t="s">
        <v>504</v>
      </c>
      <c r="C55" s="96">
        <v>0.8</v>
      </c>
      <c r="D55" s="96">
        <v>0.73199999999999998</v>
      </c>
      <c r="E55" s="96">
        <v>0.82099999999999995</v>
      </c>
      <c r="F55" s="96">
        <v>39.020000000000003</v>
      </c>
      <c r="G55" s="96">
        <v>270</v>
      </c>
      <c r="H55" s="96">
        <v>90</v>
      </c>
      <c r="I55" s="96" t="s">
        <v>345</v>
      </c>
      <c r="J55"/>
      <c r="K55"/>
      <c r="L55"/>
      <c r="M55"/>
      <c r="N55"/>
      <c r="O55"/>
      <c r="P55"/>
      <c r="Q55"/>
      <c r="R55"/>
      <c r="S55"/>
    </row>
    <row r="56" spans="1:19">
      <c r="A56" s="96" t="s">
        <v>346</v>
      </c>
      <c r="B56" s="96" t="s">
        <v>347</v>
      </c>
      <c r="C56" s="96">
        <v>0.3</v>
      </c>
      <c r="D56" s="96">
        <v>2.512</v>
      </c>
      <c r="E56" s="96">
        <v>6.452</v>
      </c>
      <c r="F56" s="96">
        <v>236.88</v>
      </c>
      <c r="G56" s="96">
        <v>0</v>
      </c>
      <c r="H56" s="96">
        <v>180</v>
      </c>
      <c r="I56" s="96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0"/>
      <c r="B58" s="96" t="s">
        <v>56</v>
      </c>
      <c r="C58" s="96" t="s">
        <v>362</v>
      </c>
      <c r="D58" s="96" t="s">
        <v>363</v>
      </c>
      <c r="E58" s="96" t="s">
        <v>364</v>
      </c>
      <c r="F58" s="96" t="s">
        <v>50</v>
      </c>
      <c r="G58" s="96" t="s">
        <v>365</v>
      </c>
      <c r="H58" s="96" t="s">
        <v>366</v>
      </c>
      <c r="I58" s="96" t="s">
        <v>367</v>
      </c>
      <c r="J58" s="96" t="s">
        <v>335</v>
      </c>
      <c r="K58" s="96" t="s">
        <v>337</v>
      </c>
      <c r="L58"/>
      <c r="M58"/>
      <c r="N58"/>
      <c r="O58"/>
      <c r="P58"/>
      <c r="Q58"/>
      <c r="R58"/>
      <c r="S58"/>
    </row>
    <row r="59" spans="1:19">
      <c r="A59" s="96" t="s">
        <v>368</v>
      </c>
      <c r="B59" s="96" t="s">
        <v>506</v>
      </c>
      <c r="C59" s="96">
        <v>5.58</v>
      </c>
      <c r="D59" s="96">
        <v>5.58</v>
      </c>
      <c r="E59" s="96">
        <v>5.8380000000000001</v>
      </c>
      <c r="F59" s="96">
        <v>0.7</v>
      </c>
      <c r="G59" s="96">
        <v>0.60299999999999998</v>
      </c>
      <c r="H59" s="96" t="s">
        <v>369</v>
      </c>
      <c r="I59" s="96" t="s">
        <v>338</v>
      </c>
      <c r="J59" s="96">
        <v>180</v>
      </c>
      <c r="K59" s="96" t="s">
        <v>339</v>
      </c>
      <c r="L59"/>
      <c r="M59"/>
      <c r="N59"/>
      <c r="O59"/>
      <c r="P59"/>
      <c r="Q59"/>
      <c r="R59"/>
      <c r="S59"/>
    </row>
    <row r="60" spans="1:19">
      <c r="A60" s="96" t="s">
        <v>370</v>
      </c>
      <c r="B60" s="96" t="s">
        <v>506</v>
      </c>
      <c r="C60" s="96">
        <v>5.58</v>
      </c>
      <c r="D60" s="96">
        <v>5.58</v>
      </c>
      <c r="E60" s="96">
        <v>5.8380000000000001</v>
      </c>
      <c r="F60" s="96">
        <v>0.7</v>
      </c>
      <c r="G60" s="96">
        <v>0.60299999999999998</v>
      </c>
      <c r="H60" s="96" t="s">
        <v>369</v>
      </c>
      <c r="I60" s="96" t="s">
        <v>338</v>
      </c>
      <c r="J60" s="96">
        <v>180</v>
      </c>
      <c r="K60" s="96" t="s">
        <v>339</v>
      </c>
      <c r="L60"/>
      <c r="M60"/>
      <c r="N60"/>
      <c r="O60"/>
      <c r="P60"/>
      <c r="Q60"/>
      <c r="R60"/>
      <c r="S60"/>
    </row>
    <row r="61" spans="1:19">
      <c r="A61" s="96" t="s">
        <v>371</v>
      </c>
      <c r="B61" s="96" t="s">
        <v>506</v>
      </c>
      <c r="C61" s="96">
        <v>3.25</v>
      </c>
      <c r="D61" s="96">
        <v>3.25</v>
      </c>
      <c r="E61" s="96">
        <v>5.8380000000000001</v>
      </c>
      <c r="F61" s="96">
        <v>0.7</v>
      </c>
      <c r="G61" s="96">
        <v>0.60299999999999998</v>
      </c>
      <c r="H61" s="96" t="s">
        <v>369</v>
      </c>
      <c r="I61" s="96" t="s">
        <v>344</v>
      </c>
      <c r="J61" s="96">
        <v>270</v>
      </c>
      <c r="K61" s="96" t="s">
        <v>345</v>
      </c>
      <c r="L61"/>
      <c r="M61"/>
      <c r="N61"/>
      <c r="O61"/>
      <c r="P61"/>
      <c r="Q61"/>
      <c r="R61"/>
      <c r="S61"/>
    </row>
    <row r="62" spans="1:19">
      <c r="A62" s="96" t="s">
        <v>372</v>
      </c>
      <c r="B62" s="96" t="s">
        <v>506</v>
      </c>
      <c r="C62" s="96">
        <v>3.25</v>
      </c>
      <c r="D62" s="96">
        <v>3.25</v>
      </c>
      <c r="E62" s="96">
        <v>5.8380000000000001</v>
      </c>
      <c r="F62" s="96">
        <v>0.7</v>
      </c>
      <c r="G62" s="96">
        <v>0.60299999999999998</v>
      </c>
      <c r="H62" s="96" t="s">
        <v>369</v>
      </c>
      <c r="I62" s="96" t="s">
        <v>344</v>
      </c>
      <c r="J62" s="96">
        <v>270</v>
      </c>
      <c r="K62" s="96" t="s">
        <v>345</v>
      </c>
      <c r="L62"/>
      <c r="M62"/>
      <c r="N62"/>
      <c r="O62"/>
      <c r="P62"/>
      <c r="Q62"/>
      <c r="R62"/>
      <c r="S62"/>
    </row>
    <row r="63" spans="1:19">
      <c r="A63" s="96" t="s">
        <v>373</v>
      </c>
      <c r="B63" s="96"/>
      <c r="C63" s="96"/>
      <c r="D63" s="96">
        <v>17.66</v>
      </c>
      <c r="E63" s="96">
        <v>5.84</v>
      </c>
      <c r="F63" s="96">
        <v>0.7</v>
      </c>
      <c r="G63" s="96">
        <v>0.60299999999999998</v>
      </c>
      <c r="H63" s="96"/>
      <c r="I63" s="96"/>
      <c r="J63" s="96"/>
      <c r="K63" s="96"/>
      <c r="L63"/>
      <c r="M63"/>
      <c r="N63"/>
      <c r="O63"/>
      <c r="P63"/>
      <c r="Q63"/>
      <c r="R63"/>
      <c r="S63"/>
    </row>
    <row r="64" spans="1:19">
      <c r="A64" s="96" t="s">
        <v>374</v>
      </c>
      <c r="B64" s="96"/>
      <c r="C64" s="96"/>
      <c r="D64" s="96">
        <v>0</v>
      </c>
      <c r="E64" s="96" t="s">
        <v>375</v>
      </c>
      <c r="F64" s="96" t="s">
        <v>375</v>
      </c>
      <c r="G64" s="96" t="s">
        <v>375</v>
      </c>
      <c r="H64" s="96"/>
      <c r="I64" s="96"/>
      <c r="J64" s="96"/>
      <c r="K64" s="96"/>
      <c r="L64"/>
      <c r="M64"/>
      <c r="N64"/>
      <c r="O64"/>
      <c r="P64"/>
      <c r="Q64"/>
      <c r="R64"/>
      <c r="S64"/>
    </row>
    <row r="65" spans="1:19">
      <c r="A65" s="96" t="s">
        <v>376</v>
      </c>
      <c r="B65" s="96"/>
      <c r="C65" s="96"/>
      <c r="D65" s="96">
        <v>17.66</v>
      </c>
      <c r="E65" s="96">
        <v>5.84</v>
      </c>
      <c r="F65" s="96">
        <v>0.7</v>
      </c>
      <c r="G65" s="96">
        <v>0.60299999999999998</v>
      </c>
      <c r="H65" s="96"/>
      <c r="I65" s="96"/>
      <c r="J65" s="96"/>
      <c r="K65" s="96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0"/>
      <c r="B67" s="96" t="s">
        <v>119</v>
      </c>
      <c r="C67" s="96" t="s">
        <v>377</v>
      </c>
      <c r="D67" s="96" t="s">
        <v>378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6" t="s">
        <v>40</v>
      </c>
      <c r="B68" s="96"/>
      <c r="C68" s="96"/>
      <c r="D68" s="96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90"/>
      <c r="B70" s="96" t="s">
        <v>119</v>
      </c>
      <c r="C70" s="96" t="s">
        <v>379</v>
      </c>
      <c r="D70" s="96" t="s">
        <v>380</v>
      </c>
      <c r="E70" s="96" t="s">
        <v>381</v>
      </c>
      <c r="F70" s="96" t="s">
        <v>382</v>
      </c>
      <c r="G70" s="96" t="s">
        <v>378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6" t="s">
        <v>383</v>
      </c>
      <c r="B71" s="96" t="s">
        <v>384</v>
      </c>
      <c r="C71" s="96">
        <v>19752.05</v>
      </c>
      <c r="D71" s="96">
        <v>15365.11</v>
      </c>
      <c r="E71" s="96">
        <v>4386.9399999999996</v>
      </c>
      <c r="F71" s="96">
        <v>0.78</v>
      </c>
      <c r="G71" s="96">
        <v>3.71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6" t="s">
        <v>385</v>
      </c>
      <c r="B72" s="96" t="s">
        <v>384</v>
      </c>
      <c r="C72" s="96">
        <v>126515.28</v>
      </c>
      <c r="D72" s="96">
        <v>85534.86</v>
      </c>
      <c r="E72" s="96">
        <v>40980.42</v>
      </c>
      <c r="F72" s="96">
        <v>0.68</v>
      </c>
      <c r="G72" s="96">
        <v>3.49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0"/>
      <c r="B74" s="96" t="s">
        <v>119</v>
      </c>
      <c r="C74" s="96" t="s">
        <v>379</v>
      </c>
      <c r="D74" s="96" t="s">
        <v>378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6" t="s">
        <v>386</v>
      </c>
      <c r="B75" s="96" t="s">
        <v>387</v>
      </c>
      <c r="C75" s="96">
        <v>107945.85</v>
      </c>
      <c r="D75" s="96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6" t="s">
        <v>388</v>
      </c>
      <c r="B76" s="96" t="s">
        <v>387</v>
      </c>
      <c r="C76" s="96">
        <v>27467.96</v>
      </c>
      <c r="D76" s="96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6" t="s">
        <v>389</v>
      </c>
      <c r="B77" s="96" t="s">
        <v>387</v>
      </c>
      <c r="C77" s="96">
        <v>160779</v>
      </c>
      <c r="D77" s="96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0"/>
      <c r="B79" s="96" t="s">
        <v>119</v>
      </c>
      <c r="C79" s="96" t="s">
        <v>390</v>
      </c>
      <c r="D79" s="96" t="s">
        <v>391</v>
      </c>
      <c r="E79" s="96" t="s">
        <v>392</v>
      </c>
      <c r="F79" s="96" t="s">
        <v>393</v>
      </c>
      <c r="G79" s="96" t="s">
        <v>394</v>
      </c>
      <c r="H79" s="96" t="s">
        <v>395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6" t="s">
        <v>396</v>
      </c>
      <c r="B80" s="96" t="s">
        <v>397</v>
      </c>
      <c r="C80" s="96">
        <v>0.54</v>
      </c>
      <c r="D80" s="96">
        <v>49.8</v>
      </c>
      <c r="E80" s="96">
        <v>1.94</v>
      </c>
      <c r="F80" s="96">
        <v>179.89</v>
      </c>
      <c r="G80" s="96">
        <v>1</v>
      </c>
      <c r="H80" s="96" t="s">
        <v>398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6" t="s">
        <v>399</v>
      </c>
      <c r="B81" s="96" t="s">
        <v>400</v>
      </c>
      <c r="C81" s="96">
        <v>0.55000000000000004</v>
      </c>
      <c r="D81" s="96">
        <v>622</v>
      </c>
      <c r="E81" s="96">
        <v>1.1299999999999999</v>
      </c>
      <c r="F81" s="96">
        <v>1282.57</v>
      </c>
      <c r="G81" s="96">
        <v>1</v>
      </c>
      <c r="H81" s="96" t="s">
        <v>401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6" t="s">
        <v>402</v>
      </c>
      <c r="B82" s="96" t="s">
        <v>400</v>
      </c>
      <c r="C82" s="96">
        <v>0.59</v>
      </c>
      <c r="D82" s="96">
        <v>1109.6500000000001</v>
      </c>
      <c r="E82" s="96">
        <v>5.09</v>
      </c>
      <c r="F82" s="96">
        <v>9557.74</v>
      </c>
      <c r="G82" s="96">
        <v>1</v>
      </c>
      <c r="H82" s="96" t="s">
        <v>401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0"/>
      <c r="B84" s="96" t="s">
        <v>119</v>
      </c>
      <c r="C84" s="96" t="s">
        <v>403</v>
      </c>
      <c r="D84" s="96" t="s">
        <v>404</v>
      </c>
      <c r="E84" s="96" t="s">
        <v>405</v>
      </c>
      <c r="F84" s="96" t="s">
        <v>406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6" t="s">
        <v>40</v>
      </c>
      <c r="B85" s="96"/>
      <c r="C85" s="96"/>
      <c r="D85" s="96"/>
      <c r="E85" s="96"/>
      <c r="F85" s="96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0"/>
      <c r="B87" s="96" t="s">
        <v>119</v>
      </c>
      <c r="C87" s="96" t="s">
        <v>407</v>
      </c>
      <c r="D87" s="96" t="s">
        <v>408</v>
      </c>
      <c r="E87" s="96" t="s">
        <v>409</v>
      </c>
      <c r="F87" s="96" t="s">
        <v>410</v>
      </c>
      <c r="G87" s="96" t="s">
        <v>411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6" t="s">
        <v>40</v>
      </c>
      <c r="B88" s="96"/>
      <c r="C88" s="96"/>
      <c r="D88" s="96"/>
      <c r="E88" s="96"/>
      <c r="F88" s="96"/>
      <c r="G88" s="96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90"/>
      <c r="B90" s="96" t="s">
        <v>412</v>
      </c>
      <c r="C90" s="96" t="s">
        <v>413</v>
      </c>
      <c r="D90" s="96" t="s">
        <v>414</v>
      </c>
      <c r="E90" s="96" t="s">
        <v>415</v>
      </c>
      <c r="F90" s="96" t="s">
        <v>416</v>
      </c>
      <c r="G90" s="96" t="s">
        <v>417</v>
      </c>
      <c r="H90" s="96" t="s">
        <v>418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6" t="s">
        <v>419</v>
      </c>
      <c r="B91" s="96">
        <v>29895.722399999999</v>
      </c>
      <c r="C91" s="96">
        <v>43.575499999999998</v>
      </c>
      <c r="D91" s="96">
        <v>53.665900000000001</v>
      </c>
      <c r="E91" s="96">
        <v>0</v>
      </c>
      <c r="F91" s="96">
        <v>4.0000000000000002E-4</v>
      </c>
      <c r="G91" s="96">
        <v>35236.570299999999</v>
      </c>
      <c r="H91" s="96">
        <v>11918.3122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6" t="s">
        <v>420</v>
      </c>
      <c r="B92" s="96">
        <v>25575.4496</v>
      </c>
      <c r="C92" s="96">
        <v>37.844000000000001</v>
      </c>
      <c r="D92" s="96">
        <v>47.752499999999998</v>
      </c>
      <c r="E92" s="96">
        <v>0</v>
      </c>
      <c r="F92" s="96">
        <v>4.0000000000000002E-4</v>
      </c>
      <c r="G92" s="96">
        <v>31357.322100000001</v>
      </c>
      <c r="H92" s="96">
        <v>10250.0497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6" t="s">
        <v>421</v>
      </c>
      <c r="B93" s="96">
        <v>23912.897199999999</v>
      </c>
      <c r="C93" s="96">
        <v>38.029299999999999</v>
      </c>
      <c r="D93" s="96">
        <v>53.261800000000001</v>
      </c>
      <c r="E93" s="96">
        <v>0</v>
      </c>
      <c r="F93" s="96">
        <v>4.0000000000000002E-4</v>
      </c>
      <c r="G93" s="96">
        <v>34990.742599999998</v>
      </c>
      <c r="H93" s="96">
        <v>9836.5931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6" t="s">
        <v>422</v>
      </c>
      <c r="B94" s="96">
        <v>17944.0095</v>
      </c>
      <c r="C94" s="96">
        <v>30.5672</v>
      </c>
      <c r="D94" s="96">
        <v>46.578699999999998</v>
      </c>
      <c r="E94" s="96">
        <v>0</v>
      </c>
      <c r="F94" s="96">
        <v>2.9999999999999997E-4</v>
      </c>
      <c r="G94" s="96">
        <v>30610.248500000002</v>
      </c>
      <c r="H94" s="96">
        <v>7575.3702999999996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6" t="s">
        <v>265</v>
      </c>
      <c r="B95" s="96">
        <v>16801.2438</v>
      </c>
      <c r="C95" s="96">
        <v>30.034800000000001</v>
      </c>
      <c r="D95" s="96">
        <v>48.217199999999998</v>
      </c>
      <c r="E95" s="96">
        <v>0</v>
      </c>
      <c r="F95" s="96">
        <v>4.0000000000000002E-4</v>
      </c>
      <c r="G95" s="96">
        <v>31693.08</v>
      </c>
      <c r="H95" s="96">
        <v>7228.1130000000003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6" t="s">
        <v>423</v>
      </c>
      <c r="B96" s="96">
        <v>15877.984899999999</v>
      </c>
      <c r="C96" s="96">
        <v>28.9312</v>
      </c>
      <c r="D96" s="96">
        <v>47.348300000000002</v>
      </c>
      <c r="E96" s="96">
        <v>0</v>
      </c>
      <c r="F96" s="96">
        <v>2.9999999999999997E-4</v>
      </c>
      <c r="G96" s="96">
        <v>31124.011699999999</v>
      </c>
      <c r="H96" s="96">
        <v>6883.1873999999998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6" t="s">
        <v>424</v>
      </c>
      <c r="B97" s="96">
        <v>15605.2991</v>
      </c>
      <c r="C97" s="96">
        <v>28.4665</v>
      </c>
      <c r="D97" s="96">
        <v>46.639800000000001</v>
      </c>
      <c r="E97" s="96">
        <v>0</v>
      </c>
      <c r="F97" s="96">
        <v>2.9999999999999997E-4</v>
      </c>
      <c r="G97" s="96">
        <v>30658.418900000001</v>
      </c>
      <c r="H97" s="96">
        <v>6768.0495000000001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6" t="s">
        <v>425</v>
      </c>
      <c r="B98" s="96">
        <v>16849.784500000002</v>
      </c>
      <c r="C98" s="96">
        <v>30.706099999999999</v>
      </c>
      <c r="D98" s="96">
        <v>50.26</v>
      </c>
      <c r="E98" s="96">
        <v>0</v>
      </c>
      <c r="F98" s="96">
        <v>4.0000000000000002E-4</v>
      </c>
      <c r="G98" s="96">
        <v>33038.030500000001</v>
      </c>
      <c r="H98" s="96">
        <v>7304.8730999999998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6" t="s">
        <v>426</v>
      </c>
      <c r="B99" s="96">
        <v>15740.8606</v>
      </c>
      <c r="C99" s="96">
        <v>28.412500000000001</v>
      </c>
      <c r="D99" s="96">
        <v>46.0642</v>
      </c>
      <c r="E99" s="96">
        <v>0</v>
      </c>
      <c r="F99" s="96">
        <v>2.9999999999999997E-4</v>
      </c>
      <c r="G99" s="96">
        <v>30278.9166</v>
      </c>
      <c r="H99" s="96">
        <v>6798.0510999999997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6" t="s">
        <v>427</v>
      </c>
      <c r="B100" s="96">
        <v>18073.772499999999</v>
      </c>
      <c r="C100" s="96">
        <v>31.438500000000001</v>
      </c>
      <c r="D100" s="96">
        <v>49.032600000000002</v>
      </c>
      <c r="E100" s="96">
        <v>0</v>
      </c>
      <c r="F100" s="96">
        <v>4.0000000000000002E-4</v>
      </c>
      <c r="G100" s="96">
        <v>32225.6417</v>
      </c>
      <c r="H100" s="96">
        <v>7692.2995000000001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6" t="s">
        <v>428</v>
      </c>
      <c r="B101" s="96">
        <v>22046.682400000002</v>
      </c>
      <c r="C101" s="96">
        <v>35.4482</v>
      </c>
      <c r="D101" s="96">
        <v>50.364699999999999</v>
      </c>
      <c r="E101" s="96">
        <v>0</v>
      </c>
      <c r="F101" s="96">
        <v>4.0000000000000002E-4</v>
      </c>
      <c r="G101" s="96">
        <v>33089.338300000003</v>
      </c>
      <c r="H101" s="96">
        <v>9105.8971999999994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6" t="s">
        <v>429</v>
      </c>
      <c r="B102" s="96">
        <v>27814.712100000001</v>
      </c>
      <c r="C102" s="96">
        <v>41.270800000000001</v>
      </c>
      <c r="D102" s="96">
        <v>52.302500000000002</v>
      </c>
      <c r="E102" s="96">
        <v>0</v>
      </c>
      <c r="F102" s="96">
        <v>4.0000000000000002E-4</v>
      </c>
      <c r="G102" s="96">
        <v>34345.825599999996</v>
      </c>
      <c r="H102" s="96">
        <v>11158.328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6"/>
      <c r="B103" s="96"/>
      <c r="C103" s="96"/>
      <c r="D103" s="96"/>
      <c r="E103" s="96"/>
      <c r="F103" s="96"/>
      <c r="G103" s="96"/>
      <c r="H103" s="96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6" t="s">
        <v>430</v>
      </c>
      <c r="B104" s="96">
        <v>246138.4185</v>
      </c>
      <c r="C104" s="96">
        <v>404.72460000000001</v>
      </c>
      <c r="D104" s="96">
        <v>591.48820000000001</v>
      </c>
      <c r="E104" s="96">
        <v>0</v>
      </c>
      <c r="F104" s="96">
        <v>4.4000000000000003E-3</v>
      </c>
      <c r="G104" s="96">
        <v>388648.147</v>
      </c>
      <c r="H104" s="96">
        <v>102519.12420000001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6" t="s">
        <v>431</v>
      </c>
      <c r="B105" s="96">
        <v>15605.2991</v>
      </c>
      <c r="C105" s="96">
        <v>28.412500000000001</v>
      </c>
      <c r="D105" s="96">
        <v>46.0642</v>
      </c>
      <c r="E105" s="96">
        <v>0</v>
      </c>
      <c r="F105" s="96">
        <v>2.9999999999999997E-4</v>
      </c>
      <c r="G105" s="96">
        <v>30278.9166</v>
      </c>
      <c r="H105" s="96">
        <v>6768.0495000000001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6" t="s">
        <v>432</v>
      </c>
      <c r="B106" s="96">
        <v>29895.722399999999</v>
      </c>
      <c r="C106" s="96">
        <v>43.575499999999998</v>
      </c>
      <c r="D106" s="96">
        <v>53.665900000000001</v>
      </c>
      <c r="E106" s="96">
        <v>0</v>
      </c>
      <c r="F106" s="96">
        <v>4.0000000000000002E-4</v>
      </c>
      <c r="G106" s="96">
        <v>35236.570299999999</v>
      </c>
      <c r="H106" s="96">
        <v>11918.3122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0"/>
      <c r="B108" s="96" t="s">
        <v>433</v>
      </c>
      <c r="C108" s="96" t="s">
        <v>434</v>
      </c>
      <c r="D108" s="96" t="s">
        <v>435</v>
      </c>
      <c r="E108" s="96" t="s">
        <v>436</v>
      </c>
      <c r="F108" s="96" t="s">
        <v>437</v>
      </c>
      <c r="G108" s="96" t="s">
        <v>438</v>
      </c>
      <c r="H108" s="96" t="s">
        <v>439</v>
      </c>
      <c r="I108" s="96" t="s">
        <v>440</v>
      </c>
      <c r="J108" s="96" t="s">
        <v>441</v>
      </c>
      <c r="K108" s="96" t="s">
        <v>442</v>
      </c>
      <c r="L108" s="96" t="s">
        <v>443</v>
      </c>
      <c r="M108" s="96" t="s">
        <v>444</v>
      </c>
      <c r="N108" s="96" t="s">
        <v>445</v>
      </c>
      <c r="O108" s="96" t="s">
        <v>446</v>
      </c>
      <c r="P108" s="96" t="s">
        <v>447</v>
      </c>
      <c r="Q108" s="96" t="s">
        <v>448</v>
      </c>
      <c r="R108" s="96" t="s">
        <v>449</v>
      </c>
      <c r="S108" s="96" t="s">
        <v>450</v>
      </c>
    </row>
    <row r="109" spans="1:19">
      <c r="A109" s="96" t="s">
        <v>419</v>
      </c>
      <c r="B109" s="97">
        <v>81763800000</v>
      </c>
      <c r="C109" s="96">
        <v>75265.134000000005</v>
      </c>
      <c r="D109" s="96" t="s">
        <v>578</v>
      </c>
      <c r="E109" s="96">
        <v>49331.021000000001</v>
      </c>
      <c r="F109" s="96">
        <v>9104.3970000000008</v>
      </c>
      <c r="G109" s="96">
        <v>10914.715</v>
      </c>
      <c r="H109" s="96">
        <v>0</v>
      </c>
      <c r="I109" s="96">
        <v>0</v>
      </c>
      <c r="J109" s="96">
        <v>5915</v>
      </c>
      <c r="K109" s="96">
        <v>0</v>
      </c>
      <c r="L109" s="96">
        <v>0</v>
      </c>
      <c r="M109" s="96">
        <v>0</v>
      </c>
      <c r="N109" s="96">
        <v>0</v>
      </c>
      <c r="O109" s="96">
        <v>0</v>
      </c>
      <c r="P109" s="96">
        <v>0</v>
      </c>
      <c r="Q109" s="96">
        <v>0</v>
      </c>
      <c r="R109" s="96">
        <v>0</v>
      </c>
      <c r="S109" s="96">
        <v>0</v>
      </c>
    </row>
    <row r="110" spans="1:19">
      <c r="A110" s="96" t="s">
        <v>420</v>
      </c>
      <c r="B110" s="97">
        <v>72762300000</v>
      </c>
      <c r="C110" s="96">
        <v>69455.616999999998</v>
      </c>
      <c r="D110" s="96" t="s">
        <v>573</v>
      </c>
      <c r="E110" s="96">
        <v>49331.021000000001</v>
      </c>
      <c r="F110" s="96">
        <v>9104.3970000000008</v>
      </c>
      <c r="G110" s="96">
        <v>11020.199000000001</v>
      </c>
      <c r="H110" s="96">
        <v>0</v>
      </c>
      <c r="I110" s="96">
        <v>0</v>
      </c>
      <c r="J110" s="96">
        <v>0</v>
      </c>
      <c r="K110" s="96">
        <v>0</v>
      </c>
      <c r="L110" s="96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96">
        <v>0</v>
      </c>
      <c r="S110" s="96">
        <v>0</v>
      </c>
    </row>
    <row r="111" spans="1:19">
      <c r="A111" s="96" t="s">
        <v>421</v>
      </c>
      <c r="B111" s="97">
        <v>81193400000</v>
      </c>
      <c r="C111" s="96">
        <v>69350.134000000005</v>
      </c>
      <c r="D111" s="96" t="s">
        <v>570</v>
      </c>
      <c r="E111" s="96">
        <v>49331.021000000001</v>
      </c>
      <c r="F111" s="96">
        <v>9104.3970000000008</v>
      </c>
      <c r="G111" s="96">
        <v>10914.715</v>
      </c>
      <c r="H111" s="96">
        <v>0</v>
      </c>
      <c r="I111" s="96">
        <v>0</v>
      </c>
      <c r="J111" s="96">
        <v>0</v>
      </c>
      <c r="K111" s="96">
        <v>0</v>
      </c>
      <c r="L111" s="96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96">
        <v>0</v>
      </c>
      <c r="S111" s="96">
        <v>0</v>
      </c>
    </row>
    <row r="112" spans="1:19">
      <c r="A112" s="96" t="s">
        <v>422</v>
      </c>
      <c r="B112" s="97">
        <v>71028800000</v>
      </c>
      <c r="C112" s="96">
        <v>69350.134000000005</v>
      </c>
      <c r="D112" s="96" t="s">
        <v>588</v>
      </c>
      <c r="E112" s="96">
        <v>49331.021000000001</v>
      </c>
      <c r="F112" s="96">
        <v>9104.3970000000008</v>
      </c>
      <c r="G112" s="96">
        <v>10914.715</v>
      </c>
      <c r="H112" s="96">
        <v>0</v>
      </c>
      <c r="I112" s="96">
        <v>0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96">
        <v>0</v>
      </c>
      <c r="S112" s="96">
        <v>0</v>
      </c>
    </row>
    <row r="113" spans="1:19">
      <c r="A113" s="96" t="s">
        <v>265</v>
      </c>
      <c r="B113" s="97">
        <v>73541400000</v>
      </c>
      <c r="C113" s="96">
        <v>70317.108999999997</v>
      </c>
      <c r="D113" s="96" t="s">
        <v>476</v>
      </c>
      <c r="E113" s="96">
        <v>49331.021000000001</v>
      </c>
      <c r="F113" s="96">
        <v>9104.3970000000008</v>
      </c>
      <c r="G113" s="96">
        <v>10914.715</v>
      </c>
      <c r="H113" s="96">
        <v>0</v>
      </c>
      <c r="I113" s="96">
        <v>966.97500000000002</v>
      </c>
      <c r="J113" s="96">
        <v>0</v>
      </c>
      <c r="K113" s="96">
        <v>0</v>
      </c>
      <c r="L113" s="96">
        <v>0</v>
      </c>
      <c r="M113" s="96">
        <v>0</v>
      </c>
      <c r="N113" s="96">
        <v>0</v>
      </c>
      <c r="O113" s="96">
        <v>0</v>
      </c>
      <c r="P113" s="96">
        <v>0</v>
      </c>
      <c r="Q113" s="96">
        <v>0</v>
      </c>
      <c r="R113" s="96">
        <v>0</v>
      </c>
      <c r="S113" s="96">
        <v>0</v>
      </c>
    </row>
    <row r="114" spans="1:19">
      <c r="A114" s="96" t="s">
        <v>423</v>
      </c>
      <c r="B114" s="97">
        <v>72220900000</v>
      </c>
      <c r="C114" s="96">
        <v>79085.410999999993</v>
      </c>
      <c r="D114" s="96" t="s">
        <v>542</v>
      </c>
      <c r="E114" s="96">
        <v>49331.021000000001</v>
      </c>
      <c r="F114" s="96">
        <v>9104.3970000000008</v>
      </c>
      <c r="G114" s="96">
        <v>10914.715</v>
      </c>
      <c r="H114" s="96">
        <v>0</v>
      </c>
      <c r="I114" s="96">
        <v>9735.277</v>
      </c>
      <c r="J114" s="96">
        <v>0</v>
      </c>
      <c r="K114" s="96">
        <v>0</v>
      </c>
      <c r="L114" s="96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96">
        <v>0</v>
      </c>
      <c r="S114" s="96">
        <v>0</v>
      </c>
    </row>
    <row r="115" spans="1:19">
      <c r="A115" s="96" t="s">
        <v>424</v>
      </c>
      <c r="B115" s="97">
        <v>71140600000</v>
      </c>
      <c r="C115" s="96">
        <v>86604.096000000005</v>
      </c>
      <c r="D115" s="96" t="s">
        <v>618</v>
      </c>
      <c r="E115" s="96">
        <v>49331.021000000001</v>
      </c>
      <c r="F115" s="96">
        <v>9104.3970000000008</v>
      </c>
      <c r="G115" s="96">
        <v>10914.715</v>
      </c>
      <c r="H115" s="96">
        <v>0</v>
      </c>
      <c r="I115" s="96">
        <v>17253.962</v>
      </c>
      <c r="J115" s="96">
        <v>0</v>
      </c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96">
        <v>0</v>
      </c>
      <c r="S115" s="96">
        <v>0</v>
      </c>
    </row>
    <row r="116" spans="1:19">
      <c r="A116" s="96" t="s">
        <v>425</v>
      </c>
      <c r="B116" s="97">
        <v>76662300000</v>
      </c>
      <c r="C116" s="96">
        <v>81973.831999999995</v>
      </c>
      <c r="D116" s="96" t="s">
        <v>543</v>
      </c>
      <c r="E116" s="96">
        <v>49331.021000000001</v>
      </c>
      <c r="F116" s="96">
        <v>9104.3970000000008</v>
      </c>
      <c r="G116" s="96">
        <v>10914.715</v>
      </c>
      <c r="H116" s="96">
        <v>0</v>
      </c>
      <c r="I116" s="96">
        <v>12623.698</v>
      </c>
      <c r="J116" s="96">
        <v>0</v>
      </c>
      <c r="K116" s="96">
        <v>0</v>
      </c>
      <c r="L116" s="96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96">
        <v>0</v>
      </c>
      <c r="S116" s="96">
        <v>0</v>
      </c>
    </row>
    <row r="117" spans="1:19">
      <c r="A117" s="96" t="s">
        <v>426</v>
      </c>
      <c r="B117" s="97">
        <v>70259900000</v>
      </c>
      <c r="C117" s="96">
        <v>70889.043999999994</v>
      </c>
      <c r="D117" s="96" t="s">
        <v>502</v>
      </c>
      <c r="E117" s="96">
        <v>49331.021000000001</v>
      </c>
      <c r="F117" s="96">
        <v>9104.3970000000008</v>
      </c>
      <c r="G117" s="96">
        <v>10914.715</v>
      </c>
      <c r="H117" s="96">
        <v>0</v>
      </c>
      <c r="I117" s="96">
        <v>1538.91</v>
      </c>
      <c r="J117" s="96">
        <v>0</v>
      </c>
      <c r="K117" s="96">
        <v>0</v>
      </c>
      <c r="L117" s="96">
        <v>0</v>
      </c>
      <c r="M117" s="96">
        <v>0</v>
      </c>
      <c r="N117" s="96">
        <v>0</v>
      </c>
      <c r="O117" s="96">
        <v>0</v>
      </c>
      <c r="P117" s="96">
        <v>0</v>
      </c>
      <c r="Q117" s="96">
        <v>0</v>
      </c>
      <c r="R117" s="96">
        <v>0</v>
      </c>
      <c r="S117" s="96">
        <v>0</v>
      </c>
    </row>
    <row r="118" spans="1:19">
      <c r="A118" s="96" t="s">
        <v>427</v>
      </c>
      <c r="B118" s="97">
        <v>74777200000</v>
      </c>
      <c r="C118" s="96">
        <v>69405.850999999995</v>
      </c>
      <c r="D118" s="96" t="s">
        <v>453</v>
      </c>
      <c r="E118" s="96">
        <v>49331.021000000001</v>
      </c>
      <c r="F118" s="96">
        <v>9104.3970000000008</v>
      </c>
      <c r="G118" s="96">
        <v>10914.715</v>
      </c>
      <c r="H118" s="96">
        <v>0</v>
      </c>
      <c r="I118" s="96">
        <v>55.716999999999999</v>
      </c>
      <c r="J118" s="96">
        <v>0</v>
      </c>
      <c r="K118" s="96">
        <v>0</v>
      </c>
      <c r="L118" s="96">
        <v>0</v>
      </c>
      <c r="M118" s="96">
        <v>0</v>
      </c>
      <c r="N118" s="96">
        <v>0</v>
      </c>
      <c r="O118" s="96">
        <v>0</v>
      </c>
      <c r="P118" s="96">
        <v>0</v>
      </c>
      <c r="Q118" s="96">
        <v>0</v>
      </c>
      <c r="R118" s="96">
        <v>0</v>
      </c>
      <c r="S118" s="96">
        <v>0</v>
      </c>
    </row>
    <row r="119" spans="1:19">
      <c r="A119" s="96" t="s">
        <v>428</v>
      </c>
      <c r="B119" s="97">
        <v>76781300000</v>
      </c>
      <c r="C119" s="96">
        <v>75265.134000000005</v>
      </c>
      <c r="D119" s="96" t="s">
        <v>581</v>
      </c>
      <c r="E119" s="96">
        <v>49331.021000000001</v>
      </c>
      <c r="F119" s="96">
        <v>9104.3970000000008</v>
      </c>
      <c r="G119" s="96">
        <v>10914.715</v>
      </c>
      <c r="H119" s="96">
        <v>0</v>
      </c>
      <c r="I119" s="96">
        <v>0</v>
      </c>
      <c r="J119" s="96">
        <v>5915</v>
      </c>
      <c r="K119" s="96">
        <v>0</v>
      </c>
      <c r="L119" s="96">
        <v>0</v>
      </c>
      <c r="M119" s="96">
        <v>0</v>
      </c>
      <c r="N119" s="96">
        <v>0</v>
      </c>
      <c r="O119" s="96">
        <v>0</v>
      </c>
      <c r="P119" s="96">
        <v>0</v>
      </c>
      <c r="Q119" s="96">
        <v>0</v>
      </c>
      <c r="R119" s="96">
        <v>0</v>
      </c>
      <c r="S119" s="96">
        <v>0</v>
      </c>
    </row>
    <row r="120" spans="1:19">
      <c r="A120" s="96" t="s">
        <v>429</v>
      </c>
      <c r="B120" s="97">
        <v>79696900000</v>
      </c>
      <c r="C120" s="96">
        <v>75265.134000000005</v>
      </c>
      <c r="D120" s="96" t="s">
        <v>582</v>
      </c>
      <c r="E120" s="96">
        <v>49331.021000000001</v>
      </c>
      <c r="F120" s="96">
        <v>9104.3970000000008</v>
      </c>
      <c r="G120" s="96">
        <v>10914.715</v>
      </c>
      <c r="H120" s="96">
        <v>0</v>
      </c>
      <c r="I120" s="96">
        <v>0</v>
      </c>
      <c r="J120" s="96">
        <v>5915</v>
      </c>
      <c r="K120" s="96">
        <v>0</v>
      </c>
      <c r="L120" s="96">
        <v>0</v>
      </c>
      <c r="M120" s="96">
        <v>0</v>
      </c>
      <c r="N120" s="96">
        <v>0</v>
      </c>
      <c r="O120" s="96">
        <v>0</v>
      </c>
      <c r="P120" s="96">
        <v>0</v>
      </c>
      <c r="Q120" s="96">
        <v>0</v>
      </c>
      <c r="R120" s="96">
        <v>0</v>
      </c>
      <c r="S120" s="96">
        <v>0</v>
      </c>
    </row>
    <row r="121" spans="1:19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</row>
    <row r="122" spans="1:19">
      <c r="A122" s="96" t="s">
        <v>430</v>
      </c>
      <c r="B122" s="97">
        <v>901829000000</v>
      </c>
      <c r="C122" s="96"/>
      <c r="D122" s="96"/>
      <c r="E122" s="96"/>
      <c r="F122" s="96"/>
      <c r="G122" s="96"/>
      <c r="H122" s="96"/>
      <c r="I122" s="96"/>
      <c r="J122" s="96"/>
      <c r="K122" s="96">
        <v>0</v>
      </c>
      <c r="L122" s="96">
        <v>0</v>
      </c>
      <c r="M122" s="96">
        <v>0</v>
      </c>
      <c r="N122" s="96">
        <v>0</v>
      </c>
      <c r="O122" s="96">
        <v>0</v>
      </c>
      <c r="P122" s="96">
        <v>0</v>
      </c>
      <c r="Q122" s="96">
        <v>0</v>
      </c>
      <c r="R122" s="96">
        <v>0</v>
      </c>
      <c r="S122" s="96">
        <v>0</v>
      </c>
    </row>
    <row r="123" spans="1:19">
      <c r="A123" s="96" t="s">
        <v>431</v>
      </c>
      <c r="B123" s="97">
        <v>70259900000</v>
      </c>
      <c r="C123" s="96">
        <v>69350.134000000005</v>
      </c>
      <c r="D123" s="96"/>
      <c r="E123" s="96">
        <v>49331.021000000001</v>
      </c>
      <c r="F123" s="96">
        <v>9104.3970000000008</v>
      </c>
      <c r="G123" s="96">
        <v>10914.715</v>
      </c>
      <c r="H123" s="96">
        <v>0</v>
      </c>
      <c r="I123" s="96">
        <v>0</v>
      </c>
      <c r="J123" s="96">
        <v>0</v>
      </c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6">
        <v>0</v>
      </c>
      <c r="Q123" s="96">
        <v>0</v>
      </c>
      <c r="R123" s="96">
        <v>0</v>
      </c>
      <c r="S123" s="96">
        <v>0</v>
      </c>
    </row>
    <row r="124" spans="1:19">
      <c r="A124" s="96" t="s">
        <v>432</v>
      </c>
      <c r="B124" s="97">
        <v>81763800000</v>
      </c>
      <c r="C124" s="96">
        <v>86604.096000000005</v>
      </c>
      <c r="D124" s="96"/>
      <c r="E124" s="96">
        <v>49331.021000000001</v>
      </c>
      <c r="F124" s="96">
        <v>9104.3970000000008</v>
      </c>
      <c r="G124" s="96">
        <v>11020.199000000001</v>
      </c>
      <c r="H124" s="96">
        <v>0</v>
      </c>
      <c r="I124" s="96">
        <v>17253.962</v>
      </c>
      <c r="J124" s="96">
        <v>5915</v>
      </c>
      <c r="K124" s="96">
        <v>0</v>
      </c>
      <c r="L124" s="96">
        <v>0</v>
      </c>
      <c r="M124" s="96">
        <v>0</v>
      </c>
      <c r="N124" s="96">
        <v>0</v>
      </c>
      <c r="O124" s="96">
        <v>0</v>
      </c>
      <c r="P124" s="96">
        <v>0</v>
      </c>
      <c r="Q124" s="96">
        <v>0</v>
      </c>
      <c r="R124" s="96">
        <v>0</v>
      </c>
      <c r="S124" s="96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90"/>
      <c r="B126" s="96" t="s">
        <v>454</v>
      </c>
      <c r="C126" s="96" t="s">
        <v>455</v>
      </c>
      <c r="D126" s="96" t="s">
        <v>456</v>
      </c>
      <c r="E126" s="96" t="s">
        <v>161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6" t="s">
        <v>457</v>
      </c>
      <c r="B127" s="96">
        <v>16214.76</v>
      </c>
      <c r="C127" s="96">
        <v>7329.41</v>
      </c>
      <c r="D127" s="96">
        <v>0</v>
      </c>
      <c r="E127" s="96">
        <v>23544.18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6" t="s">
        <v>458</v>
      </c>
      <c r="B128" s="96">
        <v>3.35</v>
      </c>
      <c r="C128" s="96">
        <v>1.52</v>
      </c>
      <c r="D128" s="96">
        <v>0</v>
      </c>
      <c r="E128" s="96">
        <v>4.87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6" t="s">
        <v>459</v>
      </c>
      <c r="B129" s="96">
        <v>3.35</v>
      </c>
      <c r="C129" s="96">
        <v>1.52</v>
      </c>
      <c r="D129" s="96">
        <v>0</v>
      </c>
      <c r="E129" s="96">
        <v>4.87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"/>
  <dimension ref="A1:S129"/>
  <sheetViews>
    <sheetView workbookViewId="0"/>
  </sheetViews>
  <sheetFormatPr defaultRowHeight="10.5"/>
  <cols>
    <col min="1" max="1" width="53.33203125" style="89" customWidth="1"/>
    <col min="2" max="2" width="28.83203125" style="89" customWidth="1"/>
    <col min="3" max="3" width="33.6640625" style="89" customWidth="1"/>
    <col min="4" max="4" width="38.6640625" style="89" customWidth="1"/>
    <col min="5" max="5" width="45.6640625" style="89" customWidth="1"/>
    <col min="6" max="6" width="50" style="89" customWidth="1"/>
    <col min="7" max="7" width="43.6640625" style="89" customWidth="1"/>
    <col min="8" max="9" width="38.33203125" style="89" customWidth="1"/>
    <col min="10" max="10" width="46.1640625" style="89" customWidth="1"/>
    <col min="11" max="11" width="36.1640625" style="89" customWidth="1"/>
    <col min="12" max="12" width="45" style="89" customWidth="1"/>
    <col min="13" max="13" width="50.1640625" style="89" customWidth="1"/>
    <col min="14" max="15" width="44.83203125" style="89" customWidth="1"/>
    <col min="16" max="16" width="45.33203125" style="89" customWidth="1"/>
    <col min="17" max="17" width="44.83203125" style="89" customWidth="1"/>
    <col min="18" max="18" width="42.6640625" style="89" customWidth="1"/>
    <col min="19" max="19" width="48.1640625" style="89" customWidth="1"/>
    <col min="20" max="22" width="9.33203125" style="89" customWidth="1"/>
    <col min="23" max="16384" width="9.33203125" style="89"/>
  </cols>
  <sheetData>
    <row r="1" spans="1:19">
      <c r="A1" s="90"/>
      <c r="B1" s="96" t="s">
        <v>302</v>
      </c>
      <c r="C1" s="96" t="s">
        <v>303</v>
      </c>
      <c r="D1" s="96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6" t="s">
        <v>305</v>
      </c>
      <c r="B2" s="96">
        <v>2870.14</v>
      </c>
      <c r="C2" s="96">
        <v>593.6</v>
      </c>
      <c r="D2" s="96">
        <v>593.6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6" t="s">
        <v>306</v>
      </c>
      <c r="B3" s="96">
        <v>2870.14</v>
      </c>
      <c r="C3" s="96">
        <v>593.6</v>
      </c>
      <c r="D3" s="96">
        <v>593.6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6" t="s">
        <v>307</v>
      </c>
      <c r="B4" s="96">
        <v>5489.62</v>
      </c>
      <c r="C4" s="96">
        <v>1135.3599999999999</v>
      </c>
      <c r="D4" s="96">
        <v>1135.3599999999999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6" t="s">
        <v>308</v>
      </c>
      <c r="B5" s="96">
        <v>5489.62</v>
      </c>
      <c r="C5" s="96">
        <v>1135.3599999999999</v>
      </c>
      <c r="D5" s="96">
        <v>1135.3599999999999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0"/>
      <c r="B7" s="96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6" t="s">
        <v>310</v>
      </c>
      <c r="B8" s="96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6" t="s">
        <v>311</v>
      </c>
      <c r="B9" s="96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6" t="s">
        <v>312</v>
      </c>
      <c r="B10" s="9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0"/>
      <c r="B12" s="96" t="s">
        <v>313</v>
      </c>
      <c r="C12" s="96" t="s">
        <v>314</v>
      </c>
      <c r="D12" s="96" t="s">
        <v>315</v>
      </c>
      <c r="E12" s="96" t="s">
        <v>316</v>
      </c>
      <c r="F12" s="96" t="s">
        <v>317</v>
      </c>
      <c r="G12" s="96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6" t="s">
        <v>76</v>
      </c>
      <c r="B13" s="96">
        <v>0</v>
      </c>
      <c r="C13" s="96">
        <v>1920.37</v>
      </c>
      <c r="D13" s="96">
        <v>0</v>
      </c>
      <c r="E13" s="96">
        <v>0</v>
      </c>
      <c r="F13" s="96">
        <v>0</v>
      </c>
      <c r="G13" s="9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6" t="s">
        <v>77</v>
      </c>
      <c r="B14" s="96">
        <v>0.46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6" t="s">
        <v>85</v>
      </c>
      <c r="B15" s="96">
        <v>545.04999999999995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6" t="s">
        <v>86</v>
      </c>
      <c r="B16" s="96">
        <v>92.22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6" t="s">
        <v>87</v>
      </c>
      <c r="B17" s="96">
        <v>104.42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6" t="s">
        <v>88</v>
      </c>
      <c r="B18" s="96">
        <v>0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6" t="s">
        <v>89</v>
      </c>
      <c r="B19" s="96">
        <v>207.61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6" t="s">
        <v>90</v>
      </c>
      <c r="B20" s="96">
        <v>0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6" t="s">
        <v>91</v>
      </c>
      <c r="B21" s="96">
        <v>0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6" t="s">
        <v>92</v>
      </c>
      <c r="B22" s="96">
        <v>0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6" t="s">
        <v>71</v>
      </c>
      <c r="B23" s="96">
        <v>0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6" t="s">
        <v>93</v>
      </c>
      <c r="B24" s="96">
        <v>0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6" t="s">
        <v>94</v>
      </c>
      <c r="B25" s="96">
        <v>0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6" t="s">
        <v>95</v>
      </c>
      <c r="B26" s="96">
        <v>0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6"/>
      <c r="B27" s="96"/>
      <c r="C27" s="96"/>
      <c r="D27" s="96"/>
      <c r="E27" s="96"/>
      <c r="F27" s="96"/>
      <c r="G27" s="9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6" t="s">
        <v>96</v>
      </c>
      <c r="B28" s="96">
        <v>949.77</v>
      </c>
      <c r="C28" s="96">
        <v>1920.37</v>
      </c>
      <c r="D28" s="96">
        <v>0</v>
      </c>
      <c r="E28" s="96">
        <v>0</v>
      </c>
      <c r="F28" s="96">
        <v>0</v>
      </c>
      <c r="G28" s="96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0"/>
      <c r="B30" s="96" t="s">
        <v>309</v>
      </c>
      <c r="C30" s="96" t="s">
        <v>229</v>
      </c>
      <c r="D30" s="96" t="s">
        <v>319</v>
      </c>
      <c r="E30" s="96" t="s">
        <v>320</v>
      </c>
      <c r="F30" s="96" t="s">
        <v>321</v>
      </c>
      <c r="G30" s="96" t="s">
        <v>322</v>
      </c>
      <c r="H30" s="96" t="s">
        <v>323</v>
      </c>
      <c r="I30" s="96" t="s">
        <v>324</v>
      </c>
      <c r="J30" s="96" t="s">
        <v>325</v>
      </c>
      <c r="K30"/>
      <c r="L30"/>
      <c r="M30"/>
      <c r="N30"/>
      <c r="O30"/>
      <c r="P30"/>
      <c r="Q30"/>
      <c r="R30"/>
      <c r="S30"/>
    </row>
    <row r="31" spans="1:19">
      <c r="A31" s="96" t="s">
        <v>328</v>
      </c>
      <c r="B31" s="96">
        <v>3204.84</v>
      </c>
      <c r="C31" s="96" t="s">
        <v>236</v>
      </c>
      <c r="D31" s="96">
        <v>31313.82</v>
      </c>
      <c r="E31" s="96">
        <v>1</v>
      </c>
      <c r="F31" s="96">
        <v>1586.63</v>
      </c>
      <c r="G31" s="96">
        <v>0</v>
      </c>
      <c r="H31" s="96">
        <v>9.68</v>
      </c>
      <c r="I31" s="96"/>
      <c r="J31" s="96">
        <v>2.56</v>
      </c>
      <c r="K31"/>
      <c r="L31"/>
      <c r="M31"/>
      <c r="N31"/>
      <c r="O31"/>
      <c r="P31"/>
      <c r="Q31"/>
      <c r="R31"/>
      <c r="S31"/>
    </row>
    <row r="32" spans="1:19">
      <c r="A32" s="96" t="s">
        <v>327</v>
      </c>
      <c r="B32" s="96">
        <v>1393.41</v>
      </c>
      <c r="C32" s="96" t="s">
        <v>236</v>
      </c>
      <c r="D32" s="96">
        <v>11554.41</v>
      </c>
      <c r="E32" s="96">
        <v>1</v>
      </c>
      <c r="F32" s="96">
        <v>1150.96</v>
      </c>
      <c r="G32" s="96">
        <v>0</v>
      </c>
      <c r="H32" s="96">
        <v>15.06</v>
      </c>
      <c r="I32" s="96"/>
      <c r="J32" s="96">
        <v>0</v>
      </c>
      <c r="K32"/>
      <c r="L32"/>
      <c r="M32"/>
      <c r="N32"/>
      <c r="O32"/>
      <c r="P32"/>
      <c r="Q32"/>
      <c r="R32"/>
      <c r="S32"/>
    </row>
    <row r="33" spans="1:19">
      <c r="A33" s="96" t="s">
        <v>326</v>
      </c>
      <c r="B33" s="96">
        <v>236.88</v>
      </c>
      <c r="C33" s="96" t="s">
        <v>236</v>
      </c>
      <c r="D33" s="96">
        <v>1010.76</v>
      </c>
      <c r="E33" s="96">
        <v>1</v>
      </c>
      <c r="F33" s="96">
        <v>299.12</v>
      </c>
      <c r="G33" s="96">
        <v>17.66</v>
      </c>
      <c r="H33" s="96">
        <v>11.84</v>
      </c>
      <c r="I33" s="96">
        <v>47.38</v>
      </c>
      <c r="J33" s="96">
        <v>8.07</v>
      </c>
      <c r="K33"/>
      <c r="L33"/>
      <c r="M33"/>
      <c r="N33"/>
      <c r="O33"/>
      <c r="P33"/>
      <c r="Q33"/>
      <c r="R33"/>
      <c r="S33"/>
    </row>
    <row r="34" spans="1:19">
      <c r="A34" s="96" t="s">
        <v>161</v>
      </c>
      <c r="B34" s="96">
        <v>4835.13</v>
      </c>
      <c r="C34" s="96"/>
      <c r="D34" s="96">
        <v>43879</v>
      </c>
      <c r="E34" s="96"/>
      <c r="F34" s="96">
        <v>3036.71</v>
      </c>
      <c r="G34" s="96">
        <v>17.66</v>
      </c>
      <c r="H34" s="96">
        <v>11.3363</v>
      </c>
      <c r="I34" s="96">
        <v>967.03</v>
      </c>
      <c r="J34" s="96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6" t="s">
        <v>329</v>
      </c>
      <c r="B35" s="96">
        <v>4835.13</v>
      </c>
      <c r="C35" s="96"/>
      <c r="D35" s="96">
        <v>43879</v>
      </c>
      <c r="E35" s="96"/>
      <c r="F35" s="96">
        <v>3036.71</v>
      </c>
      <c r="G35" s="96">
        <v>17.66</v>
      </c>
      <c r="H35" s="96">
        <v>11.3363</v>
      </c>
      <c r="I35" s="96">
        <v>967.03</v>
      </c>
      <c r="J35" s="96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6" t="s">
        <v>330</v>
      </c>
      <c r="B36" s="96">
        <v>0</v>
      </c>
      <c r="C36" s="96"/>
      <c r="D36" s="96">
        <v>0</v>
      </c>
      <c r="E36" s="96"/>
      <c r="F36" s="96">
        <v>0</v>
      </c>
      <c r="G36" s="96">
        <v>0</v>
      </c>
      <c r="H36" s="96"/>
      <c r="I36" s="96"/>
      <c r="J36" s="96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0"/>
      <c r="B38" s="96" t="s">
        <v>56</v>
      </c>
      <c r="C38" s="96" t="s">
        <v>331</v>
      </c>
      <c r="D38" s="96" t="s">
        <v>332</v>
      </c>
      <c r="E38" s="96" t="s">
        <v>333</v>
      </c>
      <c r="F38" s="96" t="s">
        <v>334</v>
      </c>
      <c r="G38" s="96" t="s">
        <v>335</v>
      </c>
      <c r="H38" s="96" t="s">
        <v>336</v>
      </c>
      <c r="I38" s="96" t="s">
        <v>337</v>
      </c>
      <c r="J38"/>
      <c r="K38"/>
      <c r="L38"/>
      <c r="M38"/>
      <c r="N38"/>
      <c r="O38"/>
      <c r="P38"/>
      <c r="Q38"/>
      <c r="R38"/>
      <c r="S38"/>
    </row>
    <row r="39" spans="1:19">
      <c r="A39" s="96" t="s">
        <v>357</v>
      </c>
      <c r="B39" s="96" t="s">
        <v>504</v>
      </c>
      <c r="C39" s="96">
        <v>0.8</v>
      </c>
      <c r="D39" s="96">
        <v>0.73199999999999998</v>
      </c>
      <c r="E39" s="96">
        <v>0.82099999999999995</v>
      </c>
      <c r="F39" s="96">
        <v>598.24</v>
      </c>
      <c r="G39" s="96">
        <v>90</v>
      </c>
      <c r="H39" s="96">
        <v>90</v>
      </c>
      <c r="I39" s="96" t="s">
        <v>341</v>
      </c>
      <c r="J39"/>
      <c r="K39"/>
      <c r="L39"/>
      <c r="M39"/>
      <c r="N39"/>
      <c r="O39"/>
      <c r="P39"/>
      <c r="Q39"/>
      <c r="R39"/>
      <c r="S39"/>
    </row>
    <row r="40" spans="1:19">
      <c r="A40" s="96" t="s">
        <v>358</v>
      </c>
      <c r="B40" s="96" t="s">
        <v>504</v>
      </c>
      <c r="C40" s="96">
        <v>0.8</v>
      </c>
      <c r="D40" s="96">
        <v>0.73199999999999998</v>
      </c>
      <c r="E40" s="96">
        <v>0.82099999999999995</v>
      </c>
      <c r="F40" s="96">
        <v>390.16</v>
      </c>
      <c r="G40" s="96">
        <v>0</v>
      </c>
      <c r="H40" s="96">
        <v>90</v>
      </c>
      <c r="I40" s="96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96" t="s">
        <v>359</v>
      </c>
      <c r="B41" s="96" t="s">
        <v>504</v>
      </c>
      <c r="C41" s="96">
        <v>0.8</v>
      </c>
      <c r="D41" s="96">
        <v>0.73199999999999998</v>
      </c>
      <c r="E41" s="96">
        <v>0.82099999999999995</v>
      </c>
      <c r="F41" s="96">
        <v>598.24</v>
      </c>
      <c r="G41" s="96">
        <v>270</v>
      </c>
      <c r="H41" s="96">
        <v>90</v>
      </c>
      <c r="I41" s="96" t="s">
        <v>345</v>
      </c>
      <c r="J41"/>
      <c r="K41"/>
      <c r="L41"/>
      <c r="M41"/>
      <c r="N41"/>
      <c r="O41"/>
      <c r="P41"/>
      <c r="Q41"/>
      <c r="R41"/>
      <c r="S41"/>
    </row>
    <row r="42" spans="1:19">
      <c r="A42" s="96" t="s">
        <v>360</v>
      </c>
      <c r="B42" s="96" t="s">
        <v>347</v>
      </c>
      <c r="C42" s="96">
        <v>0.3</v>
      </c>
      <c r="D42" s="96">
        <v>2.512</v>
      </c>
      <c r="E42" s="96">
        <v>6.452</v>
      </c>
      <c r="F42" s="96">
        <v>3204.84</v>
      </c>
      <c r="G42" s="96">
        <v>0</v>
      </c>
      <c r="H42" s="96">
        <v>180</v>
      </c>
      <c r="I42" s="96"/>
      <c r="J42"/>
      <c r="K42"/>
      <c r="L42"/>
      <c r="M42"/>
      <c r="N42"/>
      <c r="O42"/>
      <c r="P42"/>
      <c r="Q42"/>
      <c r="R42"/>
      <c r="S42"/>
    </row>
    <row r="43" spans="1:19">
      <c r="A43" s="96" t="s">
        <v>361</v>
      </c>
      <c r="B43" s="96" t="s">
        <v>505</v>
      </c>
      <c r="C43" s="96">
        <v>0.3</v>
      </c>
      <c r="D43" s="96">
        <v>0.4</v>
      </c>
      <c r="E43" s="96">
        <v>0.433</v>
      </c>
      <c r="F43" s="96">
        <v>3204.84</v>
      </c>
      <c r="G43" s="96">
        <v>180</v>
      </c>
      <c r="H43" s="96">
        <v>0</v>
      </c>
      <c r="I43" s="96"/>
      <c r="J43"/>
      <c r="K43"/>
      <c r="L43"/>
      <c r="M43"/>
      <c r="N43"/>
      <c r="O43"/>
      <c r="P43"/>
      <c r="Q43"/>
      <c r="R43"/>
      <c r="S43"/>
    </row>
    <row r="44" spans="1:19">
      <c r="A44" s="96" t="s">
        <v>353</v>
      </c>
      <c r="B44" s="96" t="s">
        <v>504</v>
      </c>
      <c r="C44" s="96">
        <v>0.8</v>
      </c>
      <c r="D44" s="96">
        <v>0.73199999999999998</v>
      </c>
      <c r="E44" s="96">
        <v>0.82099999999999995</v>
      </c>
      <c r="F44" s="96">
        <v>110.54</v>
      </c>
      <c r="G44" s="96">
        <v>180</v>
      </c>
      <c r="H44" s="96">
        <v>90</v>
      </c>
      <c r="I44" s="96" t="s">
        <v>339</v>
      </c>
      <c r="J44"/>
      <c r="K44"/>
      <c r="L44"/>
      <c r="M44"/>
      <c r="N44"/>
      <c r="O44"/>
      <c r="P44"/>
      <c r="Q44"/>
      <c r="R44"/>
      <c r="S44"/>
    </row>
    <row r="45" spans="1:19">
      <c r="A45" s="96" t="s">
        <v>354</v>
      </c>
      <c r="B45" s="96" t="s">
        <v>504</v>
      </c>
      <c r="C45" s="96">
        <v>0.8</v>
      </c>
      <c r="D45" s="96">
        <v>0.73199999999999998</v>
      </c>
      <c r="E45" s="96">
        <v>0.82099999999999995</v>
      </c>
      <c r="F45" s="96">
        <v>39.020000000000003</v>
      </c>
      <c r="G45" s="96">
        <v>270</v>
      </c>
      <c r="H45" s="96">
        <v>90</v>
      </c>
      <c r="I45" s="96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6" t="s">
        <v>349</v>
      </c>
      <c r="B46" s="96" t="s">
        <v>504</v>
      </c>
      <c r="C46" s="96">
        <v>0.8</v>
      </c>
      <c r="D46" s="96">
        <v>0.73199999999999998</v>
      </c>
      <c r="E46" s="96">
        <v>0.82099999999999995</v>
      </c>
      <c r="F46" s="96">
        <v>260.10000000000002</v>
      </c>
      <c r="G46" s="96">
        <v>90</v>
      </c>
      <c r="H46" s="96">
        <v>90</v>
      </c>
      <c r="I46" s="96" t="s">
        <v>341</v>
      </c>
      <c r="J46"/>
      <c r="K46"/>
      <c r="L46"/>
      <c r="M46"/>
      <c r="N46"/>
      <c r="O46"/>
      <c r="P46"/>
      <c r="Q46"/>
      <c r="R46"/>
      <c r="S46"/>
    </row>
    <row r="47" spans="1:19">
      <c r="A47" s="96" t="s">
        <v>350</v>
      </c>
      <c r="B47" s="96" t="s">
        <v>351</v>
      </c>
      <c r="C47" s="96">
        <v>0.08</v>
      </c>
      <c r="D47" s="96">
        <v>3.242</v>
      </c>
      <c r="E47" s="96">
        <v>6.2990000000000004</v>
      </c>
      <c r="F47" s="96">
        <v>390.16</v>
      </c>
      <c r="G47" s="96">
        <v>0</v>
      </c>
      <c r="H47" s="96">
        <v>90</v>
      </c>
      <c r="I47" s="96" t="s">
        <v>343</v>
      </c>
      <c r="J47"/>
      <c r="K47"/>
      <c r="L47"/>
      <c r="M47"/>
      <c r="N47"/>
      <c r="O47"/>
      <c r="P47"/>
      <c r="Q47"/>
      <c r="R47"/>
      <c r="S47"/>
    </row>
    <row r="48" spans="1:19">
      <c r="A48" s="96" t="s">
        <v>348</v>
      </c>
      <c r="B48" s="96" t="s">
        <v>504</v>
      </c>
      <c r="C48" s="96">
        <v>0.8</v>
      </c>
      <c r="D48" s="96">
        <v>0.73199999999999998</v>
      </c>
      <c r="E48" s="96">
        <v>0.82099999999999995</v>
      </c>
      <c r="F48" s="96">
        <v>169.07</v>
      </c>
      <c r="G48" s="96">
        <v>180</v>
      </c>
      <c r="H48" s="96">
        <v>90</v>
      </c>
      <c r="I48" s="96" t="s">
        <v>339</v>
      </c>
      <c r="J48"/>
      <c r="K48"/>
      <c r="L48"/>
      <c r="M48"/>
      <c r="N48"/>
      <c r="O48"/>
      <c r="P48"/>
      <c r="Q48"/>
      <c r="R48"/>
      <c r="S48"/>
    </row>
    <row r="49" spans="1:19">
      <c r="A49" s="96" t="s">
        <v>352</v>
      </c>
      <c r="B49" s="96" t="s">
        <v>504</v>
      </c>
      <c r="C49" s="96">
        <v>0.8</v>
      </c>
      <c r="D49" s="96">
        <v>0.73199999999999998</v>
      </c>
      <c r="E49" s="96">
        <v>0.82099999999999995</v>
      </c>
      <c r="F49" s="96">
        <v>182.07</v>
      </c>
      <c r="G49" s="96">
        <v>270</v>
      </c>
      <c r="H49" s="96">
        <v>90</v>
      </c>
      <c r="I49" s="96" t="s">
        <v>345</v>
      </c>
      <c r="J49"/>
      <c r="K49"/>
      <c r="L49"/>
      <c r="M49"/>
      <c r="N49"/>
      <c r="O49"/>
      <c r="P49"/>
      <c r="Q49"/>
      <c r="R49"/>
      <c r="S49"/>
    </row>
    <row r="50" spans="1:19">
      <c r="A50" s="96" t="s">
        <v>355</v>
      </c>
      <c r="B50" s="96" t="s">
        <v>347</v>
      </c>
      <c r="C50" s="96">
        <v>0.3</v>
      </c>
      <c r="D50" s="96">
        <v>2.512</v>
      </c>
      <c r="E50" s="96">
        <v>6.452</v>
      </c>
      <c r="F50" s="96">
        <v>1156.53</v>
      </c>
      <c r="G50" s="96">
        <v>0</v>
      </c>
      <c r="H50" s="96">
        <v>180</v>
      </c>
      <c r="I50" s="96"/>
      <c r="J50"/>
      <c r="K50"/>
      <c r="L50"/>
      <c r="M50"/>
      <c r="N50"/>
      <c r="O50"/>
      <c r="P50"/>
      <c r="Q50"/>
      <c r="R50"/>
      <c r="S50"/>
    </row>
    <row r="51" spans="1:19">
      <c r="A51" s="96" t="s">
        <v>356</v>
      </c>
      <c r="B51" s="96" t="s">
        <v>505</v>
      </c>
      <c r="C51" s="96">
        <v>0.3</v>
      </c>
      <c r="D51" s="96">
        <v>0.4</v>
      </c>
      <c r="E51" s="96">
        <v>0.433</v>
      </c>
      <c r="F51" s="96">
        <v>1393.41</v>
      </c>
      <c r="G51" s="96">
        <v>0</v>
      </c>
      <c r="H51" s="96">
        <v>0</v>
      </c>
      <c r="I51" s="96"/>
      <c r="J51"/>
      <c r="K51"/>
      <c r="L51"/>
      <c r="M51"/>
      <c r="N51"/>
      <c r="O51"/>
      <c r="P51"/>
      <c r="Q51"/>
      <c r="R51"/>
      <c r="S51"/>
    </row>
    <row r="52" spans="1:19">
      <c r="A52" s="96" t="s">
        <v>340</v>
      </c>
      <c r="B52" s="96" t="s">
        <v>504</v>
      </c>
      <c r="C52" s="96">
        <v>0.8</v>
      </c>
      <c r="D52" s="96">
        <v>0.73199999999999998</v>
      </c>
      <c r="E52" s="96">
        <v>0.82099999999999995</v>
      </c>
      <c r="F52" s="96">
        <v>39.020000000000003</v>
      </c>
      <c r="G52" s="96">
        <v>90</v>
      </c>
      <c r="H52" s="96">
        <v>90</v>
      </c>
      <c r="I52" s="96" t="s">
        <v>341</v>
      </c>
      <c r="J52"/>
      <c r="K52"/>
      <c r="L52"/>
      <c r="M52"/>
      <c r="N52"/>
      <c r="O52"/>
      <c r="P52"/>
      <c r="Q52"/>
      <c r="R52"/>
      <c r="S52"/>
    </row>
    <row r="53" spans="1:19">
      <c r="A53" s="96" t="s">
        <v>342</v>
      </c>
      <c r="B53" s="96" t="s">
        <v>504</v>
      </c>
      <c r="C53" s="96">
        <v>0.8</v>
      </c>
      <c r="D53" s="96">
        <v>0.73199999999999998</v>
      </c>
      <c r="E53" s="96">
        <v>0.82099999999999995</v>
      </c>
      <c r="F53" s="96">
        <v>110.54</v>
      </c>
      <c r="G53" s="96">
        <v>0</v>
      </c>
      <c r="H53" s="96">
        <v>90</v>
      </c>
      <c r="I53" s="96" t="s">
        <v>343</v>
      </c>
      <c r="J53"/>
      <c r="K53"/>
      <c r="L53"/>
      <c r="M53"/>
      <c r="N53"/>
      <c r="O53"/>
      <c r="P53"/>
      <c r="Q53"/>
      <c r="R53"/>
      <c r="S53"/>
    </row>
    <row r="54" spans="1:19">
      <c r="A54" s="96" t="s">
        <v>338</v>
      </c>
      <c r="B54" s="96" t="s">
        <v>504</v>
      </c>
      <c r="C54" s="96">
        <v>0.8</v>
      </c>
      <c r="D54" s="96">
        <v>0.73199999999999998</v>
      </c>
      <c r="E54" s="96">
        <v>0.82099999999999995</v>
      </c>
      <c r="F54" s="96">
        <v>110.54</v>
      </c>
      <c r="G54" s="96">
        <v>180</v>
      </c>
      <c r="H54" s="96">
        <v>90</v>
      </c>
      <c r="I54" s="96" t="s">
        <v>339</v>
      </c>
      <c r="J54"/>
      <c r="K54"/>
      <c r="L54"/>
      <c r="M54"/>
      <c r="N54"/>
      <c r="O54"/>
      <c r="P54"/>
      <c r="Q54"/>
      <c r="R54"/>
      <c r="S54"/>
    </row>
    <row r="55" spans="1:19">
      <c r="A55" s="96" t="s">
        <v>344</v>
      </c>
      <c r="B55" s="96" t="s">
        <v>504</v>
      </c>
      <c r="C55" s="96">
        <v>0.8</v>
      </c>
      <c r="D55" s="96">
        <v>0.73199999999999998</v>
      </c>
      <c r="E55" s="96">
        <v>0.82099999999999995</v>
      </c>
      <c r="F55" s="96">
        <v>39.020000000000003</v>
      </c>
      <c r="G55" s="96">
        <v>270</v>
      </c>
      <c r="H55" s="96">
        <v>90</v>
      </c>
      <c r="I55" s="96" t="s">
        <v>345</v>
      </c>
      <c r="J55"/>
      <c r="K55"/>
      <c r="L55"/>
      <c r="M55"/>
      <c r="N55"/>
      <c r="O55"/>
      <c r="P55"/>
      <c r="Q55"/>
      <c r="R55"/>
      <c r="S55"/>
    </row>
    <row r="56" spans="1:19">
      <c r="A56" s="96" t="s">
        <v>346</v>
      </c>
      <c r="B56" s="96" t="s">
        <v>347</v>
      </c>
      <c r="C56" s="96">
        <v>0.3</v>
      </c>
      <c r="D56" s="96">
        <v>2.512</v>
      </c>
      <c r="E56" s="96">
        <v>6.452</v>
      </c>
      <c r="F56" s="96">
        <v>236.88</v>
      </c>
      <c r="G56" s="96">
        <v>0</v>
      </c>
      <c r="H56" s="96">
        <v>180</v>
      </c>
      <c r="I56" s="96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0"/>
      <c r="B58" s="96" t="s">
        <v>56</v>
      </c>
      <c r="C58" s="96" t="s">
        <v>362</v>
      </c>
      <c r="D58" s="96" t="s">
        <v>363</v>
      </c>
      <c r="E58" s="96" t="s">
        <v>364</v>
      </c>
      <c r="F58" s="96" t="s">
        <v>50</v>
      </c>
      <c r="G58" s="96" t="s">
        <v>365</v>
      </c>
      <c r="H58" s="96" t="s">
        <v>366</v>
      </c>
      <c r="I58" s="96" t="s">
        <v>367</v>
      </c>
      <c r="J58" s="96" t="s">
        <v>335</v>
      </c>
      <c r="K58" s="96" t="s">
        <v>337</v>
      </c>
      <c r="L58"/>
      <c r="M58"/>
      <c r="N58"/>
      <c r="O58"/>
      <c r="P58"/>
      <c r="Q58"/>
      <c r="R58"/>
      <c r="S58"/>
    </row>
    <row r="59" spans="1:19">
      <c r="A59" s="96" t="s">
        <v>368</v>
      </c>
      <c r="B59" s="96" t="s">
        <v>506</v>
      </c>
      <c r="C59" s="96">
        <v>5.58</v>
      </c>
      <c r="D59" s="96">
        <v>5.58</v>
      </c>
      <c r="E59" s="96">
        <v>5.8380000000000001</v>
      </c>
      <c r="F59" s="96">
        <v>0.7</v>
      </c>
      <c r="G59" s="96">
        <v>0.60299999999999998</v>
      </c>
      <c r="H59" s="96" t="s">
        <v>369</v>
      </c>
      <c r="I59" s="96" t="s">
        <v>338</v>
      </c>
      <c r="J59" s="96">
        <v>180</v>
      </c>
      <c r="K59" s="96" t="s">
        <v>339</v>
      </c>
      <c r="L59"/>
      <c r="M59"/>
      <c r="N59"/>
      <c r="O59"/>
      <c r="P59"/>
      <c r="Q59"/>
      <c r="R59"/>
      <c r="S59"/>
    </row>
    <row r="60" spans="1:19">
      <c r="A60" s="96" t="s">
        <v>370</v>
      </c>
      <c r="B60" s="96" t="s">
        <v>506</v>
      </c>
      <c r="C60" s="96">
        <v>5.58</v>
      </c>
      <c r="D60" s="96">
        <v>5.58</v>
      </c>
      <c r="E60" s="96">
        <v>5.8380000000000001</v>
      </c>
      <c r="F60" s="96">
        <v>0.7</v>
      </c>
      <c r="G60" s="96">
        <v>0.60299999999999998</v>
      </c>
      <c r="H60" s="96" t="s">
        <v>369</v>
      </c>
      <c r="I60" s="96" t="s">
        <v>338</v>
      </c>
      <c r="J60" s="96">
        <v>180</v>
      </c>
      <c r="K60" s="96" t="s">
        <v>339</v>
      </c>
      <c r="L60"/>
      <c r="M60"/>
      <c r="N60"/>
      <c r="O60"/>
      <c r="P60"/>
      <c r="Q60"/>
      <c r="R60"/>
      <c r="S60"/>
    </row>
    <row r="61" spans="1:19">
      <c r="A61" s="96" t="s">
        <v>371</v>
      </c>
      <c r="B61" s="96" t="s">
        <v>506</v>
      </c>
      <c r="C61" s="96">
        <v>3.25</v>
      </c>
      <c r="D61" s="96">
        <v>3.25</v>
      </c>
      <c r="E61" s="96">
        <v>5.8380000000000001</v>
      </c>
      <c r="F61" s="96">
        <v>0.7</v>
      </c>
      <c r="G61" s="96">
        <v>0.60299999999999998</v>
      </c>
      <c r="H61" s="96" t="s">
        <v>369</v>
      </c>
      <c r="I61" s="96" t="s">
        <v>344</v>
      </c>
      <c r="J61" s="96">
        <v>270</v>
      </c>
      <c r="K61" s="96" t="s">
        <v>345</v>
      </c>
      <c r="L61"/>
      <c r="M61"/>
      <c r="N61"/>
      <c r="O61"/>
      <c r="P61"/>
      <c r="Q61"/>
      <c r="R61"/>
      <c r="S61"/>
    </row>
    <row r="62" spans="1:19">
      <c r="A62" s="96" t="s">
        <v>372</v>
      </c>
      <c r="B62" s="96" t="s">
        <v>506</v>
      </c>
      <c r="C62" s="96">
        <v>3.25</v>
      </c>
      <c r="D62" s="96">
        <v>3.25</v>
      </c>
      <c r="E62" s="96">
        <v>5.8380000000000001</v>
      </c>
      <c r="F62" s="96">
        <v>0.7</v>
      </c>
      <c r="G62" s="96">
        <v>0.60299999999999998</v>
      </c>
      <c r="H62" s="96" t="s">
        <v>369</v>
      </c>
      <c r="I62" s="96" t="s">
        <v>344</v>
      </c>
      <c r="J62" s="96">
        <v>270</v>
      </c>
      <c r="K62" s="96" t="s">
        <v>345</v>
      </c>
      <c r="L62"/>
      <c r="M62"/>
      <c r="N62"/>
      <c r="O62"/>
      <c r="P62"/>
      <c r="Q62"/>
      <c r="R62"/>
      <c r="S62"/>
    </row>
    <row r="63" spans="1:19">
      <c r="A63" s="96" t="s">
        <v>373</v>
      </c>
      <c r="B63" s="96"/>
      <c r="C63" s="96"/>
      <c r="D63" s="96">
        <v>17.66</v>
      </c>
      <c r="E63" s="96">
        <v>5.84</v>
      </c>
      <c r="F63" s="96">
        <v>0.7</v>
      </c>
      <c r="G63" s="96">
        <v>0.60299999999999998</v>
      </c>
      <c r="H63" s="96"/>
      <c r="I63" s="96"/>
      <c r="J63" s="96"/>
      <c r="K63" s="96"/>
      <c r="L63"/>
      <c r="M63"/>
      <c r="N63"/>
      <c r="O63"/>
      <c r="P63"/>
      <c r="Q63"/>
      <c r="R63"/>
      <c r="S63"/>
    </row>
    <row r="64" spans="1:19">
      <c r="A64" s="96" t="s">
        <v>374</v>
      </c>
      <c r="B64" s="96"/>
      <c r="C64" s="96"/>
      <c r="D64" s="96">
        <v>0</v>
      </c>
      <c r="E64" s="96" t="s">
        <v>375</v>
      </c>
      <c r="F64" s="96" t="s">
        <v>375</v>
      </c>
      <c r="G64" s="96" t="s">
        <v>375</v>
      </c>
      <c r="H64" s="96"/>
      <c r="I64" s="96"/>
      <c r="J64" s="96"/>
      <c r="K64" s="96"/>
      <c r="L64"/>
      <c r="M64"/>
      <c r="N64"/>
      <c r="O64"/>
      <c r="P64"/>
      <c r="Q64"/>
      <c r="R64"/>
      <c r="S64"/>
    </row>
    <row r="65" spans="1:19">
      <c r="A65" s="96" t="s">
        <v>376</v>
      </c>
      <c r="B65" s="96"/>
      <c r="C65" s="96"/>
      <c r="D65" s="96">
        <v>17.66</v>
      </c>
      <c r="E65" s="96">
        <v>5.84</v>
      </c>
      <c r="F65" s="96">
        <v>0.7</v>
      </c>
      <c r="G65" s="96">
        <v>0.60299999999999998</v>
      </c>
      <c r="H65" s="96"/>
      <c r="I65" s="96"/>
      <c r="J65" s="96"/>
      <c r="K65" s="96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0"/>
      <c r="B67" s="96" t="s">
        <v>119</v>
      </c>
      <c r="C67" s="96" t="s">
        <v>377</v>
      </c>
      <c r="D67" s="96" t="s">
        <v>378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6" t="s">
        <v>40</v>
      </c>
      <c r="B68" s="96"/>
      <c r="C68" s="96"/>
      <c r="D68" s="96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90"/>
      <c r="B70" s="96" t="s">
        <v>119</v>
      </c>
      <c r="C70" s="96" t="s">
        <v>379</v>
      </c>
      <c r="D70" s="96" t="s">
        <v>380</v>
      </c>
      <c r="E70" s="96" t="s">
        <v>381</v>
      </c>
      <c r="F70" s="96" t="s">
        <v>382</v>
      </c>
      <c r="G70" s="96" t="s">
        <v>378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6" t="s">
        <v>383</v>
      </c>
      <c r="B71" s="96" t="s">
        <v>384</v>
      </c>
      <c r="C71" s="96">
        <v>22864.02</v>
      </c>
      <c r="D71" s="96">
        <v>18260.47</v>
      </c>
      <c r="E71" s="96">
        <v>4603.55</v>
      </c>
      <c r="F71" s="96">
        <v>0.8</v>
      </c>
      <c r="G71" s="96">
        <v>3.77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6" t="s">
        <v>385</v>
      </c>
      <c r="B72" s="96" t="s">
        <v>384</v>
      </c>
      <c r="C72" s="96">
        <v>104871.69</v>
      </c>
      <c r="D72" s="96">
        <v>83756.33</v>
      </c>
      <c r="E72" s="96">
        <v>21115.360000000001</v>
      </c>
      <c r="F72" s="96">
        <v>0.8</v>
      </c>
      <c r="G72" s="96">
        <v>4.1399999999999997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0"/>
      <c r="B74" s="96" t="s">
        <v>119</v>
      </c>
      <c r="C74" s="96" t="s">
        <v>379</v>
      </c>
      <c r="D74" s="96" t="s">
        <v>378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6" t="s">
        <v>386</v>
      </c>
      <c r="B75" s="96" t="s">
        <v>387</v>
      </c>
      <c r="C75" s="96">
        <v>189902.74</v>
      </c>
      <c r="D75" s="96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6" t="s">
        <v>388</v>
      </c>
      <c r="B76" s="96" t="s">
        <v>387</v>
      </c>
      <c r="C76" s="96">
        <v>35030.54</v>
      </c>
      <c r="D76" s="96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6" t="s">
        <v>389</v>
      </c>
      <c r="B77" s="96" t="s">
        <v>387</v>
      </c>
      <c r="C77" s="96">
        <v>208165.83</v>
      </c>
      <c r="D77" s="96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0"/>
      <c r="B79" s="96" t="s">
        <v>119</v>
      </c>
      <c r="C79" s="96" t="s">
        <v>390</v>
      </c>
      <c r="D79" s="96" t="s">
        <v>391</v>
      </c>
      <c r="E79" s="96" t="s">
        <v>392</v>
      </c>
      <c r="F79" s="96" t="s">
        <v>393</v>
      </c>
      <c r="G79" s="96" t="s">
        <v>394</v>
      </c>
      <c r="H79" s="96" t="s">
        <v>395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6" t="s">
        <v>396</v>
      </c>
      <c r="B80" s="96" t="s">
        <v>397</v>
      </c>
      <c r="C80" s="96">
        <v>0.54</v>
      </c>
      <c r="D80" s="96">
        <v>49.8</v>
      </c>
      <c r="E80" s="96">
        <v>3.58</v>
      </c>
      <c r="F80" s="96">
        <v>332.28</v>
      </c>
      <c r="G80" s="96">
        <v>1</v>
      </c>
      <c r="H80" s="96" t="s">
        <v>398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6" t="s">
        <v>399</v>
      </c>
      <c r="B81" s="96" t="s">
        <v>400</v>
      </c>
      <c r="C81" s="96">
        <v>0.55000000000000004</v>
      </c>
      <c r="D81" s="96">
        <v>622</v>
      </c>
      <c r="E81" s="96">
        <v>1.38</v>
      </c>
      <c r="F81" s="96">
        <v>1573.47</v>
      </c>
      <c r="G81" s="96">
        <v>1</v>
      </c>
      <c r="H81" s="96" t="s">
        <v>401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6" t="s">
        <v>402</v>
      </c>
      <c r="B82" s="96" t="s">
        <v>400</v>
      </c>
      <c r="C82" s="96">
        <v>0.59</v>
      </c>
      <c r="D82" s="96">
        <v>1109.6500000000001</v>
      </c>
      <c r="E82" s="96">
        <v>6.34</v>
      </c>
      <c r="F82" s="96">
        <v>11884.96</v>
      </c>
      <c r="G82" s="96">
        <v>1</v>
      </c>
      <c r="H82" s="96" t="s">
        <v>401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0"/>
      <c r="B84" s="96" t="s">
        <v>119</v>
      </c>
      <c r="C84" s="96" t="s">
        <v>403</v>
      </c>
      <c r="D84" s="96" t="s">
        <v>404</v>
      </c>
      <c r="E84" s="96" t="s">
        <v>405</v>
      </c>
      <c r="F84" s="96" t="s">
        <v>406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6" t="s">
        <v>40</v>
      </c>
      <c r="B85" s="96"/>
      <c r="C85" s="96"/>
      <c r="D85" s="96"/>
      <c r="E85" s="96"/>
      <c r="F85" s="96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0"/>
      <c r="B87" s="96" t="s">
        <v>119</v>
      </c>
      <c r="C87" s="96" t="s">
        <v>407</v>
      </c>
      <c r="D87" s="96" t="s">
        <v>408</v>
      </c>
      <c r="E87" s="96" t="s">
        <v>409</v>
      </c>
      <c r="F87" s="96" t="s">
        <v>410</v>
      </c>
      <c r="G87" s="96" t="s">
        <v>411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6" t="s">
        <v>40</v>
      </c>
      <c r="B88" s="96"/>
      <c r="C88" s="96"/>
      <c r="D88" s="96"/>
      <c r="E88" s="96"/>
      <c r="F88" s="96"/>
      <c r="G88" s="96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90"/>
      <c r="B90" s="96" t="s">
        <v>412</v>
      </c>
      <c r="C90" s="96" t="s">
        <v>413</v>
      </c>
      <c r="D90" s="96" t="s">
        <v>414</v>
      </c>
      <c r="E90" s="96" t="s">
        <v>415</v>
      </c>
      <c r="F90" s="96" t="s">
        <v>416</v>
      </c>
      <c r="G90" s="96" t="s">
        <v>417</v>
      </c>
      <c r="H90" s="96" t="s">
        <v>418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6" t="s">
        <v>419</v>
      </c>
      <c r="B91" s="96">
        <v>42378.566700000003</v>
      </c>
      <c r="C91" s="96">
        <v>44.619900000000001</v>
      </c>
      <c r="D91" s="96">
        <v>128.7927</v>
      </c>
      <c r="E91" s="96">
        <v>0</v>
      </c>
      <c r="F91" s="96">
        <v>5.0000000000000001E-4</v>
      </c>
      <c r="G91" s="96">
        <v>25824.264599999999</v>
      </c>
      <c r="H91" s="96">
        <v>15613.697700000001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6" t="s">
        <v>420</v>
      </c>
      <c r="B92" s="96">
        <v>34794.475599999998</v>
      </c>
      <c r="C92" s="96">
        <v>36.9726</v>
      </c>
      <c r="D92" s="96">
        <v>112.813</v>
      </c>
      <c r="E92" s="96">
        <v>0</v>
      </c>
      <c r="F92" s="96">
        <v>4.0000000000000002E-4</v>
      </c>
      <c r="G92" s="96">
        <v>22622.5818</v>
      </c>
      <c r="H92" s="96">
        <v>12871.459500000001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6" t="s">
        <v>421</v>
      </c>
      <c r="B93" s="96">
        <v>28138.140299999999</v>
      </c>
      <c r="C93" s="96">
        <v>31.3809</v>
      </c>
      <c r="D93" s="96">
        <v>122.2217</v>
      </c>
      <c r="E93" s="96">
        <v>0</v>
      </c>
      <c r="F93" s="96">
        <v>4.0000000000000002E-4</v>
      </c>
      <c r="G93" s="96">
        <v>24519.183499999999</v>
      </c>
      <c r="H93" s="96">
        <v>10637.0437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6" t="s">
        <v>422</v>
      </c>
      <c r="B94" s="96">
        <v>18759.081999999999</v>
      </c>
      <c r="C94" s="96">
        <v>22.000699999999998</v>
      </c>
      <c r="D94" s="96">
        <v>104.0727</v>
      </c>
      <c r="E94" s="96">
        <v>0</v>
      </c>
      <c r="F94" s="96">
        <v>4.0000000000000002E-4</v>
      </c>
      <c r="G94" s="96">
        <v>20883.649600000001</v>
      </c>
      <c r="H94" s="96">
        <v>7257.6477000000004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6" t="s">
        <v>265</v>
      </c>
      <c r="B95" s="96">
        <v>15017.2983</v>
      </c>
      <c r="C95" s="96">
        <v>18.6203</v>
      </c>
      <c r="D95" s="96">
        <v>104.4019</v>
      </c>
      <c r="E95" s="96">
        <v>0</v>
      </c>
      <c r="F95" s="96">
        <v>4.0000000000000002E-4</v>
      </c>
      <c r="G95" s="96">
        <v>20953.641299999999</v>
      </c>
      <c r="H95" s="96">
        <v>5965.1145999999999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6" t="s">
        <v>423</v>
      </c>
      <c r="B96" s="96">
        <v>14072.9359</v>
      </c>
      <c r="C96" s="96">
        <v>17.601400000000002</v>
      </c>
      <c r="D96" s="96">
        <v>101.01779999999999</v>
      </c>
      <c r="E96" s="96">
        <v>0</v>
      </c>
      <c r="F96" s="96">
        <v>2.9999999999999997E-4</v>
      </c>
      <c r="G96" s="96">
        <v>20274.9198</v>
      </c>
      <c r="H96" s="96">
        <v>5613.3981000000003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6" t="s">
        <v>424</v>
      </c>
      <c r="B97" s="96">
        <v>13527.3511</v>
      </c>
      <c r="C97" s="96">
        <v>16.9344</v>
      </c>
      <c r="D97" s="96">
        <v>97.422899999999998</v>
      </c>
      <c r="E97" s="96">
        <v>0</v>
      </c>
      <c r="F97" s="96">
        <v>2.9999999999999997E-4</v>
      </c>
      <c r="G97" s="96">
        <v>19553.4401</v>
      </c>
      <c r="H97" s="96">
        <v>5398.1396000000004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6" t="s">
        <v>425</v>
      </c>
      <c r="B98" s="96">
        <v>15255.454900000001</v>
      </c>
      <c r="C98" s="96">
        <v>19.062200000000001</v>
      </c>
      <c r="D98" s="96">
        <v>109.12430000000001</v>
      </c>
      <c r="E98" s="96">
        <v>0</v>
      </c>
      <c r="F98" s="96">
        <v>4.0000000000000002E-4</v>
      </c>
      <c r="G98" s="96">
        <v>21901.8891</v>
      </c>
      <c r="H98" s="96">
        <v>6082.2716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6" t="s">
        <v>426</v>
      </c>
      <c r="B99" s="96">
        <v>15501.5273</v>
      </c>
      <c r="C99" s="96">
        <v>18.996300000000002</v>
      </c>
      <c r="D99" s="96">
        <v>103.0724</v>
      </c>
      <c r="E99" s="96">
        <v>0</v>
      </c>
      <c r="F99" s="96">
        <v>4.0000000000000002E-4</v>
      </c>
      <c r="G99" s="96">
        <v>20686.111799999999</v>
      </c>
      <c r="H99" s="96">
        <v>6122.9170999999997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6" t="s">
        <v>427</v>
      </c>
      <c r="B100" s="96">
        <v>21486.462800000001</v>
      </c>
      <c r="C100" s="96">
        <v>24.941099999999999</v>
      </c>
      <c r="D100" s="96">
        <v>113.7991</v>
      </c>
      <c r="E100" s="96">
        <v>0</v>
      </c>
      <c r="F100" s="96">
        <v>4.0000000000000002E-4</v>
      </c>
      <c r="G100" s="96">
        <v>22834.390899999999</v>
      </c>
      <c r="H100" s="96">
        <v>8273.0818999999992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6" t="s">
        <v>428</v>
      </c>
      <c r="B101" s="96">
        <v>30541.501100000001</v>
      </c>
      <c r="C101" s="96">
        <v>33.506100000000004</v>
      </c>
      <c r="D101" s="96">
        <v>121.0467</v>
      </c>
      <c r="E101" s="96">
        <v>0</v>
      </c>
      <c r="F101" s="96">
        <v>4.0000000000000002E-4</v>
      </c>
      <c r="G101" s="96">
        <v>24280.7084</v>
      </c>
      <c r="H101" s="96">
        <v>11460.155199999999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6" t="s">
        <v>429</v>
      </c>
      <c r="B102" s="96">
        <v>36543.472800000003</v>
      </c>
      <c r="C102" s="96">
        <v>39.176299999999998</v>
      </c>
      <c r="D102" s="96">
        <v>125.7059</v>
      </c>
      <c r="E102" s="96">
        <v>0</v>
      </c>
      <c r="F102" s="96">
        <v>5.0000000000000001E-4</v>
      </c>
      <c r="G102" s="96">
        <v>25210.306400000001</v>
      </c>
      <c r="H102" s="96">
        <v>13571.585800000001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6"/>
      <c r="B103" s="96"/>
      <c r="C103" s="96"/>
      <c r="D103" s="96"/>
      <c r="E103" s="96"/>
      <c r="F103" s="96"/>
      <c r="G103" s="96"/>
      <c r="H103" s="96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6" t="s">
        <v>430</v>
      </c>
      <c r="B104" s="96">
        <v>286016.26870000002</v>
      </c>
      <c r="C104" s="96">
        <v>323.81220000000002</v>
      </c>
      <c r="D104" s="96">
        <v>1343.4911999999999</v>
      </c>
      <c r="E104" s="96">
        <v>0</v>
      </c>
      <c r="F104" s="96">
        <v>4.7999999999999996E-3</v>
      </c>
      <c r="G104" s="96">
        <v>269545.08740000002</v>
      </c>
      <c r="H104" s="96">
        <v>108866.5125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6" t="s">
        <v>431</v>
      </c>
      <c r="B105" s="96">
        <v>13527.3511</v>
      </c>
      <c r="C105" s="96">
        <v>16.9344</v>
      </c>
      <c r="D105" s="96">
        <v>97.422899999999998</v>
      </c>
      <c r="E105" s="96">
        <v>0</v>
      </c>
      <c r="F105" s="96">
        <v>2.9999999999999997E-4</v>
      </c>
      <c r="G105" s="96">
        <v>19553.4401</v>
      </c>
      <c r="H105" s="96">
        <v>5398.1396000000004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6" t="s">
        <v>432</v>
      </c>
      <c r="B106" s="96">
        <v>42378.566700000003</v>
      </c>
      <c r="C106" s="96">
        <v>44.619900000000001</v>
      </c>
      <c r="D106" s="96">
        <v>128.7927</v>
      </c>
      <c r="E106" s="96">
        <v>0</v>
      </c>
      <c r="F106" s="96">
        <v>5.0000000000000001E-4</v>
      </c>
      <c r="G106" s="96">
        <v>25824.264599999999</v>
      </c>
      <c r="H106" s="96">
        <v>15613.697700000001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0"/>
      <c r="B108" s="96" t="s">
        <v>433</v>
      </c>
      <c r="C108" s="96" t="s">
        <v>434</v>
      </c>
      <c r="D108" s="96" t="s">
        <v>435</v>
      </c>
      <c r="E108" s="96" t="s">
        <v>436</v>
      </c>
      <c r="F108" s="96" t="s">
        <v>437</v>
      </c>
      <c r="G108" s="96" t="s">
        <v>438</v>
      </c>
      <c r="H108" s="96" t="s">
        <v>439</v>
      </c>
      <c r="I108" s="96" t="s">
        <v>440</v>
      </c>
      <c r="J108" s="96" t="s">
        <v>441</v>
      </c>
      <c r="K108" s="96" t="s">
        <v>442</v>
      </c>
      <c r="L108" s="96" t="s">
        <v>443</v>
      </c>
      <c r="M108" s="96" t="s">
        <v>444</v>
      </c>
      <c r="N108" s="96" t="s">
        <v>445</v>
      </c>
      <c r="O108" s="96" t="s">
        <v>446</v>
      </c>
      <c r="P108" s="96" t="s">
        <v>447</v>
      </c>
      <c r="Q108" s="96" t="s">
        <v>448</v>
      </c>
      <c r="R108" s="96" t="s">
        <v>449</v>
      </c>
      <c r="S108" s="96" t="s">
        <v>450</v>
      </c>
    </row>
    <row r="109" spans="1:19">
      <c r="A109" s="96" t="s">
        <v>419</v>
      </c>
      <c r="B109" s="97">
        <v>90994600000</v>
      </c>
      <c r="C109" s="96">
        <v>78141.130999999994</v>
      </c>
      <c r="D109" s="96" t="s">
        <v>575</v>
      </c>
      <c r="E109" s="96">
        <v>49331.021000000001</v>
      </c>
      <c r="F109" s="96">
        <v>9104.3970000000008</v>
      </c>
      <c r="G109" s="96">
        <v>13790.713</v>
      </c>
      <c r="H109" s="96">
        <v>0</v>
      </c>
      <c r="I109" s="96">
        <v>0</v>
      </c>
      <c r="J109" s="96">
        <v>5915</v>
      </c>
      <c r="K109" s="96">
        <v>0</v>
      </c>
      <c r="L109" s="96">
        <v>0</v>
      </c>
      <c r="M109" s="96">
        <v>0</v>
      </c>
      <c r="N109" s="96">
        <v>0</v>
      </c>
      <c r="O109" s="96">
        <v>0</v>
      </c>
      <c r="P109" s="96">
        <v>0</v>
      </c>
      <c r="Q109" s="96">
        <v>0</v>
      </c>
      <c r="R109" s="96">
        <v>0</v>
      </c>
      <c r="S109" s="96">
        <v>0</v>
      </c>
    </row>
    <row r="110" spans="1:19">
      <c r="A110" s="96" t="s">
        <v>420</v>
      </c>
      <c r="B110" s="97">
        <v>79713100000</v>
      </c>
      <c r="C110" s="96">
        <v>78141.130999999994</v>
      </c>
      <c r="D110" s="96" t="s">
        <v>573</v>
      </c>
      <c r="E110" s="96">
        <v>49331.021000000001</v>
      </c>
      <c r="F110" s="96">
        <v>9104.3970000000008</v>
      </c>
      <c r="G110" s="96">
        <v>13790.713</v>
      </c>
      <c r="H110" s="96">
        <v>0</v>
      </c>
      <c r="I110" s="96">
        <v>0</v>
      </c>
      <c r="J110" s="96">
        <v>5915</v>
      </c>
      <c r="K110" s="96">
        <v>0</v>
      </c>
      <c r="L110" s="96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96">
        <v>0</v>
      </c>
      <c r="S110" s="96">
        <v>0</v>
      </c>
    </row>
    <row r="111" spans="1:19">
      <c r="A111" s="96" t="s">
        <v>421</v>
      </c>
      <c r="B111" s="97">
        <v>86396000000</v>
      </c>
      <c r="C111" s="96">
        <v>72226.130999999994</v>
      </c>
      <c r="D111" s="96" t="s">
        <v>619</v>
      </c>
      <c r="E111" s="96">
        <v>49331.021000000001</v>
      </c>
      <c r="F111" s="96">
        <v>9104.3970000000008</v>
      </c>
      <c r="G111" s="96">
        <v>13790.713</v>
      </c>
      <c r="H111" s="96">
        <v>0</v>
      </c>
      <c r="I111" s="96">
        <v>0</v>
      </c>
      <c r="J111" s="96">
        <v>0</v>
      </c>
      <c r="K111" s="96">
        <v>0</v>
      </c>
      <c r="L111" s="96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96">
        <v>0</v>
      </c>
      <c r="S111" s="96">
        <v>0</v>
      </c>
    </row>
    <row r="112" spans="1:19">
      <c r="A112" s="96" t="s">
        <v>422</v>
      </c>
      <c r="B112" s="97">
        <v>73585800000</v>
      </c>
      <c r="C112" s="96">
        <v>71968.254000000001</v>
      </c>
      <c r="D112" s="96" t="s">
        <v>588</v>
      </c>
      <c r="E112" s="96">
        <v>49331.021000000001</v>
      </c>
      <c r="F112" s="96">
        <v>9104.3970000000008</v>
      </c>
      <c r="G112" s="96">
        <v>13532.834999999999</v>
      </c>
      <c r="H112" s="96">
        <v>0</v>
      </c>
      <c r="I112" s="96">
        <v>0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96">
        <v>0</v>
      </c>
      <c r="S112" s="96">
        <v>0</v>
      </c>
    </row>
    <row r="113" spans="1:19">
      <c r="A113" s="96" t="s">
        <v>265</v>
      </c>
      <c r="B113" s="97">
        <v>73832400000</v>
      </c>
      <c r="C113" s="96">
        <v>72633.213000000003</v>
      </c>
      <c r="D113" s="96" t="s">
        <v>451</v>
      </c>
      <c r="E113" s="96">
        <v>49331.021000000001</v>
      </c>
      <c r="F113" s="96">
        <v>9104.3970000000008</v>
      </c>
      <c r="G113" s="96">
        <v>13532.834999999999</v>
      </c>
      <c r="H113" s="96">
        <v>0</v>
      </c>
      <c r="I113" s="96">
        <v>664.95899999999995</v>
      </c>
      <c r="J113" s="96">
        <v>0</v>
      </c>
      <c r="K113" s="96">
        <v>0</v>
      </c>
      <c r="L113" s="96">
        <v>0</v>
      </c>
      <c r="M113" s="96">
        <v>0</v>
      </c>
      <c r="N113" s="96">
        <v>0</v>
      </c>
      <c r="O113" s="96">
        <v>0</v>
      </c>
      <c r="P113" s="96">
        <v>0</v>
      </c>
      <c r="Q113" s="96">
        <v>0</v>
      </c>
      <c r="R113" s="96">
        <v>0</v>
      </c>
      <c r="S113" s="96">
        <v>0</v>
      </c>
    </row>
    <row r="114" spans="1:19">
      <c r="A114" s="96" t="s">
        <v>423</v>
      </c>
      <c r="B114" s="97">
        <v>71440900000</v>
      </c>
      <c r="C114" s="96">
        <v>75162.574999999997</v>
      </c>
      <c r="D114" s="96" t="s">
        <v>544</v>
      </c>
      <c r="E114" s="96">
        <v>49331.021000000001</v>
      </c>
      <c r="F114" s="96">
        <v>9104.3970000000008</v>
      </c>
      <c r="G114" s="96">
        <v>13532.834999999999</v>
      </c>
      <c r="H114" s="96">
        <v>0</v>
      </c>
      <c r="I114" s="96">
        <v>3194.3209999999999</v>
      </c>
      <c r="J114" s="96">
        <v>0</v>
      </c>
      <c r="K114" s="96">
        <v>0</v>
      </c>
      <c r="L114" s="96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96">
        <v>0</v>
      </c>
      <c r="S114" s="96">
        <v>0</v>
      </c>
    </row>
    <row r="115" spans="1:19">
      <c r="A115" s="96" t="s">
        <v>424</v>
      </c>
      <c r="B115" s="97">
        <v>68898700000</v>
      </c>
      <c r="C115" s="96">
        <v>75624.989000000001</v>
      </c>
      <c r="D115" s="96" t="s">
        <v>500</v>
      </c>
      <c r="E115" s="96">
        <v>49331.021000000001</v>
      </c>
      <c r="F115" s="96">
        <v>9104.3970000000008</v>
      </c>
      <c r="G115" s="96">
        <v>13532.834999999999</v>
      </c>
      <c r="H115" s="96">
        <v>0</v>
      </c>
      <c r="I115" s="96">
        <v>3656.7359999999999</v>
      </c>
      <c r="J115" s="96">
        <v>0</v>
      </c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96">
        <v>0</v>
      </c>
      <c r="S115" s="96">
        <v>0</v>
      </c>
    </row>
    <row r="116" spans="1:19">
      <c r="A116" s="96" t="s">
        <v>425</v>
      </c>
      <c r="B116" s="97">
        <v>77173700000</v>
      </c>
      <c r="C116" s="96">
        <v>73428.847999999998</v>
      </c>
      <c r="D116" s="96" t="s">
        <v>620</v>
      </c>
      <c r="E116" s="96">
        <v>49331.021000000001</v>
      </c>
      <c r="F116" s="96">
        <v>9104.3970000000008</v>
      </c>
      <c r="G116" s="96">
        <v>13532.834999999999</v>
      </c>
      <c r="H116" s="96">
        <v>0</v>
      </c>
      <c r="I116" s="96">
        <v>1460.595</v>
      </c>
      <c r="J116" s="96">
        <v>0</v>
      </c>
      <c r="K116" s="96">
        <v>0</v>
      </c>
      <c r="L116" s="96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96">
        <v>0</v>
      </c>
      <c r="S116" s="96">
        <v>0</v>
      </c>
    </row>
    <row r="117" spans="1:19">
      <c r="A117" s="96" t="s">
        <v>426</v>
      </c>
      <c r="B117" s="97">
        <v>72889800000</v>
      </c>
      <c r="C117" s="96">
        <v>71968.254000000001</v>
      </c>
      <c r="D117" s="96" t="s">
        <v>589</v>
      </c>
      <c r="E117" s="96">
        <v>49331.021000000001</v>
      </c>
      <c r="F117" s="96">
        <v>9104.3970000000008</v>
      </c>
      <c r="G117" s="96">
        <v>13532.834999999999</v>
      </c>
      <c r="H117" s="96">
        <v>0</v>
      </c>
      <c r="I117" s="96">
        <v>0</v>
      </c>
      <c r="J117" s="96">
        <v>0</v>
      </c>
      <c r="K117" s="96">
        <v>0</v>
      </c>
      <c r="L117" s="96">
        <v>0</v>
      </c>
      <c r="M117" s="96">
        <v>0</v>
      </c>
      <c r="N117" s="96">
        <v>0</v>
      </c>
      <c r="O117" s="96">
        <v>0</v>
      </c>
      <c r="P117" s="96">
        <v>0</v>
      </c>
      <c r="Q117" s="96">
        <v>0</v>
      </c>
      <c r="R117" s="96">
        <v>0</v>
      </c>
      <c r="S117" s="96">
        <v>0</v>
      </c>
    </row>
    <row r="118" spans="1:19">
      <c r="A118" s="96" t="s">
        <v>427</v>
      </c>
      <c r="B118" s="97">
        <v>80459400000</v>
      </c>
      <c r="C118" s="96">
        <v>77883.254000000001</v>
      </c>
      <c r="D118" s="96" t="s">
        <v>590</v>
      </c>
      <c r="E118" s="96">
        <v>49331.021000000001</v>
      </c>
      <c r="F118" s="96">
        <v>9104.3970000000008</v>
      </c>
      <c r="G118" s="96">
        <v>13532.834999999999</v>
      </c>
      <c r="H118" s="96">
        <v>0</v>
      </c>
      <c r="I118" s="96">
        <v>0</v>
      </c>
      <c r="J118" s="96">
        <v>5915</v>
      </c>
      <c r="K118" s="96">
        <v>0</v>
      </c>
      <c r="L118" s="96">
        <v>0</v>
      </c>
      <c r="M118" s="96">
        <v>0</v>
      </c>
      <c r="N118" s="96">
        <v>0</v>
      </c>
      <c r="O118" s="96">
        <v>0</v>
      </c>
      <c r="P118" s="96">
        <v>0</v>
      </c>
      <c r="Q118" s="96">
        <v>0</v>
      </c>
      <c r="R118" s="96">
        <v>0</v>
      </c>
      <c r="S118" s="96">
        <v>0</v>
      </c>
    </row>
    <row r="119" spans="1:19">
      <c r="A119" s="96" t="s">
        <v>428</v>
      </c>
      <c r="B119" s="97">
        <v>85555700000</v>
      </c>
      <c r="C119" s="96">
        <v>78141.130999999994</v>
      </c>
      <c r="D119" s="96" t="s">
        <v>591</v>
      </c>
      <c r="E119" s="96">
        <v>49331.021000000001</v>
      </c>
      <c r="F119" s="96">
        <v>9104.3970000000008</v>
      </c>
      <c r="G119" s="96">
        <v>13790.713</v>
      </c>
      <c r="H119" s="96">
        <v>0</v>
      </c>
      <c r="I119" s="96">
        <v>0</v>
      </c>
      <c r="J119" s="96">
        <v>5915</v>
      </c>
      <c r="K119" s="96">
        <v>0</v>
      </c>
      <c r="L119" s="96">
        <v>0</v>
      </c>
      <c r="M119" s="96">
        <v>0</v>
      </c>
      <c r="N119" s="96">
        <v>0</v>
      </c>
      <c r="O119" s="96">
        <v>0</v>
      </c>
      <c r="P119" s="96">
        <v>0</v>
      </c>
      <c r="Q119" s="96">
        <v>0</v>
      </c>
      <c r="R119" s="96">
        <v>0</v>
      </c>
      <c r="S119" s="96">
        <v>0</v>
      </c>
    </row>
    <row r="120" spans="1:19">
      <c r="A120" s="96" t="s">
        <v>429</v>
      </c>
      <c r="B120" s="97">
        <v>88831200000</v>
      </c>
      <c r="C120" s="96">
        <v>78141.130999999994</v>
      </c>
      <c r="D120" s="96" t="s">
        <v>621</v>
      </c>
      <c r="E120" s="96">
        <v>49331.021000000001</v>
      </c>
      <c r="F120" s="96">
        <v>9104.3970000000008</v>
      </c>
      <c r="G120" s="96">
        <v>13790.713</v>
      </c>
      <c r="H120" s="96">
        <v>0</v>
      </c>
      <c r="I120" s="96">
        <v>0</v>
      </c>
      <c r="J120" s="96">
        <v>5915</v>
      </c>
      <c r="K120" s="96">
        <v>0</v>
      </c>
      <c r="L120" s="96">
        <v>0</v>
      </c>
      <c r="M120" s="96">
        <v>0</v>
      </c>
      <c r="N120" s="96">
        <v>0</v>
      </c>
      <c r="O120" s="96">
        <v>0</v>
      </c>
      <c r="P120" s="96">
        <v>0</v>
      </c>
      <c r="Q120" s="96">
        <v>0</v>
      </c>
      <c r="R120" s="96">
        <v>0</v>
      </c>
      <c r="S120" s="96">
        <v>0</v>
      </c>
    </row>
    <row r="121" spans="1:19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</row>
    <row r="122" spans="1:19">
      <c r="A122" s="96" t="s">
        <v>430</v>
      </c>
      <c r="B122" s="97">
        <v>949771000000</v>
      </c>
      <c r="C122" s="96"/>
      <c r="D122" s="96"/>
      <c r="E122" s="96"/>
      <c r="F122" s="96"/>
      <c r="G122" s="96"/>
      <c r="H122" s="96"/>
      <c r="I122" s="96"/>
      <c r="J122" s="96"/>
      <c r="K122" s="96">
        <v>0</v>
      </c>
      <c r="L122" s="96">
        <v>0</v>
      </c>
      <c r="M122" s="96">
        <v>0</v>
      </c>
      <c r="N122" s="96">
        <v>0</v>
      </c>
      <c r="O122" s="96">
        <v>0</v>
      </c>
      <c r="P122" s="96">
        <v>0</v>
      </c>
      <c r="Q122" s="96">
        <v>0</v>
      </c>
      <c r="R122" s="96">
        <v>0</v>
      </c>
      <c r="S122" s="96">
        <v>0</v>
      </c>
    </row>
    <row r="123" spans="1:19">
      <c r="A123" s="96" t="s">
        <v>431</v>
      </c>
      <c r="B123" s="97">
        <v>68898700000</v>
      </c>
      <c r="C123" s="96">
        <v>71968.254000000001</v>
      </c>
      <c r="D123" s="96"/>
      <c r="E123" s="96">
        <v>49331.021000000001</v>
      </c>
      <c r="F123" s="96">
        <v>9104.3970000000008</v>
      </c>
      <c r="G123" s="96">
        <v>13532.834999999999</v>
      </c>
      <c r="H123" s="96">
        <v>0</v>
      </c>
      <c r="I123" s="96">
        <v>0</v>
      </c>
      <c r="J123" s="96">
        <v>0</v>
      </c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6">
        <v>0</v>
      </c>
      <c r="Q123" s="96">
        <v>0</v>
      </c>
      <c r="R123" s="96">
        <v>0</v>
      </c>
      <c r="S123" s="96">
        <v>0</v>
      </c>
    </row>
    <row r="124" spans="1:19">
      <c r="A124" s="96" t="s">
        <v>432</v>
      </c>
      <c r="B124" s="97">
        <v>90994600000</v>
      </c>
      <c r="C124" s="96">
        <v>78141.130999999994</v>
      </c>
      <c r="D124" s="96"/>
      <c r="E124" s="96">
        <v>49331.021000000001</v>
      </c>
      <c r="F124" s="96">
        <v>9104.3970000000008</v>
      </c>
      <c r="G124" s="96">
        <v>13790.713</v>
      </c>
      <c r="H124" s="96">
        <v>0</v>
      </c>
      <c r="I124" s="96">
        <v>3656.7359999999999</v>
      </c>
      <c r="J124" s="96">
        <v>5915</v>
      </c>
      <c r="K124" s="96">
        <v>0</v>
      </c>
      <c r="L124" s="96">
        <v>0</v>
      </c>
      <c r="M124" s="96">
        <v>0</v>
      </c>
      <c r="N124" s="96">
        <v>0</v>
      </c>
      <c r="O124" s="96">
        <v>0</v>
      </c>
      <c r="P124" s="96">
        <v>0</v>
      </c>
      <c r="Q124" s="96">
        <v>0</v>
      </c>
      <c r="R124" s="96">
        <v>0</v>
      </c>
      <c r="S124" s="96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90"/>
      <c r="B126" s="96" t="s">
        <v>454</v>
      </c>
      <c r="C126" s="96" t="s">
        <v>455</v>
      </c>
      <c r="D126" s="96" t="s">
        <v>456</v>
      </c>
      <c r="E126" s="96" t="s">
        <v>161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6" t="s">
        <v>457</v>
      </c>
      <c r="B127" s="96">
        <v>27811.91</v>
      </c>
      <c r="C127" s="96">
        <v>7892.07</v>
      </c>
      <c r="D127" s="96">
        <v>0</v>
      </c>
      <c r="E127" s="96">
        <v>35703.980000000003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6" t="s">
        <v>458</v>
      </c>
      <c r="B128" s="96">
        <v>5.75</v>
      </c>
      <c r="C128" s="96">
        <v>1.63</v>
      </c>
      <c r="D128" s="96">
        <v>0</v>
      </c>
      <c r="E128" s="96">
        <v>7.38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6" t="s">
        <v>459</v>
      </c>
      <c r="B129" s="96">
        <v>5.75</v>
      </c>
      <c r="C129" s="96">
        <v>1.63</v>
      </c>
      <c r="D129" s="96">
        <v>0</v>
      </c>
      <c r="E129" s="96">
        <v>7.38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60"/>
  <sheetViews>
    <sheetView workbookViewId="0">
      <pane xSplit="1" ySplit="2" topLeftCell="B3" activePane="bottomRight" state="frozen"/>
      <selection activeCell="B2" sqref="B2"/>
      <selection pane="topRight" activeCell="B2" sqref="B2"/>
      <selection pane="bottomLeft" activeCell="B2" sqref="B2"/>
      <selection pane="bottomRight" activeCell="G19" sqref="G19"/>
    </sheetView>
  </sheetViews>
  <sheetFormatPr defaultRowHeight="12.75"/>
  <cols>
    <col min="1" max="1" width="30.1640625" style="28" customWidth="1"/>
    <col min="2" max="2" width="10.6640625" style="28" customWidth="1"/>
    <col min="3" max="3" width="7.1640625" style="28" customWidth="1"/>
    <col min="4" max="4" width="7.83203125" style="28" customWidth="1"/>
    <col min="5" max="5" width="10.5" style="28" customWidth="1"/>
    <col min="6" max="6" width="9.33203125" style="28"/>
    <col min="7" max="7" width="10.83203125" style="28" customWidth="1"/>
    <col min="8" max="8" width="10.1640625" style="28" customWidth="1"/>
    <col min="9" max="11" width="9.33203125" style="28"/>
    <col min="12" max="13" width="11" style="28" customWidth="1"/>
    <col min="14" max="14" width="9.33203125" style="28"/>
    <col min="15" max="15" width="13.83203125" style="28" customWidth="1"/>
    <col min="16" max="16" width="12.5" style="28" customWidth="1"/>
    <col min="17" max="17" width="12.6640625" style="28" customWidth="1"/>
    <col min="18" max="18" width="9.33203125" style="28"/>
    <col min="19" max="19" width="12.6640625" style="28" customWidth="1"/>
    <col min="20" max="16384" width="9.33203125" style="28"/>
  </cols>
  <sheetData>
    <row r="1" spans="1:19" ht="20.25">
      <c r="A1" s="1" t="s">
        <v>227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52.5">
      <c r="A2" s="33" t="s">
        <v>228</v>
      </c>
      <c r="B2" s="48" t="s">
        <v>229</v>
      </c>
      <c r="C2" s="48" t="s">
        <v>98</v>
      </c>
      <c r="D2" s="49" t="s">
        <v>252</v>
      </c>
      <c r="E2" s="49" t="s">
        <v>253</v>
      </c>
      <c r="F2" s="48" t="s">
        <v>230</v>
      </c>
      <c r="G2" s="48" t="s">
        <v>254</v>
      </c>
      <c r="H2" s="48" t="s">
        <v>255</v>
      </c>
      <c r="I2" s="50" t="s">
        <v>256</v>
      </c>
      <c r="J2" s="50" t="s">
        <v>231</v>
      </c>
      <c r="K2" s="50" t="s">
        <v>257</v>
      </c>
      <c r="L2" s="50" t="s">
        <v>258</v>
      </c>
      <c r="M2" s="50" t="s">
        <v>259</v>
      </c>
      <c r="N2" s="51" t="s">
        <v>232</v>
      </c>
      <c r="O2" s="50" t="s">
        <v>233</v>
      </c>
      <c r="P2" s="50" t="s">
        <v>260</v>
      </c>
      <c r="Q2" s="50" t="s">
        <v>234</v>
      </c>
      <c r="R2" s="50" t="s">
        <v>235</v>
      </c>
      <c r="S2" s="50" t="s">
        <v>61</v>
      </c>
    </row>
    <row r="3" spans="1:19">
      <c r="A3" s="52" t="s">
        <v>212</v>
      </c>
      <c r="B3" s="52" t="s">
        <v>236</v>
      </c>
      <c r="C3" s="52">
        <v>1</v>
      </c>
      <c r="D3" s="53">
        <v>236.88</v>
      </c>
      <c r="E3" s="53">
        <v>1010.76</v>
      </c>
      <c r="F3" s="55">
        <v>4.2669706180344482</v>
      </c>
      <c r="G3" s="54">
        <v>149.56</v>
      </c>
      <c r="H3" s="54">
        <v>17.66</v>
      </c>
      <c r="I3" s="55">
        <v>47.375999999999998</v>
      </c>
      <c r="J3" s="55">
        <v>5</v>
      </c>
      <c r="K3" s="55">
        <v>11.836</v>
      </c>
      <c r="L3" s="55">
        <v>8.0739999999999998</v>
      </c>
      <c r="M3" s="55">
        <v>0</v>
      </c>
      <c r="N3" s="56">
        <v>0</v>
      </c>
      <c r="O3" s="55">
        <v>10</v>
      </c>
      <c r="P3" s="55">
        <v>0</v>
      </c>
      <c r="Q3" s="55">
        <v>50</v>
      </c>
      <c r="R3" s="55">
        <v>0</v>
      </c>
      <c r="S3" s="55">
        <v>0.1610433255427324</v>
      </c>
    </row>
    <row r="4" spans="1:19">
      <c r="A4" s="52" t="s">
        <v>263</v>
      </c>
      <c r="B4" s="52" t="s">
        <v>236</v>
      </c>
      <c r="C4" s="52">
        <v>1</v>
      </c>
      <c r="D4" s="53">
        <v>1393.41</v>
      </c>
      <c r="E4" s="53">
        <v>10880.57</v>
      </c>
      <c r="F4" s="55">
        <v>8.5339892163103297</v>
      </c>
      <c r="G4" s="54">
        <v>760.8</v>
      </c>
      <c r="H4" s="54">
        <v>0</v>
      </c>
      <c r="I4" s="55">
        <v>0</v>
      </c>
      <c r="J4" s="55">
        <v>0</v>
      </c>
      <c r="K4" s="55">
        <v>15.063999999999998</v>
      </c>
      <c r="L4" s="55">
        <v>0</v>
      </c>
      <c r="M4" s="55">
        <v>0</v>
      </c>
      <c r="N4" s="56">
        <v>0</v>
      </c>
      <c r="O4" s="55">
        <v>0</v>
      </c>
      <c r="P4" s="55">
        <v>0.25</v>
      </c>
      <c r="Q4" s="55">
        <v>348.35250000000002</v>
      </c>
      <c r="R4" s="55">
        <v>0</v>
      </c>
      <c r="S4" s="55">
        <v>0.21548222420846505</v>
      </c>
    </row>
    <row r="5" spans="1:19">
      <c r="A5" s="52" t="s">
        <v>264</v>
      </c>
      <c r="B5" s="52" t="s">
        <v>236</v>
      </c>
      <c r="C5" s="52">
        <v>1</v>
      </c>
      <c r="D5" s="53">
        <v>3204.84</v>
      </c>
      <c r="E5" s="53">
        <v>27350.07</v>
      </c>
      <c r="F5" s="55">
        <v>8.5339892163103297</v>
      </c>
      <c r="G5" s="54">
        <v>1586.63</v>
      </c>
      <c r="H5" s="54">
        <v>0</v>
      </c>
      <c r="I5" s="55">
        <v>0</v>
      </c>
      <c r="J5" s="55">
        <v>0</v>
      </c>
      <c r="K5" s="55">
        <v>9.6839999999999993</v>
      </c>
      <c r="L5" s="55">
        <v>2.5590000000000002</v>
      </c>
      <c r="M5" s="55">
        <v>0</v>
      </c>
      <c r="N5" s="56">
        <v>0</v>
      </c>
      <c r="O5" s="55">
        <v>0</v>
      </c>
      <c r="P5" s="55">
        <v>0.25</v>
      </c>
      <c r="Q5" s="55">
        <v>801.21</v>
      </c>
      <c r="R5" s="55">
        <v>0</v>
      </c>
      <c r="S5" s="55">
        <v>0.19067132372780599</v>
      </c>
    </row>
    <row r="6" spans="1:19">
      <c r="A6" s="57" t="s">
        <v>237</v>
      </c>
      <c r="B6" s="58"/>
      <c r="C6" s="58"/>
      <c r="D6" s="59">
        <f>SUMIF($B3:$B5,"yes",D3:D5)</f>
        <v>4835.13</v>
      </c>
      <c r="E6" s="59">
        <f>SUM(E3:E5)</f>
        <v>39241.4</v>
      </c>
      <c r="F6" s="58"/>
      <c r="G6" s="59">
        <f>SUM(G3:G5)</f>
        <v>2496.9899999999998</v>
      </c>
      <c r="H6" s="59">
        <f>SUM(H3:H5)</f>
        <v>17.66</v>
      </c>
      <c r="I6" s="58"/>
      <c r="J6" s="59">
        <f>SUM(J3:J5)</f>
        <v>5</v>
      </c>
      <c r="Q6" s="59"/>
    </row>
    <row r="7" spans="1:19">
      <c r="G7" s="32"/>
    </row>
    <row r="8" spans="1:19">
      <c r="A8" s="57" t="s">
        <v>211</v>
      </c>
      <c r="D8" s="32"/>
      <c r="I8" s="28">
        <v>1</v>
      </c>
      <c r="K8" s="28">
        <v>2</v>
      </c>
      <c r="L8" s="28">
        <v>4</v>
      </c>
      <c r="M8" s="28">
        <v>4</v>
      </c>
      <c r="N8" s="28">
        <v>4</v>
      </c>
      <c r="O8" s="28">
        <v>3</v>
      </c>
      <c r="P8" s="28">
        <v>3</v>
      </c>
      <c r="Q8" s="28">
        <v>3</v>
      </c>
      <c r="R8" s="28">
        <v>4</v>
      </c>
      <c r="S8" s="28">
        <v>4</v>
      </c>
    </row>
    <row r="9" spans="1:19">
      <c r="D9" s="32"/>
    </row>
    <row r="10" spans="1:19">
      <c r="A10" s="57" t="s">
        <v>238</v>
      </c>
    </row>
    <row r="11" spans="1:19">
      <c r="A11" s="60" t="s">
        <v>239</v>
      </c>
    </row>
    <row r="12" spans="1:19">
      <c r="A12" s="60" t="s">
        <v>240</v>
      </c>
    </row>
    <row r="13" spans="1:19">
      <c r="A13" s="60" t="s">
        <v>241</v>
      </c>
    </row>
    <row r="14" spans="1:19">
      <c r="A14" s="60" t="s">
        <v>242</v>
      </c>
    </row>
    <row r="15" spans="1:19">
      <c r="A15" s="60" t="s">
        <v>5</v>
      </c>
    </row>
    <row r="16" spans="1:19">
      <c r="A16" s="60"/>
      <c r="D16"/>
    </row>
    <row r="17" spans="1:4">
      <c r="A17" s="60"/>
      <c r="D17"/>
    </row>
    <row r="18" spans="1:4">
      <c r="A18" s="60"/>
    </row>
    <row r="19" spans="1:4">
      <c r="A19" s="60"/>
      <c r="D19" s="32"/>
    </row>
    <row r="20" spans="1:4">
      <c r="A20" s="60"/>
    </row>
    <row r="21" spans="1:4">
      <c r="A21" s="60"/>
    </row>
    <row r="22" spans="1:4">
      <c r="A22" s="60"/>
    </row>
    <row r="23" spans="1:4">
      <c r="A23" s="60"/>
    </row>
    <row r="24" spans="1:4">
      <c r="A24" s="60"/>
    </row>
    <row r="25" spans="1:4">
      <c r="A25" s="60"/>
    </row>
    <row r="26" spans="1:4">
      <c r="A26" s="60"/>
    </row>
    <row r="27" spans="1:4">
      <c r="A27" s="60"/>
    </row>
    <row r="28" spans="1:4">
      <c r="A28" s="60"/>
    </row>
    <row r="29" spans="1:4">
      <c r="A29" s="60"/>
    </row>
    <row r="30" spans="1:4">
      <c r="A30" s="60"/>
    </row>
    <row r="31" spans="1:4">
      <c r="A31" s="60"/>
    </row>
    <row r="32" spans="1:4">
      <c r="A32" s="60"/>
    </row>
    <row r="33" spans="1:1">
      <c r="A33" s="60"/>
    </row>
    <row r="34" spans="1:1">
      <c r="A34" s="60"/>
    </row>
    <row r="35" spans="1:1">
      <c r="A35" s="60"/>
    </row>
    <row r="36" spans="1:1">
      <c r="A36" s="60"/>
    </row>
    <row r="37" spans="1:1">
      <c r="A37" s="60"/>
    </row>
    <row r="38" spans="1:1">
      <c r="A38" s="60"/>
    </row>
    <row r="39" spans="1:1">
      <c r="A39" s="60"/>
    </row>
    <row r="40" spans="1:1">
      <c r="A40" s="60"/>
    </row>
    <row r="41" spans="1:1">
      <c r="A41" s="60"/>
    </row>
    <row r="42" spans="1:1">
      <c r="A42" s="60"/>
    </row>
    <row r="43" spans="1:1">
      <c r="A43" s="60"/>
    </row>
    <row r="44" spans="1:1">
      <c r="A44" s="60"/>
    </row>
    <row r="45" spans="1:1">
      <c r="A45" s="60"/>
    </row>
    <row r="46" spans="1:1">
      <c r="A46" s="60"/>
    </row>
    <row r="47" spans="1:1">
      <c r="A47" s="60"/>
    </row>
    <row r="48" spans="1:1">
      <c r="A48" s="60"/>
    </row>
    <row r="49" spans="1:1">
      <c r="A49" s="60"/>
    </row>
    <row r="50" spans="1:1">
      <c r="A50" s="60"/>
    </row>
    <row r="51" spans="1:1">
      <c r="A51" s="60"/>
    </row>
    <row r="52" spans="1:1">
      <c r="A52" s="60"/>
    </row>
    <row r="53" spans="1:1">
      <c r="A53" s="60"/>
    </row>
    <row r="54" spans="1:1">
      <c r="A54" s="60"/>
    </row>
    <row r="55" spans="1:1">
      <c r="A55" s="60"/>
    </row>
    <row r="56" spans="1:1">
      <c r="A56" s="60"/>
    </row>
    <row r="57" spans="1:1">
      <c r="A57" s="60"/>
    </row>
    <row r="58" spans="1:1">
      <c r="A58" s="60"/>
    </row>
    <row r="59" spans="1:1">
      <c r="A59" s="60"/>
    </row>
    <row r="60" spans="1:1">
      <c r="A60" s="60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"/>
  <dimension ref="A2:P2"/>
  <sheetViews>
    <sheetView workbookViewId="0">
      <selection activeCell="E38" sqref="E38"/>
    </sheetView>
  </sheetViews>
  <sheetFormatPr defaultRowHeight="10.5"/>
  <sheetData>
    <row r="2" spans="1:16" ht="15.75">
      <c r="A2" s="99" t="s">
        <v>123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62"/>
      <c r="N2" s="62"/>
      <c r="O2" s="62"/>
      <c r="P2" s="62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AE83"/>
  <sheetViews>
    <sheetView workbookViewId="0">
      <pane ySplit="1" topLeftCell="A28" activePane="bottomLeft" state="frozen"/>
      <selection pane="bottomLeft" activeCell="A2" sqref="A2:AE78"/>
    </sheetView>
  </sheetViews>
  <sheetFormatPr defaultColWidth="10.6640625" defaultRowHeight="12.75"/>
  <cols>
    <col min="1" max="1" width="30.6640625" style="67" customWidth="1"/>
    <col min="2" max="2" width="13.5" style="67" customWidth="1"/>
    <col min="3" max="3" width="14.33203125" style="67" customWidth="1"/>
    <col min="4" max="4" width="20.83203125" style="67" customWidth="1"/>
    <col min="5" max="28" width="5" style="67" customWidth="1"/>
    <col min="29" max="16384" width="10.6640625" style="67"/>
  </cols>
  <sheetData>
    <row r="1" spans="1:31" s="64" customFormat="1" ht="25.5">
      <c r="A1" s="64" t="s">
        <v>78</v>
      </c>
      <c r="B1" s="64" t="s">
        <v>119</v>
      </c>
      <c r="C1" s="64" t="s">
        <v>120</v>
      </c>
      <c r="D1" s="64" t="s">
        <v>121</v>
      </c>
      <c r="E1" s="64">
        <v>1</v>
      </c>
      <c r="F1" s="64">
        <v>2</v>
      </c>
      <c r="G1" s="64">
        <v>3</v>
      </c>
      <c r="H1" s="64">
        <v>4</v>
      </c>
      <c r="I1" s="64">
        <v>5</v>
      </c>
      <c r="J1" s="64">
        <v>6</v>
      </c>
      <c r="K1" s="64">
        <v>7</v>
      </c>
      <c r="L1" s="64">
        <v>8</v>
      </c>
      <c r="M1" s="64">
        <v>9</v>
      </c>
      <c r="N1" s="64">
        <v>10</v>
      </c>
      <c r="O1" s="64">
        <v>11</v>
      </c>
      <c r="P1" s="64">
        <v>12</v>
      </c>
      <c r="Q1" s="64">
        <v>13</v>
      </c>
      <c r="R1" s="64">
        <v>14</v>
      </c>
      <c r="S1" s="64">
        <v>15</v>
      </c>
      <c r="T1" s="64">
        <v>16</v>
      </c>
      <c r="U1" s="64">
        <v>17</v>
      </c>
      <c r="V1" s="64">
        <v>18</v>
      </c>
      <c r="W1" s="64">
        <v>19</v>
      </c>
      <c r="X1" s="64">
        <v>20</v>
      </c>
      <c r="Y1" s="64">
        <v>21</v>
      </c>
      <c r="Z1" s="64">
        <v>22</v>
      </c>
      <c r="AA1" s="64">
        <v>23</v>
      </c>
      <c r="AB1" s="64">
        <v>24</v>
      </c>
      <c r="AC1" s="65" t="s">
        <v>7</v>
      </c>
      <c r="AD1" s="65" t="s">
        <v>8</v>
      </c>
      <c r="AE1" s="65" t="s">
        <v>9</v>
      </c>
    </row>
    <row r="2" spans="1:31">
      <c r="A2" s="70" t="s">
        <v>124</v>
      </c>
      <c r="B2" s="70" t="s">
        <v>150</v>
      </c>
      <c r="C2" s="70" t="s">
        <v>125</v>
      </c>
      <c r="D2" s="70" t="s">
        <v>126</v>
      </c>
      <c r="E2" s="70">
        <v>0</v>
      </c>
      <c r="F2" s="70">
        <v>0</v>
      </c>
      <c r="G2" s="70">
        <v>0</v>
      </c>
      <c r="H2" s="70">
        <v>0</v>
      </c>
      <c r="I2" s="70">
        <v>0</v>
      </c>
      <c r="J2" s="70">
        <v>0</v>
      </c>
      <c r="K2" s="70">
        <v>1</v>
      </c>
      <c r="L2" s="70">
        <v>1</v>
      </c>
      <c r="M2" s="70">
        <v>1</v>
      </c>
      <c r="N2" s="70">
        <v>1</v>
      </c>
      <c r="O2" s="70">
        <v>1</v>
      </c>
      <c r="P2" s="70">
        <v>1</v>
      </c>
      <c r="Q2" s="70">
        <v>1</v>
      </c>
      <c r="R2" s="70">
        <v>1</v>
      </c>
      <c r="S2" s="70">
        <v>1</v>
      </c>
      <c r="T2" s="70">
        <v>1</v>
      </c>
      <c r="U2" s="70">
        <v>1</v>
      </c>
      <c r="V2" s="70">
        <v>0</v>
      </c>
      <c r="W2" s="70">
        <v>0</v>
      </c>
      <c r="X2" s="70">
        <v>0</v>
      </c>
      <c r="Y2" s="70">
        <v>0</v>
      </c>
      <c r="Z2" s="70">
        <v>0</v>
      </c>
      <c r="AA2" s="70">
        <v>0</v>
      </c>
      <c r="AB2" s="70">
        <v>0</v>
      </c>
      <c r="AC2" s="70">
        <v>11</v>
      </c>
      <c r="AD2" s="70">
        <v>64</v>
      </c>
      <c r="AE2" s="70">
        <v>3337.14</v>
      </c>
    </row>
    <row r="3" spans="1:31">
      <c r="A3" s="70"/>
      <c r="B3" s="70"/>
      <c r="C3" s="70"/>
      <c r="D3" s="70" t="s">
        <v>127</v>
      </c>
      <c r="E3" s="70">
        <v>0</v>
      </c>
      <c r="F3" s="70">
        <v>0</v>
      </c>
      <c r="G3" s="70">
        <v>0</v>
      </c>
      <c r="H3" s="70">
        <v>0</v>
      </c>
      <c r="I3" s="70">
        <v>0</v>
      </c>
      <c r="J3" s="70">
        <v>0</v>
      </c>
      <c r="K3" s="70">
        <v>0</v>
      </c>
      <c r="L3" s="70">
        <v>1</v>
      </c>
      <c r="M3" s="70">
        <v>1</v>
      </c>
      <c r="N3" s="70">
        <v>1</v>
      </c>
      <c r="O3" s="70">
        <v>1</v>
      </c>
      <c r="P3" s="70">
        <v>1</v>
      </c>
      <c r="Q3" s="70">
        <v>1</v>
      </c>
      <c r="R3" s="70">
        <v>1</v>
      </c>
      <c r="S3" s="70">
        <v>1</v>
      </c>
      <c r="T3" s="70">
        <v>1</v>
      </c>
      <c r="U3" s="70">
        <v>0</v>
      </c>
      <c r="V3" s="70">
        <v>0</v>
      </c>
      <c r="W3" s="70">
        <v>0</v>
      </c>
      <c r="X3" s="70">
        <v>0</v>
      </c>
      <c r="Y3" s="70">
        <v>0</v>
      </c>
      <c r="Z3" s="70">
        <v>0</v>
      </c>
      <c r="AA3" s="70">
        <v>0</v>
      </c>
      <c r="AB3" s="70">
        <v>0</v>
      </c>
      <c r="AC3" s="70">
        <v>9</v>
      </c>
      <c r="AD3" s="70"/>
      <c r="AE3" s="70"/>
    </row>
    <row r="4" spans="1:31">
      <c r="A4" s="70"/>
      <c r="B4" s="70"/>
      <c r="C4" s="70"/>
      <c r="D4" s="70" t="s">
        <v>128</v>
      </c>
      <c r="E4" s="70">
        <v>0</v>
      </c>
      <c r="F4" s="70">
        <v>0</v>
      </c>
      <c r="G4" s="70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  <c r="P4" s="70">
        <v>0</v>
      </c>
      <c r="Q4" s="70">
        <v>0</v>
      </c>
      <c r="R4" s="70">
        <v>0</v>
      </c>
      <c r="S4" s="70">
        <v>0</v>
      </c>
      <c r="T4" s="70">
        <v>0</v>
      </c>
      <c r="U4" s="70">
        <v>0</v>
      </c>
      <c r="V4" s="70">
        <v>0</v>
      </c>
      <c r="W4" s="70">
        <v>0</v>
      </c>
      <c r="X4" s="70">
        <v>0</v>
      </c>
      <c r="Y4" s="70">
        <v>0</v>
      </c>
      <c r="Z4" s="70">
        <v>0</v>
      </c>
      <c r="AA4" s="70">
        <v>0</v>
      </c>
      <c r="AB4" s="70">
        <v>0</v>
      </c>
      <c r="AC4" s="70">
        <v>0</v>
      </c>
      <c r="AD4" s="70"/>
      <c r="AE4" s="70"/>
    </row>
    <row r="5" spans="1:31">
      <c r="A5" s="70" t="s">
        <v>122</v>
      </c>
      <c r="B5" s="70" t="s">
        <v>129</v>
      </c>
      <c r="C5" s="70" t="s">
        <v>125</v>
      </c>
      <c r="D5" s="70" t="s">
        <v>130</v>
      </c>
      <c r="E5" s="70">
        <v>1</v>
      </c>
      <c r="F5" s="70">
        <v>1</v>
      </c>
      <c r="G5" s="70">
        <v>1</v>
      </c>
      <c r="H5" s="70">
        <v>1</v>
      </c>
      <c r="I5" s="70">
        <v>1</v>
      </c>
      <c r="J5" s="70">
        <v>1</v>
      </c>
      <c r="K5" s="70">
        <v>1</v>
      </c>
      <c r="L5" s="70">
        <v>1</v>
      </c>
      <c r="M5" s="70">
        <v>1</v>
      </c>
      <c r="N5" s="70">
        <v>1</v>
      </c>
      <c r="O5" s="70">
        <v>1</v>
      </c>
      <c r="P5" s="70">
        <v>1</v>
      </c>
      <c r="Q5" s="70">
        <v>1</v>
      </c>
      <c r="R5" s="70">
        <v>1</v>
      </c>
      <c r="S5" s="70">
        <v>1</v>
      </c>
      <c r="T5" s="70">
        <v>1</v>
      </c>
      <c r="U5" s="70">
        <v>1</v>
      </c>
      <c r="V5" s="70">
        <v>1</v>
      </c>
      <c r="W5" s="70">
        <v>1</v>
      </c>
      <c r="X5" s="70">
        <v>1</v>
      </c>
      <c r="Y5" s="70">
        <v>1</v>
      </c>
      <c r="Z5" s="70">
        <v>1</v>
      </c>
      <c r="AA5" s="70">
        <v>1</v>
      </c>
      <c r="AB5" s="70">
        <v>1</v>
      </c>
      <c r="AC5" s="70">
        <v>24</v>
      </c>
      <c r="AD5" s="70">
        <v>168</v>
      </c>
      <c r="AE5" s="70">
        <v>8760</v>
      </c>
    </row>
    <row r="6" spans="1:31">
      <c r="A6" s="70" t="s">
        <v>131</v>
      </c>
      <c r="B6" s="70" t="s">
        <v>129</v>
      </c>
      <c r="C6" s="70" t="s">
        <v>125</v>
      </c>
      <c r="D6" s="70" t="s">
        <v>130</v>
      </c>
      <c r="E6" s="70">
        <v>0</v>
      </c>
      <c r="F6" s="70">
        <v>0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0">
        <v>0</v>
      </c>
      <c r="AD6" s="70">
        <v>0</v>
      </c>
      <c r="AE6" s="70">
        <v>0</v>
      </c>
    </row>
    <row r="7" spans="1:31">
      <c r="A7" s="70" t="s">
        <v>132</v>
      </c>
      <c r="B7" s="70" t="s">
        <v>150</v>
      </c>
      <c r="C7" s="70" t="s">
        <v>125</v>
      </c>
      <c r="D7" s="70" t="s">
        <v>126</v>
      </c>
      <c r="E7" s="70">
        <v>0</v>
      </c>
      <c r="F7" s="70">
        <v>0</v>
      </c>
      <c r="G7" s="70">
        <v>0</v>
      </c>
      <c r="H7" s="70">
        <v>0</v>
      </c>
      <c r="I7" s="70">
        <v>0</v>
      </c>
      <c r="J7" s="70">
        <v>0</v>
      </c>
      <c r="K7" s="70">
        <v>1</v>
      </c>
      <c r="L7" s="70">
        <v>1</v>
      </c>
      <c r="M7" s="70">
        <v>1</v>
      </c>
      <c r="N7" s="70">
        <v>1</v>
      </c>
      <c r="O7" s="70">
        <v>1</v>
      </c>
      <c r="P7" s="70">
        <v>1</v>
      </c>
      <c r="Q7" s="70">
        <v>1</v>
      </c>
      <c r="R7" s="70">
        <v>1</v>
      </c>
      <c r="S7" s="70">
        <v>1</v>
      </c>
      <c r="T7" s="70">
        <v>1</v>
      </c>
      <c r="U7" s="70">
        <v>1</v>
      </c>
      <c r="V7" s="70">
        <v>0</v>
      </c>
      <c r="W7" s="70">
        <v>0</v>
      </c>
      <c r="X7" s="70">
        <v>0</v>
      </c>
      <c r="Y7" s="70">
        <v>0</v>
      </c>
      <c r="Z7" s="70">
        <v>0</v>
      </c>
      <c r="AA7" s="70">
        <v>0</v>
      </c>
      <c r="AB7" s="70">
        <v>0</v>
      </c>
      <c r="AC7" s="70">
        <v>11</v>
      </c>
      <c r="AD7" s="70">
        <v>64</v>
      </c>
      <c r="AE7" s="70">
        <v>3337.14</v>
      </c>
    </row>
    <row r="8" spans="1:31">
      <c r="A8" s="70"/>
      <c r="B8" s="70"/>
      <c r="C8" s="70"/>
      <c r="D8" s="70" t="s">
        <v>127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1</v>
      </c>
      <c r="M8" s="70">
        <v>1</v>
      </c>
      <c r="N8" s="70">
        <v>1</v>
      </c>
      <c r="O8" s="70">
        <v>1</v>
      </c>
      <c r="P8" s="70">
        <v>1</v>
      </c>
      <c r="Q8" s="70">
        <v>1</v>
      </c>
      <c r="R8" s="70">
        <v>1</v>
      </c>
      <c r="S8" s="70">
        <v>1</v>
      </c>
      <c r="T8" s="70">
        <v>1</v>
      </c>
      <c r="U8" s="70">
        <v>0</v>
      </c>
      <c r="V8" s="70">
        <v>0</v>
      </c>
      <c r="W8" s="70">
        <v>0</v>
      </c>
      <c r="X8" s="70">
        <v>0</v>
      </c>
      <c r="Y8" s="70">
        <v>0</v>
      </c>
      <c r="Z8" s="70">
        <v>0</v>
      </c>
      <c r="AA8" s="70">
        <v>0</v>
      </c>
      <c r="AB8" s="70">
        <v>0</v>
      </c>
      <c r="AC8" s="70">
        <v>9</v>
      </c>
      <c r="AD8" s="70"/>
      <c r="AE8" s="70"/>
    </row>
    <row r="9" spans="1:31">
      <c r="A9" s="70"/>
      <c r="B9" s="70"/>
      <c r="C9" s="70"/>
      <c r="D9" s="70" t="s">
        <v>128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  <c r="R9" s="70">
        <v>0</v>
      </c>
      <c r="S9" s="70">
        <v>0</v>
      </c>
      <c r="T9" s="70">
        <v>0</v>
      </c>
      <c r="U9" s="70">
        <v>0</v>
      </c>
      <c r="V9" s="70">
        <v>0</v>
      </c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0">
        <v>0</v>
      </c>
      <c r="AD9" s="70"/>
      <c r="AE9" s="70"/>
    </row>
    <row r="10" spans="1:31">
      <c r="A10" s="70" t="s">
        <v>99</v>
      </c>
      <c r="B10" s="70" t="s">
        <v>129</v>
      </c>
      <c r="C10" s="70" t="s">
        <v>125</v>
      </c>
      <c r="D10" s="70" t="s">
        <v>133</v>
      </c>
      <c r="E10" s="70">
        <v>0.1</v>
      </c>
      <c r="F10" s="70">
        <v>0.1</v>
      </c>
      <c r="G10" s="70">
        <v>0.1</v>
      </c>
      <c r="H10" s="70">
        <v>0.1</v>
      </c>
      <c r="I10" s="70">
        <v>0.1</v>
      </c>
      <c r="J10" s="70">
        <v>0.1</v>
      </c>
      <c r="K10" s="70">
        <v>0.1</v>
      </c>
      <c r="L10" s="70">
        <v>0.4</v>
      </c>
      <c r="M10" s="70">
        <v>0.7</v>
      </c>
      <c r="N10" s="70">
        <v>0.9</v>
      </c>
      <c r="O10" s="70">
        <v>0.9</v>
      </c>
      <c r="P10" s="70">
        <v>0.9</v>
      </c>
      <c r="Q10" s="70">
        <v>0.8</v>
      </c>
      <c r="R10" s="70">
        <v>0.9</v>
      </c>
      <c r="S10" s="70">
        <v>0.9</v>
      </c>
      <c r="T10" s="70">
        <v>0.9</v>
      </c>
      <c r="U10" s="70">
        <v>0.9</v>
      </c>
      <c r="V10" s="70">
        <v>0.3</v>
      </c>
      <c r="W10" s="70">
        <v>0.1</v>
      </c>
      <c r="X10" s="70">
        <v>0.1</v>
      </c>
      <c r="Y10" s="70">
        <v>0.1</v>
      </c>
      <c r="Z10" s="70">
        <v>0.1</v>
      </c>
      <c r="AA10" s="70">
        <v>0.1</v>
      </c>
      <c r="AB10" s="70">
        <v>0.1</v>
      </c>
      <c r="AC10" s="70">
        <v>9.8000000000000007</v>
      </c>
      <c r="AD10" s="70">
        <v>54.22</v>
      </c>
      <c r="AE10" s="70">
        <v>2827.19</v>
      </c>
    </row>
    <row r="11" spans="1:31">
      <c r="A11" s="70"/>
      <c r="B11" s="70"/>
      <c r="C11" s="70"/>
      <c r="D11" s="70" t="s">
        <v>134</v>
      </c>
      <c r="E11" s="70">
        <v>0.1</v>
      </c>
      <c r="F11" s="70">
        <v>0.1</v>
      </c>
      <c r="G11" s="70">
        <v>0.1</v>
      </c>
      <c r="H11" s="70">
        <v>0.1</v>
      </c>
      <c r="I11" s="70">
        <v>0.1</v>
      </c>
      <c r="J11" s="70">
        <v>0.1</v>
      </c>
      <c r="K11" s="70">
        <v>0.1</v>
      </c>
      <c r="L11" s="70">
        <v>0.1</v>
      </c>
      <c r="M11" s="70">
        <v>0.1</v>
      </c>
      <c r="N11" s="70">
        <v>0.24</v>
      </c>
      <c r="O11" s="70">
        <v>0.24</v>
      </c>
      <c r="P11" s="70">
        <v>0.24</v>
      </c>
      <c r="Q11" s="70">
        <v>0.1</v>
      </c>
      <c r="R11" s="70">
        <v>0.1</v>
      </c>
      <c r="S11" s="70">
        <v>0.1</v>
      </c>
      <c r="T11" s="70">
        <v>0.1</v>
      </c>
      <c r="U11" s="70">
        <v>0.1</v>
      </c>
      <c r="V11" s="70">
        <v>0.1</v>
      </c>
      <c r="W11" s="70">
        <v>0.1</v>
      </c>
      <c r="X11" s="70">
        <v>0.1</v>
      </c>
      <c r="Y11" s="70">
        <v>0.1</v>
      </c>
      <c r="Z11" s="70">
        <v>0.1</v>
      </c>
      <c r="AA11" s="70">
        <v>0.1</v>
      </c>
      <c r="AB11" s="70">
        <v>0.1</v>
      </c>
      <c r="AC11" s="70">
        <v>2.82</v>
      </c>
      <c r="AD11" s="70"/>
      <c r="AE11" s="70"/>
    </row>
    <row r="12" spans="1:31">
      <c r="A12" s="70"/>
      <c r="B12" s="70"/>
      <c r="C12" s="70"/>
      <c r="D12" s="70" t="s">
        <v>135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24</v>
      </c>
      <c r="AD12" s="70"/>
      <c r="AE12" s="70"/>
    </row>
    <row r="13" spans="1:31">
      <c r="A13" s="70"/>
      <c r="B13" s="70"/>
      <c r="C13" s="70"/>
      <c r="D13" s="70" t="s">
        <v>136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  <c r="T13" s="70">
        <v>0</v>
      </c>
      <c r="U13" s="70">
        <v>0</v>
      </c>
      <c r="V13" s="70">
        <v>0</v>
      </c>
      <c r="W13" s="70">
        <v>0</v>
      </c>
      <c r="X13" s="70">
        <v>0</v>
      </c>
      <c r="Y13" s="70">
        <v>0</v>
      </c>
      <c r="Z13" s="70">
        <v>0</v>
      </c>
      <c r="AA13" s="70">
        <v>0</v>
      </c>
      <c r="AB13" s="70">
        <v>0</v>
      </c>
      <c r="AC13" s="70">
        <v>0</v>
      </c>
      <c r="AD13" s="70"/>
      <c r="AE13" s="70"/>
    </row>
    <row r="14" spans="1:31">
      <c r="A14" s="70"/>
      <c r="B14" s="70"/>
      <c r="C14" s="70"/>
      <c r="D14" s="70" t="s">
        <v>128</v>
      </c>
      <c r="E14" s="70">
        <v>0.1</v>
      </c>
      <c r="F14" s="70">
        <v>0.1</v>
      </c>
      <c r="G14" s="70">
        <v>0.1</v>
      </c>
      <c r="H14" s="70">
        <v>0.1</v>
      </c>
      <c r="I14" s="70">
        <v>0.1</v>
      </c>
      <c r="J14" s="70">
        <v>0.1</v>
      </c>
      <c r="K14" s="70">
        <v>0.1</v>
      </c>
      <c r="L14" s="70">
        <v>0.1</v>
      </c>
      <c r="M14" s="70">
        <v>0.1</v>
      </c>
      <c r="N14" s="70">
        <v>0.1</v>
      </c>
      <c r="O14" s="70">
        <v>0.1</v>
      </c>
      <c r="P14" s="70">
        <v>0.1</v>
      </c>
      <c r="Q14" s="70">
        <v>0.1</v>
      </c>
      <c r="R14" s="70">
        <v>0.1</v>
      </c>
      <c r="S14" s="70">
        <v>0.1</v>
      </c>
      <c r="T14" s="70">
        <v>0.1</v>
      </c>
      <c r="U14" s="70">
        <v>0.1</v>
      </c>
      <c r="V14" s="70">
        <v>0.1</v>
      </c>
      <c r="W14" s="70">
        <v>0.1</v>
      </c>
      <c r="X14" s="70">
        <v>0.1</v>
      </c>
      <c r="Y14" s="70">
        <v>0.1</v>
      </c>
      <c r="Z14" s="70">
        <v>0.1</v>
      </c>
      <c r="AA14" s="70">
        <v>0.1</v>
      </c>
      <c r="AB14" s="70">
        <v>0.1</v>
      </c>
      <c r="AC14" s="70">
        <v>2.4</v>
      </c>
      <c r="AD14" s="70"/>
      <c r="AE14" s="70"/>
    </row>
    <row r="15" spans="1:31">
      <c r="A15" s="70" t="s">
        <v>100</v>
      </c>
      <c r="B15" s="70" t="s">
        <v>129</v>
      </c>
      <c r="C15" s="70" t="s">
        <v>125</v>
      </c>
      <c r="D15" s="70" t="s">
        <v>133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0.15</v>
      </c>
      <c r="M15" s="70">
        <v>0.7</v>
      </c>
      <c r="N15" s="70">
        <v>0.9</v>
      </c>
      <c r="O15" s="70">
        <v>0.9</v>
      </c>
      <c r="P15" s="70">
        <v>0.9</v>
      </c>
      <c r="Q15" s="70">
        <v>0.5</v>
      </c>
      <c r="R15" s="70">
        <v>0.85</v>
      </c>
      <c r="S15" s="70">
        <v>0.85</v>
      </c>
      <c r="T15" s="70">
        <v>0.85</v>
      </c>
      <c r="U15" s="70">
        <v>0.2</v>
      </c>
      <c r="V15" s="70">
        <v>0</v>
      </c>
      <c r="W15" s="70">
        <v>0</v>
      </c>
      <c r="X15" s="70">
        <v>0</v>
      </c>
      <c r="Y15" s="70">
        <v>0</v>
      </c>
      <c r="Z15" s="70">
        <v>0</v>
      </c>
      <c r="AA15" s="70">
        <v>0</v>
      </c>
      <c r="AB15" s="70">
        <v>0</v>
      </c>
      <c r="AC15" s="70">
        <v>6.8</v>
      </c>
      <c r="AD15" s="70">
        <v>35.200000000000003</v>
      </c>
      <c r="AE15" s="70">
        <v>1835.43</v>
      </c>
    </row>
    <row r="16" spans="1:31">
      <c r="A16" s="70"/>
      <c r="B16" s="70"/>
      <c r="C16" s="70"/>
      <c r="D16" s="70" t="s">
        <v>135</v>
      </c>
      <c r="E16" s="70">
        <v>1</v>
      </c>
      <c r="F16" s="70">
        <v>1</v>
      </c>
      <c r="G16" s="70">
        <v>1</v>
      </c>
      <c r="H16" s="70">
        <v>1</v>
      </c>
      <c r="I16" s="70">
        <v>1</v>
      </c>
      <c r="J16" s="70">
        <v>1</v>
      </c>
      <c r="K16" s="70">
        <v>1</v>
      </c>
      <c r="L16" s="70">
        <v>1</v>
      </c>
      <c r="M16" s="70">
        <v>1</v>
      </c>
      <c r="N16" s="70">
        <v>1</v>
      </c>
      <c r="O16" s="70">
        <v>1</v>
      </c>
      <c r="P16" s="70">
        <v>1</v>
      </c>
      <c r="Q16" s="70">
        <v>1</v>
      </c>
      <c r="R16" s="70">
        <v>1</v>
      </c>
      <c r="S16" s="70">
        <v>1</v>
      </c>
      <c r="T16" s="70">
        <v>1</v>
      </c>
      <c r="U16" s="70">
        <v>1</v>
      </c>
      <c r="V16" s="70">
        <v>1</v>
      </c>
      <c r="W16" s="70">
        <v>1</v>
      </c>
      <c r="X16" s="70">
        <v>1</v>
      </c>
      <c r="Y16" s="70">
        <v>1</v>
      </c>
      <c r="Z16" s="70">
        <v>1</v>
      </c>
      <c r="AA16" s="70">
        <v>1</v>
      </c>
      <c r="AB16" s="70">
        <v>1</v>
      </c>
      <c r="AC16" s="70">
        <v>24</v>
      </c>
      <c r="AD16" s="70"/>
      <c r="AE16" s="70"/>
    </row>
    <row r="17" spans="1:31">
      <c r="A17" s="70"/>
      <c r="B17" s="70"/>
      <c r="C17" s="70"/>
      <c r="D17" s="70" t="s">
        <v>134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0.2</v>
      </c>
      <c r="N17" s="70">
        <v>0.2</v>
      </c>
      <c r="O17" s="70">
        <v>0.2</v>
      </c>
      <c r="P17" s="70">
        <v>0.2</v>
      </c>
      <c r="Q17" s="70">
        <v>0.1</v>
      </c>
      <c r="R17" s="70">
        <v>0.1</v>
      </c>
      <c r="S17" s="70">
        <v>0.1</v>
      </c>
      <c r="T17" s="70">
        <v>0.1</v>
      </c>
      <c r="U17" s="70">
        <v>0</v>
      </c>
      <c r="V17" s="70">
        <v>0</v>
      </c>
      <c r="W17" s="70">
        <v>0</v>
      </c>
      <c r="X17" s="70">
        <v>0</v>
      </c>
      <c r="Y17" s="70">
        <v>0</v>
      </c>
      <c r="Z17" s="70">
        <v>0</v>
      </c>
      <c r="AA17" s="70">
        <v>0</v>
      </c>
      <c r="AB17" s="70">
        <v>0</v>
      </c>
      <c r="AC17" s="70">
        <v>1.2</v>
      </c>
      <c r="AD17" s="70"/>
      <c r="AE17" s="70"/>
    </row>
    <row r="18" spans="1:31">
      <c r="A18" s="70"/>
      <c r="B18" s="70"/>
      <c r="C18" s="70"/>
      <c r="D18" s="70" t="s">
        <v>136</v>
      </c>
      <c r="E18" s="70"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  <c r="T18" s="70">
        <v>0</v>
      </c>
      <c r="U18" s="70">
        <v>0</v>
      </c>
      <c r="V18" s="70">
        <v>0</v>
      </c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0">
        <v>0</v>
      </c>
      <c r="AD18" s="70"/>
      <c r="AE18" s="70"/>
    </row>
    <row r="19" spans="1:31">
      <c r="A19" s="70"/>
      <c r="B19" s="70"/>
      <c r="C19" s="70"/>
      <c r="D19" s="70" t="s">
        <v>128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  <c r="T19" s="70">
        <v>0</v>
      </c>
      <c r="U19" s="70">
        <v>0</v>
      </c>
      <c r="V19" s="70">
        <v>0</v>
      </c>
      <c r="W19" s="70">
        <v>0</v>
      </c>
      <c r="X19" s="70">
        <v>0</v>
      </c>
      <c r="Y19" s="70">
        <v>0</v>
      </c>
      <c r="Z19" s="70">
        <v>0</v>
      </c>
      <c r="AA19" s="70">
        <v>0</v>
      </c>
      <c r="AB19" s="70">
        <v>0</v>
      </c>
      <c r="AC19" s="70">
        <v>0</v>
      </c>
      <c r="AD19" s="70"/>
      <c r="AE19" s="70"/>
    </row>
    <row r="20" spans="1:31">
      <c r="A20" s="70" t="s">
        <v>101</v>
      </c>
      <c r="B20" s="70" t="s">
        <v>129</v>
      </c>
      <c r="C20" s="70" t="s">
        <v>125</v>
      </c>
      <c r="D20" s="70" t="s">
        <v>133</v>
      </c>
      <c r="E20" s="70">
        <v>0.1</v>
      </c>
      <c r="F20" s="70">
        <v>0.1</v>
      </c>
      <c r="G20" s="70">
        <v>0.1</v>
      </c>
      <c r="H20" s="70">
        <v>0.1</v>
      </c>
      <c r="I20" s="70">
        <v>0.1</v>
      </c>
      <c r="J20" s="70">
        <v>0.1</v>
      </c>
      <c r="K20" s="70">
        <v>0.1</v>
      </c>
      <c r="L20" s="70">
        <v>0.5</v>
      </c>
      <c r="M20" s="70">
        <v>0.8</v>
      </c>
      <c r="N20" s="70">
        <v>0.9</v>
      </c>
      <c r="O20" s="70">
        <v>0.9</v>
      </c>
      <c r="P20" s="70">
        <v>0.9</v>
      </c>
      <c r="Q20" s="70">
        <v>0.8</v>
      </c>
      <c r="R20" s="70">
        <v>0.9</v>
      </c>
      <c r="S20" s="70">
        <v>0.9</v>
      </c>
      <c r="T20" s="70">
        <v>0.9</v>
      </c>
      <c r="U20" s="70">
        <v>0.9</v>
      </c>
      <c r="V20" s="70">
        <v>0.4</v>
      </c>
      <c r="W20" s="70">
        <v>0.1</v>
      </c>
      <c r="X20" s="70">
        <v>0.1</v>
      </c>
      <c r="Y20" s="70">
        <v>0.1</v>
      </c>
      <c r="Z20" s="70">
        <v>0.1</v>
      </c>
      <c r="AA20" s="70">
        <v>0.1</v>
      </c>
      <c r="AB20" s="70">
        <v>0.1</v>
      </c>
      <c r="AC20" s="70">
        <v>10.1</v>
      </c>
      <c r="AD20" s="70">
        <v>56.3</v>
      </c>
      <c r="AE20" s="70">
        <v>2935.64</v>
      </c>
    </row>
    <row r="21" spans="1:31">
      <c r="A21" s="70"/>
      <c r="B21" s="70"/>
      <c r="C21" s="70"/>
      <c r="D21" s="70" t="s">
        <v>134</v>
      </c>
      <c r="E21" s="70">
        <v>0.1</v>
      </c>
      <c r="F21" s="70">
        <v>0.1</v>
      </c>
      <c r="G21" s="70">
        <v>0.1</v>
      </c>
      <c r="H21" s="70">
        <v>0.1</v>
      </c>
      <c r="I21" s="70">
        <v>0.1</v>
      </c>
      <c r="J21" s="70">
        <v>0.1</v>
      </c>
      <c r="K21" s="70">
        <v>0.1</v>
      </c>
      <c r="L21" s="70">
        <v>0.1</v>
      </c>
      <c r="M21" s="70">
        <v>0.2</v>
      </c>
      <c r="N21" s="70">
        <v>0.4</v>
      </c>
      <c r="O21" s="70">
        <v>0.4</v>
      </c>
      <c r="P21" s="70">
        <v>0.4</v>
      </c>
      <c r="Q21" s="70">
        <v>0.1</v>
      </c>
      <c r="R21" s="70">
        <v>0.1</v>
      </c>
      <c r="S21" s="70">
        <v>0.1</v>
      </c>
      <c r="T21" s="70">
        <v>0.1</v>
      </c>
      <c r="U21" s="70">
        <v>0.1</v>
      </c>
      <c r="V21" s="70">
        <v>0.1</v>
      </c>
      <c r="W21" s="70">
        <v>0.1</v>
      </c>
      <c r="X21" s="70">
        <v>0.1</v>
      </c>
      <c r="Y21" s="70">
        <v>0.1</v>
      </c>
      <c r="Z21" s="70">
        <v>0.1</v>
      </c>
      <c r="AA21" s="70">
        <v>0.1</v>
      </c>
      <c r="AB21" s="70">
        <v>0.1</v>
      </c>
      <c r="AC21" s="70">
        <v>3.4</v>
      </c>
      <c r="AD21" s="70"/>
      <c r="AE21" s="70"/>
    </row>
    <row r="22" spans="1:31">
      <c r="A22" s="70"/>
      <c r="B22" s="70"/>
      <c r="C22" s="70"/>
      <c r="D22" s="70" t="s">
        <v>135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24</v>
      </c>
      <c r="AD22" s="70"/>
      <c r="AE22" s="70"/>
    </row>
    <row r="23" spans="1:31">
      <c r="A23" s="70"/>
      <c r="B23" s="70"/>
      <c r="C23" s="70"/>
      <c r="D23" s="70" t="s">
        <v>136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0</v>
      </c>
      <c r="AD23" s="70"/>
      <c r="AE23" s="70"/>
    </row>
    <row r="24" spans="1:31">
      <c r="A24" s="70"/>
      <c r="B24" s="70"/>
      <c r="C24" s="70"/>
      <c r="D24" s="70" t="s">
        <v>128</v>
      </c>
      <c r="E24" s="70">
        <v>0.1</v>
      </c>
      <c r="F24" s="70">
        <v>0.1</v>
      </c>
      <c r="G24" s="70">
        <v>0.1</v>
      </c>
      <c r="H24" s="70">
        <v>0.1</v>
      </c>
      <c r="I24" s="70">
        <v>0.1</v>
      </c>
      <c r="J24" s="70">
        <v>0.1</v>
      </c>
      <c r="K24" s="70">
        <v>0.1</v>
      </c>
      <c r="L24" s="70">
        <v>0.1</v>
      </c>
      <c r="M24" s="70">
        <v>0.1</v>
      </c>
      <c r="N24" s="70">
        <v>0.1</v>
      </c>
      <c r="O24" s="70">
        <v>0.1</v>
      </c>
      <c r="P24" s="70">
        <v>0.1</v>
      </c>
      <c r="Q24" s="70">
        <v>0.1</v>
      </c>
      <c r="R24" s="70">
        <v>0.1</v>
      </c>
      <c r="S24" s="70">
        <v>0.1</v>
      </c>
      <c r="T24" s="70">
        <v>0.1</v>
      </c>
      <c r="U24" s="70">
        <v>0.1</v>
      </c>
      <c r="V24" s="70">
        <v>0.1</v>
      </c>
      <c r="W24" s="70">
        <v>0.1</v>
      </c>
      <c r="X24" s="70">
        <v>0.1</v>
      </c>
      <c r="Y24" s="70">
        <v>0.1</v>
      </c>
      <c r="Z24" s="70">
        <v>0.1</v>
      </c>
      <c r="AA24" s="70">
        <v>0.1</v>
      </c>
      <c r="AB24" s="70">
        <v>0.1</v>
      </c>
      <c r="AC24" s="70">
        <v>2.4</v>
      </c>
      <c r="AD24" s="70"/>
      <c r="AE24" s="70"/>
    </row>
    <row r="25" spans="1:31">
      <c r="A25" s="70" t="s">
        <v>137</v>
      </c>
      <c r="B25" s="70" t="s">
        <v>129</v>
      </c>
      <c r="C25" s="70" t="s">
        <v>125</v>
      </c>
      <c r="D25" s="70" t="s">
        <v>126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0.3</v>
      </c>
      <c r="P25" s="70">
        <v>0</v>
      </c>
      <c r="Q25" s="70">
        <v>0</v>
      </c>
      <c r="R25" s="70">
        <v>0</v>
      </c>
      <c r="S25" s="70">
        <v>0</v>
      </c>
      <c r="T25" s="70">
        <v>0.4</v>
      </c>
      <c r="U25" s="70">
        <v>0</v>
      </c>
      <c r="V25" s="70">
        <v>0</v>
      </c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0">
        <v>0.7</v>
      </c>
      <c r="AD25" s="70">
        <v>3.5</v>
      </c>
      <c r="AE25" s="70">
        <v>182.5</v>
      </c>
    </row>
    <row r="26" spans="1:31">
      <c r="A26" s="70"/>
      <c r="B26" s="70"/>
      <c r="C26" s="70"/>
      <c r="D26" s="70" t="s">
        <v>127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0">
        <v>0</v>
      </c>
      <c r="AB26" s="70">
        <v>0</v>
      </c>
      <c r="AC26" s="70">
        <v>0</v>
      </c>
      <c r="AD26" s="70"/>
      <c r="AE26" s="70"/>
    </row>
    <row r="27" spans="1:31">
      <c r="A27" s="70"/>
      <c r="B27" s="70"/>
      <c r="C27" s="70"/>
      <c r="D27" s="70" t="s">
        <v>128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  <c r="T27" s="70">
        <v>0</v>
      </c>
      <c r="U27" s="70">
        <v>0</v>
      </c>
      <c r="V27" s="70">
        <v>0</v>
      </c>
      <c r="W27" s="70">
        <v>0</v>
      </c>
      <c r="X27" s="70">
        <v>0</v>
      </c>
      <c r="Y27" s="70">
        <v>0</v>
      </c>
      <c r="Z27" s="70">
        <v>0</v>
      </c>
      <c r="AA27" s="70">
        <v>0</v>
      </c>
      <c r="AB27" s="70">
        <v>0</v>
      </c>
      <c r="AC27" s="70">
        <v>0</v>
      </c>
      <c r="AD27" s="70"/>
      <c r="AE27" s="70"/>
    </row>
    <row r="28" spans="1:31">
      <c r="A28" s="70" t="s">
        <v>146</v>
      </c>
      <c r="B28" s="70" t="s">
        <v>129</v>
      </c>
      <c r="C28" s="70" t="s">
        <v>125</v>
      </c>
      <c r="D28" s="70" t="s">
        <v>126</v>
      </c>
      <c r="E28" s="70">
        <v>1</v>
      </c>
      <c r="F28" s="70">
        <v>1</v>
      </c>
      <c r="G28" s="70">
        <v>1</v>
      </c>
      <c r="H28" s="70">
        <v>1</v>
      </c>
      <c r="I28" s="70">
        <v>1</v>
      </c>
      <c r="J28" s="70">
        <v>1</v>
      </c>
      <c r="K28" s="70">
        <v>1</v>
      </c>
      <c r="L28" s="70">
        <v>1</v>
      </c>
      <c r="M28" s="70">
        <v>1</v>
      </c>
      <c r="N28" s="70">
        <v>1</v>
      </c>
      <c r="O28" s="70">
        <v>1</v>
      </c>
      <c r="P28" s="70">
        <v>1</v>
      </c>
      <c r="Q28" s="70">
        <v>1</v>
      </c>
      <c r="R28" s="70">
        <v>1</v>
      </c>
      <c r="S28" s="70">
        <v>1</v>
      </c>
      <c r="T28" s="70">
        <v>1</v>
      </c>
      <c r="U28" s="70">
        <v>1</v>
      </c>
      <c r="V28" s="70">
        <v>1</v>
      </c>
      <c r="W28" s="70">
        <v>1</v>
      </c>
      <c r="X28" s="70">
        <v>1</v>
      </c>
      <c r="Y28" s="70">
        <v>1</v>
      </c>
      <c r="Z28" s="70">
        <v>1</v>
      </c>
      <c r="AA28" s="70">
        <v>1</v>
      </c>
      <c r="AB28" s="70">
        <v>1</v>
      </c>
      <c r="AC28" s="70">
        <v>24</v>
      </c>
      <c r="AD28" s="70">
        <v>168</v>
      </c>
      <c r="AE28" s="70">
        <v>8760</v>
      </c>
    </row>
    <row r="29" spans="1:31">
      <c r="A29" s="70"/>
      <c r="B29" s="70"/>
      <c r="C29" s="70"/>
      <c r="D29" s="70" t="s">
        <v>134</v>
      </c>
      <c r="E29" s="70">
        <v>1</v>
      </c>
      <c r="F29" s="70">
        <v>1</v>
      </c>
      <c r="G29" s="70">
        <v>1</v>
      </c>
      <c r="H29" s="70">
        <v>1</v>
      </c>
      <c r="I29" s="70">
        <v>1</v>
      </c>
      <c r="J29" s="70">
        <v>1</v>
      </c>
      <c r="K29" s="70">
        <v>1</v>
      </c>
      <c r="L29" s="70">
        <v>1</v>
      </c>
      <c r="M29" s="70">
        <v>1</v>
      </c>
      <c r="N29" s="70">
        <v>1</v>
      </c>
      <c r="O29" s="70">
        <v>1</v>
      </c>
      <c r="P29" s="70">
        <v>1</v>
      </c>
      <c r="Q29" s="70">
        <v>1</v>
      </c>
      <c r="R29" s="70">
        <v>1</v>
      </c>
      <c r="S29" s="70">
        <v>1</v>
      </c>
      <c r="T29" s="70">
        <v>1</v>
      </c>
      <c r="U29" s="70">
        <v>1</v>
      </c>
      <c r="V29" s="70">
        <v>1</v>
      </c>
      <c r="W29" s="70">
        <v>1</v>
      </c>
      <c r="X29" s="70">
        <v>1</v>
      </c>
      <c r="Y29" s="70">
        <v>1</v>
      </c>
      <c r="Z29" s="70">
        <v>1</v>
      </c>
      <c r="AA29" s="70">
        <v>1</v>
      </c>
      <c r="AB29" s="70">
        <v>1</v>
      </c>
      <c r="AC29" s="70">
        <v>24</v>
      </c>
      <c r="AD29" s="70"/>
      <c r="AE29" s="70"/>
    </row>
    <row r="30" spans="1:31">
      <c r="A30" s="70"/>
      <c r="B30" s="70"/>
      <c r="C30" s="70"/>
      <c r="D30" s="70" t="s">
        <v>136</v>
      </c>
      <c r="E30" s="70">
        <v>1</v>
      </c>
      <c r="F30" s="70">
        <v>1</v>
      </c>
      <c r="G30" s="70">
        <v>1</v>
      </c>
      <c r="H30" s="70">
        <v>1</v>
      </c>
      <c r="I30" s="70">
        <v>1</v>
      </c>
      <c r="J30" s="70">
        <v>1</v>
      </c>
      <c r="K30" s="70">
        <v>1</v>
      </c>
      <c r="L30" s="70">
        <v>1</v>
      </c>
      <c r="M30" s="70">
        <v>1</v>
      </c>
      <c r="N30" s="70">
        <v>1</v>
      </c>
      <c r="O30" s="70">
        <v>1</v>
      </c>
      <c r="P30" s="70">
        <v>1</v>
      </c>
      <c r="Q30" s="70">
        <v>1</v>
      </c>
      <c r="R30" s="70">
        <v>1</v>
      </c>
      <c r="S30" s="70">
        <v>1</v>
      </c>
      <c r="T30" s="70">
        <v>1</v>
      </c>
      <c r="U30" s="70">
        <v>1</v>
      </c>
      <c r="V30" s="70">
        <v>1</v>
      </c>
      <c r="W30" s="70">
        <v>1</v>
      </c>
      <c r="X30" s="70">
        <v>1</v>
      </c>
      <c r="Y30" s="70">
        <v>1</v>
      </c>
      <c r="Z30" s="70">
        <v>1</v>
      </c>
      <c r="AA30" s="70">
        <v>1</v>
      </c>
      <c r="AB30" s="70">
        <v>1</v>
      </c>
      <c r="AC30" s="70">
        <v>24</v>
      </c>
      <c r="AD30" s="70"/>
      <c r="AE30" s="70"/>
    </row>
    <row r="31" spans="1:31">
      <c r="A31" s="70"/>
      <c r="B31" s="70"/>
      <c r="C31" s="70"/>
      <c r="D31" s="70" t="s">
        <v>128</v>
      </c>
      <c r="E31" s="70">
        <v>1</v>
      </c>
      <c r="F31" s="70">
        <v>1</v>
      </c>
      <c r="G31" s="70">
        <v>1</v>
      </c>
      <c r="H31" s="70">
        <v>1</v>
      </c>
      <c r="I31" s="70">
        <v>1</v>
      </c>
      <c r="J31" s="70">
        <v>1</v>
      </c>
      <c r="K31" s="70">
        <v>1</v>
      </c>
      <c r="L31" s="70">
        <v>1</v>
      </c>
      <c r="M31" s="70">
        <v>1</v>
      </c>
      <c r="N31" s="70">
        <v>1</v>
      </c>
      <c r="O31" s="70">
        <v>1</v>
      </c>
      <c r="P31" s="70">
        <v>1</v>
      </c>
      <c r="Q31" s="70">
        <v>1</v>
      </c>
      <c r="R31" s="70">
        <v>1</v>
      </c>
      <c r="S31" s="70">
        <v>1</v>
      </c>
      <c r="T31" s="70">
        <v>1</v>
      </c>
      <c r="U31" s="70">
        <v>1</v>
      </c>
      <c r="V31" s="70">
        <v>1</v>
      </c>
      <c r="W31" s="70">
        <v>1</v>
      </c>
      <c r="X31" s="70">
        <v>1</v>
      </c>
      <c r="Y31" s="70">
        <v>1</v>
      </c>
      <c r="Z31" s="70">
        <v>1</v>
      </c>
      <c r="AA31" s="70">
        <v>1</v>
      </c>
      <c r="AB31" s="70">
        <v>1</v>
      </c>
      <c r="AC31" s="70">
        <v>24</v>
      </c>
      <c r="AD31" s="70"/>
      <c r="AE31" s="70"/>
    </row>
    <row r="32" spans="1:31">
      <c r="A32" s="70" t="s">
        <v>147</v>
      </c>
      <c r="B32" s="70" t="s">
        <v>129</v>
      </c>
      <c r="C32" s="70" t="s">
        <v>125</v>
      </c>
      <c r="D32" s="70" t="s">
        <v>126</v>
      </c>
      <c r="E32" s="70">
        <v>1</v>
      </c>
      <c r="F32" s="70">
        <v>1</v>
      </c>
      <c r="G32" s="70">
        <v>1</v>
      </c>
      <c r="H32" s="70">
        <v>1</v>
      </c>
      <c r="I32" s="70">
        <v>1</v>
      </c>
      <c r="J32" s="70">
        <v>1</v>
      </c>
      <c r="K32" s="70">
        <v>1</v>
      </c>
      <c r="L32" s="70">
        <v>1</v>
      </c>
      <c r="M32" s="70">
        <v>1</v>
      </c>
      <c r="N32" s="70">
        <v>1</v>
      </c>
      <c r="O32" s="70">
        <v>1</v>
      </c>
      <c r="P32" s="70">
        <v>1</v>
      </c>
      <c r="Q32" s="70">
        <v>1</v>
      </c>
      <c r="R32" s="70">
        <v>1</v>
      </c>
      <c r="S32" s="70">
        <v>1</v>
      </c>
      <c r="T32" s="70">
        <v>1</v>
      </c>
      <c r="U32" s="70">
        <v>1</v>
      </c>
      <c r="V32" s="70">
        <v>1</v>
      </c>
      <c r="W32" s="70">
        <v>1</v>
      </c>
      <c r="X32" s="70">
        <v>1</v>
      </c>
      <c r="Y32" s="70">
        <v>1</v>
      </c>
      <c r="Z32" s="70">
        <v>1</v>
      </c>
      <c r="AA32" s="70">
        <v>1</v>
      </c>
      <c r="AB32" s="70">
        <v>1</v>
      </c>
      <c r="AC32" s="70">
        <v>24</v>
      </c>
      <c r="AD32" s="70">
        <v>168</v>
      </c>
      <c r="AE32" s="70">
        <v>8760</v>
      </c>
    </row>
    <row r="33" spans="1:31">
      <c r="A33" s="70"/>
      <c r="B33" s="70"/>
      <c r="C33" s="70"/>
      <c r="D33" s="70" t="s">
        <v>134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24</v>
      </c>
      <c r="AD33" s="70"/>
      <c r="AE33" s="70"/>
    </row>
    <row r="34" spans="1:31">
      <c r="A34" s="70"/>
      <c r="B34" s="70"/>
      <c r="C34" s="70"/>
      <c r="D34" s="70" t="s">
        <v>136</v>
      </c>
      <c r="E34" s="70">
        <v>1</v>
      </c>
      <c r="F34" s="70">
        <v>1</v>
      </c>
      <c r="G34" s="70">
        <v>1</v>
      </c>
      <c r="H34" s="70">
        <v>1</v>
      </c>
      <c r="I34" s="70">
        <v>1</v>
      </c>
      <c r="J34" s="70">
        <v>1</v>
      </c>
      <c r="K34" s="70">
        <v>1</v>
      </c>
      <c r="L34" s="70">
        <v>1</v>
      </c>
      <c r="M34" s="70">
        <v>1</v>
      </c>
      <c r="N34" s="70">
        <v>1</v>
      </c>
      <c r="O34" s="70">
        <v>1</v>
      </c>
      <c r="P34" s="70">
        <v>1</v>
      </c>
      <c r="Q34" s="70">
        <v>1</v>
      </c>
      <c r="R34" s="70">
        <v>1</v>
      </c>
      <c r="S34" s="70">
        <v>1</v>
      </c>
      <c r="T34" s="70">
        <v>1</v>
      </c>
      <c r="U34" s="70">
        <v>1</v>
      </c>
      <c r="V34" s="70">
        <v>1</v>
      </c>
      <c r="W34" s="70">
        <v>1</v>
      </c>
      <c r="X34" s="70">
        <v>1</v>
      </c>
      <c r="Y34" s="70">
        <v>1</v>
      </c>
      <c r="Z34" s="70">
        <v>1</v>
      </c>
      <c r="AA34" s="70">
        <v>1</v>
      </c>
      <c r="AB34" s="70">
        <v>1</v>
      </c>
      <c r="AC34" s="70">
        <v>24</v>
      </c>
      <c r="AD34" s="70"/>
      <c r="AE34" s="70"/>
    </row>
    <row r="35" spans="1:31">
      <c r="A35" s="70"/>
      <c r="B35" s="70"/>
      <c r="C35" s="70"/>
      <c r="D35" s="70" t="s">
        <v>128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  <c r="P35" s="70">
        <v>1</v>
      </c>
      <c r="Q35" s="70">
        <v>1</v>
      </c>
      <c r="R35" s="70">
        <v>1</v>
      </c>
      <c r="S35" s="70">
        <v>1</v>
      </c>
      <c r="T35" s="70">
        <v>1</v>
      </c>
      <c r="U35" s="70">
        <v>1</v>
      </c>
      <c r="V35" s="70">
        <v>1</v>
      </c>
      <c r="W35" s="70">
        <v>1</v>
      </c>
      <c r="X35" s="70">
        <v>1</v>
      </c>
      <c r="Y35" s="70">
        <v>1</v>
      </c>
      <c r="Z35" s="70">
        <v>1</v>
      </c>
      <c r="AA35" s="70">
        <v>1</v>
      </c>
      <c r="AB35" s="70">
        <v>1</v>
      </c>
      <c r="AC35" s="70">
        <v>24</v>
      </c>
      <c r="AD35" s="70"/>
      <c r="AE35" s="70"/>
    </row>
    <row r="36" spans="1:31">
      <c r="A36" s="70" t="s">
        <v>138</v>
      </c>
      <c r="B36" s="70" t="s">
        <v>129</v>
      </c>
      <c r="C36" s="70" t="s">
        <v>125</v>
      </c>
      <c r="D36" s="70" t="s">
        <v>126</v>
      </c>
      <c r="E36" s="70">
        <v>0.02</v>
      </c>
      <c r="F36" s="70">
        <v>0.02</v>
      </c>
      <c r="G36" s="70">
        <v>0.02</v>
      </c>
      <c r="H36" s="70">
        <v>0.02</v>
      </c>
      <c r="I36" s="70">
        <v>0.05</v>
      </c>
      <c r="J36" s="70">
        <v>7.0000000000000007E-2</v>
      </c>
      <c r="K36" s="70">
        <v>7.0000000000000007E-2</v>
      </c>
      <c r="L36" s="70">
        <v>0.1</v>
      </c>
      <c r="M36" s="70">
        <v>0.3</v>
      </c>
      <c r="N36" s="70">
        <v>0.36</v>
      </c>
      <c r="O36" s="70">
        <v>0.36</v>
      </c>
      <c r="P36" s="70">
        <v>0.46</v>
      </c>
      <c r="Q36" s="70">
        <v>0.56999999999999995</v>
      </c>
      <c r="R36" s="70">
        <v>0.43</v>
      </c>
      <c r="S36" s="70">
        <v>0.38</v>
      </c>
      <c r="T36" s="70">
        <v>0.4</v>
      </c>
      <c r="U36" s="70">
        <v>0.3</v>
      </c>
      <c r="V36" s="70">
        <v>0.18</v>
      </c>
      <c r="W36" s="70">
        <v>0.03</v>
      </c>
      <c r="X36" s="70">
        <v>0.03</v>
      </c>
      <c r="Y36" s="70">
        <v>0.03</v>
      </c>
      <c r="Z36" s="70">
        <v>0.03</v>
      </c>
      <c r="AA36" s="70">
        <v>0.03</v>
      </c>
      <c r="AB36" s="70">
        <v>0.03</v>
      </c>
      <c r="AC36" s="70">
        <v>4.29</v>
      </c>
      <c r="AD36" s="70">
        <v>22.88</v>
      </c>
      <c r="AE36" s="70">
        <v>1193.03</v>
      </c>
    </row>
    <row r="37" spans="1:31">
      <c r="A37" s="70"/>
      <c r="B37" s="70"/>
      <c r="C37" s="70"/>
      <c r="D37" s="70" t="s">
        <v>127</v>
      </c>
      <c r="E37" s="70">
        <v>0.02</v>
      </c>
      <c r="F37" s="70">
        <v>0.02</v>
      </c>
      <c r="G37" s="70">
        <v>0.02</v>
      </c>
      <c r="H37" s="70">
        <v>0.02</v>
      </c>
      <c r="I37" s="70">
        <v>0.02</v>
      </c>
      <c r="J37" s="70">
        <v>0.02</v>
      </c>
      <c r="K37" s="70">
        <v>0.02</v>
      </c>
      <c r="L37" s="70">
        <v>0.02</v>
      </c>
      <c r="M37" s="70">
        <v>0.06</v>
      </c>
      <c r="N37" s="70">
        <v>0.12</v>
      </c>
      <c r="O37" s="70">
        <v>0.12</v>
      </c>
      <c r="P37" s="70">
        <v>0.17</v>
      </c>
      <c r="Q37" s="70">
        <v>0.04</v>
      </c>
      <c r="R37" s="70">
        <v>0.04</v>
      </c>
      <c r="S37" s="70">
        <v>0.02</v>
      </c>
      <c r="T37" s="70">
        <v>0.02</v>
      </c>
      <c r="U37" s="70">
        <v>0.02</v>
      </c>
      <c r="V37" s="70">
        <v>0.02</v>
      </c>
      <c r="W37" s="70">
        <v>0.02</v>
      </c>
      <c r="X37" s="70">
        <v>0.02</v>
      </c>
      <c r="Y37" s="70">
        <v>0.02</v>
      </c>
      <c r="Z37" s="70">
        <v>0.02</v>
      </c>
      <c r="AA37" s="70">
        <v>0.02</v>
      </c>
      <c r="AB37" s="70">
        <v>0.02</v>
      </c>
      <c r="AC37" s="70">
        <v>0.91</v>
      </c>
      <c r="AD37" s="70"/>
      <c r="AE37" s="70"/>
    </row>
    <row r="38" spans="1:31">
      <c r="A38" s="70"/>
      <c r="B38" s="70"/>
      <c r="C38" s="70"/>
      <c r="D38" s="70" t="s">
        <v>128</v>
      </c>
      <c r="E38" s="70">
        <v>0.02</v>
      </c>
      <c r="F38" s="70">
        <v>0.02</v>
      </c>
      <c r="G38" s="70">
        <v>0.02</v>
      </c>
      <c r="H38" s="70">
        <v>0.02</v>
      </c>
      <c r="I38" s="70">
        <v>0.02</v>
      </c>
      <c r="J38" s="70">
        <v>0.02</v>
      </c>
      <c r="K38" s="70">
        <v>0.02</v>
      </c>
      <c r="L38" s="70">
        <v>0.02</v>
      </c>
      <c r="M38" s="70">
        <v>0.02</v>
      </c>
      <c r="N38" s="70">
        <v>0.02</v>
      </c>
      <c r="O38" s="70">
        <v>0.02</v>
      </c>
      <c r="P38" s="70">
        <v>0.02</v>
      </c>
      <c r="Q38" s="70">
        <v>0.04</v>
      </c>
      <c r="R38" s="70">
        <v>0.04</v>
      </c>
      <c r="S38" s="70">
        <v>0.02</v>
      </c>
      <c r="T38" s="70">
        <v>0.02</v>
      </c>
      <c r="U38" s="70">
        <v>0.02</v>
      </c>
      <c r="V38" s="70">
        <v>0.02</v>
      </c>
      <c r="W38" s="70">
        <v>0.02</v>
      </c>
      <c r="X38" s="70">
        <v>0.02</v>
      </c>
      <c r="Y38" s="70">
        <v>0.02</v>
      </c>
      <c r="Z38" s="70">
        <v>0.02</v>
      </c>
      <c r="AA38" s="70">
        <v>0.02</v>
      </c>
      <c r="AB38" s="70">
        <v>0.02</v>
      </c>
      <c r="AC38" s="70">
        <v>0.52</v>
      </c>
      <c r="AD38" s="70"/>
      <c r="AE38" s="70"/>
    </row>
    <row r="39" spans="1:31">
      <c r="A39" s="70" t="s">
        <v>102</v>
      </c>
      <c r="B39" s="70" t="s">
        <v>153</v>
      </c>
      <c r="C39" s="70" t="s">
        <v>125</v>
      </c>
      <c r="D39" s="70" t="s">
        <v>133</v>
      </c>
      <c r="E39" s="70">
        <v>15.5</v>
      </c>
      <c r="F39" s="70">
        <v>15.5</v>
      </c>
      <c r="G39" s="70">
        <v>15.5</v>
      </c>
      <c r="H39" s="70">
        <v>15.5</v>
      </c>
      <c r="I39" s="70">
        <v>15.5</v>
      </c>
      <c r="J39" s="70">
        <v>15.5</v>
      </c>
      <c r="K39" s="70">
        <v>21</v>
      </c>
      <c r="L39" s="70">
        <v>21</v>
      </c>
      <c r="M39" s="70">
        <v>21</v>
      </c>
      <c r="N39" s="70">
        <v>21</v>
      </c>
      <c r="O39" s="70">
        <v>21</v>
      </c>
      <c r="P39" s="70">
        <v>21</v>
      </c>
      <c r="Q39" s="70">
        <v>21</v>
      </c>
      <c r="R39" s="70">
        <v>21</v>
      </c>
      <c r="S39" s="70">
        <v>21</v>
      </c>
      <c r="T39" s="70">
        <v>21</v>
      </c>
      <c r="U39" s="70">
        <v>21</v>
      </c>
      <c r="V39" s="70">
        <v>15.5</v>
      </c>
      <c r="W39" s="70">
        <v>15.5</v>
      </c>
      <c r="X39" s="70">
        <v>15.5</v>
      </c>
      <c r="Y39" s="70">
        <v>15.5</v>
      </c>
      <c r="Z39" s="70">
        <v>15.5</v>
      </c>
      <c r="AA39" s="70">
        <v>15.5</v>
      </c>
      <c r="AB39" s="70">
        <v>15.5</v>
      </c>
      <c r="AC39" s="70">
        <v>432.5</v>
      </c>
      <c r="AD39" s="70">
        <v>2956</v>
      </c>
      <c r="AE39" s="70">
        <v>154134.29</v>
      </c>
    </row>
    <row r="40" spans="1:31">
      <c r="A40" s="70"/>
      <c r="B40" s="70"/>
      <c r="C40" s="70"/>
      <c r="D40" s="70" t="s">
        <v>135</v>
      </c>
      <c r="E40" s="70">
        <v>15.5</v>
      </c>
      <c r="F40" s="70">
        <v>15.5</v>
      </c>
      <c r="G40" s="70">
        <v>15.5</v>
      </c>
      <c r="H40" s="70">
        <v>15.5</v>
      </c>
      <c r="I40" s="70">
        <v>15.5</v>
      </c>
      <c r="J40" s="70">
        <v>15.5</v>
      </c>
      <c r="K40" s="70">
        <v>15.5</v>
      </c>
      <c r="L40" s="70">
        <v>15.5</v>
      </c>
      <c r="M40" s="70">
        <v>15.5</v>
      </c>
      <c r="N40" s="70">
        <v>15.5</v>
      </c>
      <c r="O40" s="70">
        <v>15.5</v>
      </c>
      <c r="P40" s="70">
        <v>15.5</v>
      </c>
      <c r="Q40" s="70">
        <v>15.5</v>
      </c>
      <c r="R40" s="70">
        <v>15.5</v>
      </c>
      <c r="S40" s="70">
        <v>15.5</v>
      </c>
      <c r="T40" s="70">
        <v>15.5</v>
      </c>
      <c r="U40" s="70">
        <v>15.5</v>
      </c>
      <c r="V40" s="70">
        <v>15.5</v>
      </c>
      <c r="W40" s="70">
        <v>15.5</v>
      </c>
      <c r="X40" s="70">
        <v>15.5</v>
      </c>
      <c r="Y40" s="70">
        <v>15.5</v>
      </c>
      <c r="Z40" s="70">
        <v>15.5</v>
      </c>
      <c r="AA40" s="70">
        <v>15.5</v>
      </c>
      <c r="AB40" s="70">
        <v>15.5</v>
      </c>
      <c r="AC40" s="70">
        <v>372</v>
      </c>
      <c r="AD40" s="70"/>
      <c r="AE40" s="70"/>
    </row>
    <row r="41" spans="1:31">
      <c r="A41" s="70"/>
      <c r="B41" s="70"/>
      <c r="C41" s="70"/>
      <c r="D41" s="70" t="s">
        <v>136</v>
      </c>
      <c r="E41" s="70">
        <v>21</v>
      </c>
      <c r="F41" s="70">
        <v>21</v>
      </c>
      <c r="G41" s="70">
        <v>21</v>
      </c>
      <c r="H41" s="70">
        <v>21</v>
      </c>
      <c r="I41" s="70">
        <v>21</v>
      </c>
      <c r="J41" s="70">
        <v>21</v>
      </c>
      <c r="K41" s="70">
        <v>21</v>
      </c>
      <c r="L41" s="70">
        <v>21</v>
      </c>
      <c r="M41" s="70">
        <v>21</v>
      </c>
      <c r="N41" s="70">
        <v>21</v>
      </c>
      <c r="O41" s="70">
        <v>21</v>
      </c>
      <c r="P41" s="70">
        <v>21</v>
      </c>
      <c r="Q41" s="70">
        <v>21</v>
      </c>
      <c r="R41" s="70">
        <v>21</v>
      </c>
      <c r="S41" s="70">
        <v>21</v>
      </c>
      <c r="T41" s="70">
        <v>21</v>
      </c>
      <c r="U41" s="70">
        <v>21</v>
      </c>
      <c r="V41" s="70">
        <v>21</v>
      </c>
      <c r="W41" s="70">
        <v>21</v>
      </c>
      <c r="X41" s="70">
        <v>21</v>
      </c>
      <c r="Y41" s="70">
        <v>21</v>
      </c>
      <c r="Z41" s="70">
        <v>21</v>
      </c>
      <c r="AA41" s="70">
        <v>21</v>
      </c>
      <c r="AB41" s="70">
        <v>21</v>
      </c>
      <c r="AC41" s="70">
        <v>504</v>
      </c>
      <c r="AD41" s="70"/>
      <c r="AE41" s="70"/>
    </row>
    <row r="42" spans="1:31">
      <c r="A42" s="70"/>
      <c r="B42" s="70"/>
      <c r="C42" s="70"/>
      <c r="D42" s="70" t="s">
        <v>134</v>
      </c>
      <c r="E42" s="70">
        <v>15.5</v>
      </c>
      <c r="F42" s="70">
        <v>15.5</v>
      </c>
      <c r="G42" s="70">
        <v>15.5</v>
      </c>
      <c r="H42" s="70">
        <v>15.5</v>
      </c>
      <c r="I42" s="70">
        <v>15.5</v>
      </c>
      <c r="J42" s="70">
        <v>15.5</v>
      </c>
      <c r="K42" s="70">
        <v>15.5</v>
      </c>
      <c r="L42" s="70">
        <v>21</v>
      </c>
      <c r="M42" s="70">
        <v>21</v>
      </c>
      <c r="N42" s="70">
        <v>21</v>
      </c>
      <c r="O42" s="70">
        <v>21</v>
      </c>
      <c r="P42" s="70">
        <v>21</v>
      </c>
      <c r="Q42" s="70">
        <v>21</v>
      </c>
      <c r="R42" s="70">
        <v>21</v>
      </c>
      <c r="S42" s="70">
        <v>21</v>
      </c>
      <c r="T42" s="70">
        <v>21</v>
      </c>
      <c r="U42" s="70">
        <v>15.5</v>
      </c>
      <c r="V42" s="70">
        <v>15.5</v>
      </c>
      <c r="W42" s="70">
        <v>15.5</v>
      </c>
      <c r="X42" s="70">
        <v>15.5</v>
      </c>
      <c r="Y42" s="70">
        <v>15.5</v>
      </c>
      <c r="Z42" s="70">
        <v>15.5</v>
      </c>
      <c r="AA42" s="70">
        <v>15.5</v>
      </c>
      <c r="AB42" s="70">
        <v>15.5</v>
      </c>
      <c r="AC42" s="70">
        <v>421.5</v>
      </c>
      <c r="AD42" s="70"/>
      <c r="AE42" s="70"/>
    </row>
    <row r="43" spans="1:31">
      <c r="A43" s="70"/>
      <c r="B43" s="70"/>
      <c r="C43" s="70"/>
      <c r="D43" s="70" t="s">
        <v>128</v>
      </c>
      <c r="E43" s="70">
        <v>15.5</v>
      </c>
      <c r="F43" s="70">
        <v>15.5</v>
      </c>
      <c r="G43" s="70">
        <v>15.5</v>
      </c>
      <c r="H43" s="70">
        <v>15.5</v>
      </c>
      <c r="I43" s="70">
        <v>15.5</v>
      </c>
      <c r="J43" s="70">
        <v>15.5</v>
      </c>
      <c r="K43" s="70">
        <v>15.5</v>
      </c>
      <c r="L43" s="70">
        <v>15.5</v>
      </c>
      <c r="M43" s="70">
        <v>15.5</v>
      </c>
      <c r="N43" s="70">
        <v>15.5</v>
      </c>
      <c r="O43" s="70">
        <v>15.5</v>
      </c>
      <c r="P43" s="70">
        <v>15.5</v>
      </c>
      <c r="Q43" s="70">
        <v>15.5</v>
      </c>
      <c r="R43" s="70">
        <v>15.5</v>
      </c>
      <c r="S43" s="70">
        <v>15.5</v>
      </c>
      <c r="T43" s="70">
        <v>15.5</v>
      </c>
      <c r="U43" s="70">
        <v>15.5</v>
      </c>
      <c r="V43" s="70">
        <v>15.5</v>
      </c>
      <c r="W43" s="70">
        <v>15.5</v>
      </c>
      <c r="X43" s="70">
        <v>15.5</v>
      </c>
      <c r="Y43" s="70">
        <v>15.5</v>
      </c>
      <c r="Z43" s="70">
        <v>15.5</v>
      </c>
      <c r="AA43" s="70">
        <v>15.5</v>
      </c>
      <c r="AB43" s="70">
        <v>15.5</v>
      </c>
      <c r="AC43" s="70">
        <v>372</v>
      </c>
      <c r="AD43" s="70"/>
      <c r="AE43" s="70"/>
    </row>
    <row r="44" spans="1:31">
      <c r="A44" s="70" t="s">
        <v>10</v>
      </c>
      <c r="B44" s="70" t="s">
        <v>153</v>
      </c>
      <c r="C44" s="70" t="s">
        <v>125</v>
      </c>
      <c r="D44" s="70" t="s">
        <v>130</v>
      </c>
      <c r="E44" s="70">
        <v>15.5</v>
      </c>
      <c r="F44" s="70">
        <v>15.5</v>
      </c>
      <c r="G44" s="70">
        <v>15.5</v>
      </c>
      <c r="H44" s="70">
        <v>15.5</v>
      </c>
      <c r="I44" s="70">
        <v>15.5</v>
      </c>
      <c r="J44" s="70">
        <v>15.5</v>
      </c>
      <c r="K44" s="70">
        <v>15.5</v>
      </c>
      <c r="L44" s="70">
        <v>15.5</v>
      </c>
      <c r="M44" s="70">
        <v>15.5</v>
      </c>
      <c r="N44" s="70">
        <v>15.5</v>
      </c>
      <c r="O44" s="70">
        <v>15.5</v>
      </c>
      <c r="P44" s="70">
        <v>15.5</v>
      </c>
      <c r="Q44" s="70">
        <v>15.5</v>
      </c>
      <c r="R44" s="70">
        <v>15.5</v>
      </c>
      <c r="S44" s="70">
        <v>15.5</v>
      </c>
      <c r="T44" s="70">
        <v>15.5</v>
      </c>
      <c r="U44" s="70">
        <v>15.5</v>
      </c>
      <c r="V44" s="70">
        <v>15.5</v>
      </c>
      <c r="W44" s="70">
        <v>15.5</v>
      </c>
      <c r="X44" s="70">
        <v>15.5</v>
      </c>
      <c r="Y44" s="70">
        <v>15.5</v>
      </c>
      <c r="Z44" s="70">
        <v>15.5</v>
      </c>
      <c r="AA44" s="70">
        <v>15.5</v>
      </c>
      <c r="AB44" s="70">
        <v>15.5</v>
      </c>
      <c r="AC44" s="70">
        <v>372</v>
      </c>
      <c r="AD44" s="70">
        <v>2604</v>
      </c>
      <c r="AE44" s="70">
        <v>135780</v>
      </c>
    </row>
    <row r="45" spans="1:31">
      <c r="A45" s="70" t="s">
        <v>11</v>
      </c>
      <c r="B45" s="70" t="s">
        <v>153</v>
      </c>
      <c r="C45" s="70" t="s">
        <v>125</v>
      </c>
      <c r="D45" s="70" t="s">
        <v>130</v>
      </c>
      <c r="E45" s="70">
        <v>7.2</v>
      </c>
      <c r="F45" s="70">
        <v>7.2</v>
      </c>
      <c r="G45" s="70">
        <v>7.2</v>
      </c>
      <c r="H45" s="70">
        <v>7.2</v>
      </c>
      <c r="I45" s="70">
        <v>7.2</v>
      </c>
      <c r="J45" s="70">
        <v>7.2</v>
      </c>
      <c r="K45" s="70">
        <v>7.2</v>
      </c>
      <c r="L45" s="70">
        <v>7.2</v>
      </c>
      <c r="M45" s="70">
        <v>7.2</v>
      </c>
      <c r="N45" s="70">
        <v>7.2</v>
      </c>
      <c r="O45" s="70">
        <v>7.2</v>
      </c>
      <c r="P45" s="70">
        <v>7.2</v>
      </c>
      <c r="Q45" s="70">
        <v>7.2</v>
      </c>
      <c r="R45" s="70">
        <v>7.2</v>
      </c>
      <c r="S45" s="70">
        <v>7.2</v>
      </c>
      <c r="T45" s="70">
        <v>7.2</v>
      </c>
      <c r="U45" s="70">
        <v>7.2</v>
      </c>
      <c r="V45" s="70">
        <v>7.2</v>
      </c>
      <c r="W45" s="70">
        <v>7.2</v>
      </c>
      <c r="X45" s="70">
        <v>7.2</v>
      </c>
      <c r="Y45" s="70">
        <v>7.2</v>
      </c>
      <c r="Z45" s="70">
        <v>7.2</v>
      </c>
      <c r="AA45" s="70">
        <v>7.2</v>
      </c>
      <c r="AB45" s="70">
        <v>7.2</v>
      </c>
      <c r="AC45" s="70">
        <v>172.8</v>
      </c>
      <c r="AD45" s="70">
        <v>1209.5999999999999</v>
      </c>
      <c r="AE45" s="70">
        <v>63072</v>
      </c>
    </row>
    <row r="46" spans="1:31">
      <c r="A46" s="70" t="s">
        <v>103</v>
      </c>
      <c r="B46" s="70" t="s">
        <v>153</v>
      </c>
      <c r="C46" s="70" t="s">
        <v>125</v>
      </c>
      <c r="D46" s="70" t="s">
        <v>126</v>
      </c>
      <c r="E46" s="70">
        <v>30</v>
      </c>
      <c r="F46" s="70">
        <v>30</v>
      </c>
      <c r="G46" s="70">
        <v>30</v>
      </c>
      <c r="H46" s="70">
        <v>30</v>
      </c>
      <c r="I46" s="70">
        <v>30</v>
      </c>
      <c r="J46" s="70">
        <v>30</v>
      </c>
      <c r="K46" s="70">
        <v>30</v>
      </c>
      <c r="L46" s="70">
        <v>24</v>
      </c>
      <c r="M46" s="70">
        <v>24</v>
      </c>
      <c r="N46" s="70">
        <v>24</v>
      </c>
      <c r="O46" s="70">
        <v>24</v>
      </c>
      <c r="P46" s="70">
        <v>24</v>
      </c>
      <c r="Q46" s="70">
        <v>24</v>
      </c>
      <c r="R46" s="70">
        <v>24</v>
      </c>
      <c r="S46" s="70">
        <v>24</v>
      </c>
      <c r="T46" s="70">
        <v>24</v>
      </c>
      <c r="U46" s="70">
        <v>24</v>
      </c>
      <c r="V46" s="70">
        <v>30</v>
      </c>
      <c r="W46" s="70">
        <v>30</v>
      </c>
      <c r="X46" s="70">
        <v>30</v>
      </c>
      <c r="Y46" s="70">
        <v>30</v>
      </c>
      <c r="Z46" s="70">
        <v>30</v>
      </c>
      <c r="AA46" s="70">
        <v>30</v>
      </c>
      <c r="AB46" s="70">
        <v>30</v>
      </c>
      <c r="AC46" s="70">
        <v>660</v>
      </c>
      <c r="AD46" s="70">
        <v>4692</v>
      </c>
      <c r="AE46" s="70">
        <v>244654.29</v>
      </c>
    </row>
    <row r="47" spans="1:31">
      <c r="A47" s="70"/>
      <c r="B47" s="70"/>
      <c r="C47" s="70"/>
      <c r="D47" s="70" t="s">
        <v>134</v>
      </c>
      <c r="E47" s="70">
        <v>30</v>
      </c>
      <c r="F47" s="70">
        <v>30</v>
      </c>
      <c r="G47" s="70">
        <v>30</v>
      </c>
      <c r="H47" s="70">
        <v>30</v>
      </c>
      <c r="I47" s="70">
        <v>30</v>
      </c>
      <c r="J47" s="70">
        <v>30</v>
      </c>
      <c r="K47" s="70">
        <v>30</v>
      </c>
      <c r="L47" s="70">
        <v>30</v>
      </c>
      <c r="M47" s="70">
        <v>24</v>
      </c>
      <c r="N47" s="70">
        <v>24</v>
      </c>
      <c r="O47" s="70">
        <v>24</v>
      </c>
      <c r="P47" s="70">
        <v>24</v>
      </c>
      <c r="Q47" s="70">
        <v>24</v>
      </c>
      <c r="R47" s="70">
        <v>24</v>
      </c>
      <c r="S47" s="70">
        <v>24</v>
      </c>
      <c r="T47" s="70">
        <v>24</v>
      </c>
      <c r="U47" s="70">
        <v>30</v>
      </c>
      <c r="V47" s="70">
        <v>30</v>
      </c>
      <c r="W47" s="70">
        <v>30</v>
      </c>
      <c r="X47" s="70">
        <v>30</v>
      </c>
      <c r="Y47" s="70">
        <v>30</v>
      </c>
      <c r="Z47" s="70">
        <v>30</v>
      </c>
      <c r="AA47" s="70">
        <v>30</v>
      </c>
      <c r="AB47" s="70">
        <v>30</v>
      </c>
      <c r="AC47" s="70">
        <v>672</v>
      </c>
      <c r="AD47" s="70"/>
      <c r="AE47" s="70"/>
    </row>
    <row r="48" spans="1:31">
      <c r="A48" s="70"/>
      <c r="B48" s="70"/>
      <c r="C48" s="70"/>
      <c r="D48" s="70" t="s">
        <v>136</v>
      </c>
      <c r="E48" s="70">
        <v>30</v>
      </c>
      <c r="F48" s="70">
        <v>30</v>
      </c>
      <c r="G48" s="70">
        <v>30</v>
      </c>
      <c r="H48" s="70">
        <v>30</v>
      </c>
      <c r="I48" s="70">
        <v>30</v>
      </c>
      <c r="J48" s="70">
        <v>30</v>
      </c>
      <c r="K48" s="70">
        <v>30</v>
      </c>
      <c r="L48" s="70">
        <v>30</v>
      </c>
      <c r="M48" s="70">
        <v>30</v>
      </c>
      <c r="N48" s="70">
        <v>30</v>
      </c>
      <c r="O48" s="70">
        <v>30</v>
      </c>
      <c r="P48" s="70">
        <v>30</v>
      </c>
      <c r="Q48" s="70">
        <v>30</v>
      </c>
      <c r="R48" s="70">
        <v>30</v>
      </c>
      <c r="S48" s="70">
        <v>30</v>
      </c>
      <c r="T48" s="70">
        <v>30</v>
      </c>
      <c r="U48" s="70">
        <v>30</v>
      </c>
      <c r="V48" s="70">
        <v>30</v>
      </c>
      <c r="W48" s="70">
        <v>30</v>
      </c>
      <c r="X48" s="70">
        <v>30</v>
      </c>
      <c r="Y48" s="70">
        <v>30</v>
      </c>
      <c r="Z48" s="70">
        <v>30</v>
      </c>
      <c r="AA48" s="70">
        <v>30</v>
      </c>
      <c r="AB48" s="70">
        <v>30</v>
      </c>
      <c r="AC48" s="70">
        <v>720</v>
      </c>
      <c r="AD48" s="70"/>
      <c r="AE48" s="70"/>
    </row>
    <row r="49" spans="1:31">
      <c r="A49" s="70"/>
      <c r="B49" s="70"/>
      <c r="C49" s="70"/>
      <c r="D49" s="70" t="s">
        <v>128</v>
      </c>
      <c r="E49" s="70">
        <v>30</v>
      </c>
      <c r="F49" s="70">
        <v>30</v>
      </c>
      <c r="G49" s="70">
        <v>30</v>
      </c>
      <c r="H49" s="70">
        <v>30</v>
      </c>
      <c r="I49" s="70">
        <v>30</v>
      </c>
      <c r="J49" s="70">
        <v>30</v>
      </c>
      <c r="K49" s="70">
        <v>30</v>
      </c>
      <c r="L49" s="70">
        <v>30</v>
      </c>
      <c r="M49" s="70">
        <v>30</v>
      </c>
      <c r="N49" s="70">
        <v>30</v>
      </c>
      <c r="O49" s="70">
        <v>30</v>
      </c>
      <c r="P49" s="70">
        <v>30</v>
      </c>
      <c r="Q49" s="70">
        <v>30</v>
      </c>
      <c r="R49" s="70">
        <v>30</v>
      </c>
      <c r="S49" s="70">
        <v>30</v>
      </c>
      <c r="T49" s="70">
        <v>30</v>
      </c>
      <c r="U49" s="70">
        <v>30</v>
      </c>
      <c r="V49" s="70">
        <v>30</v>
      </c>
      <c r="W49" s="70">
        <v>30</v>
      </c>
      <c r="X49" s="70">
        <v>30</v>
      </c>
      <c r="Y49" s="70">
        <v>30</v>
      </c>
      <c r="Z49" s="70">
        <v>30</v>
      </c>
      <c r="AA49" s="70">
        <v>30</v>
      </c>
      <c r="AB49" s="70">
        <v>30</v>
      </c>
      <c r="AC49" s="70">
        <v>720</v>
      </c>
      <c r="AD49" s="70"/>
      <c r="AE49" s="70"/>
    </row>
    <row r="50" spans="1:31">
      <c r="A50" s="70" t="s">
        <v>12</v>
      </c>
      <c r="B50" s="70" t="s">
        <v>153</v>
      </c>
      <c r="C50" s="70" t="s">
        <v>125</v>
      </c>
      <c r="D50" s="70" t="s">
        <v>130</v>
      </c>
      <c r="E50" s="70">
        <v>26.7</v>
      </c>
      <c r="F50" s="70">
        <v>26.7</v>
      </c>
      <c r="G50" s="70">
        <v>26.7</v>
      </c>
      <c r="H50" s="70">
        <v>26.7</v>
      </c>
      <c r="I50" s="70">
        <v>26.7</v>
      </c>
      <c r="J50" s="70">
        <v>26.7</v>
      </c>
      <c r="K50" s="70">
        <v>26.7</v>
      </c>
      <c r="L50" s="70">
        <v>26.7</v>
      </c>
      <c r="M50" s="70">
        <v>26.7</v>
      </c>
      <c r="N50" s="70">
        <v>26.7</v>
      </c>
      <c r="O50" s="70">
        <v>26.7</v>
      </c>
      <c r="P50" s="70">
        <v>26.7</v>
      </c>
      <c r="Q50" s="70">
        <v>26.7</v>
      </c>
      <c r="R50" s="70">
        <v>26.7</v>
      </c>
      <c r="S50" s="70">
        <v>26.7</v>
      </c>
      <c r="T50" s="70">
        <v>26.7</v>
      </c>
      <c r="U50" s="70">
        <v>26.7</v>
      </c>
      <c r="V50" s="70">
        <v>26.7</v>
      </c>
      <c r="W50" s="70">
        <v>26.7</v>
      </c>
      <c r="X50" s="70">
        <v>26.7</v>
      </c>
      <c r="Y50" s="70">
        <v>26.7</v>
      </c>
      <c r="Z50" s="70">
        <v>26.7</v>
      </c>
      <c r="AA50" s="70">
        <v>26.7</v>
      </c>
      <c r="AB50" s="70">
        <v>26.7</v>
      </c>
      <c r="AC50" s="70">
        <v>640.79999999999995</v>
      </c>
      <c r="AD50" s="70">
        <v>4485.6000000000004</v>
      </c>
      <c r="AE50" s="70">
        <v>233892</v>
      </c>
    </row>
    <row r="51" spans="1:31">
      <c r="A51" s="70" t="s">
        <v>154</v>
      </c>
      <c r="B51" s="70" t="s">
        <v>155</v>
      </c>
      <c r="C51" s="70" t="s">
        <v>125</v>
      </c>
      <c r="D51" s="70" t="s">
        <v>126</v>
      </c>
      <c r="E51" s="70">
        <v>50</v>
      </c>
      <c r="F51" s="70">
        <v>50</v>
      </c>
      <c r="G51" s="70">
        <v>50</v>
      </c>
      <c r="H51" s="70">
        <v>50</v>
      </c>
      <c r="I51" s="70">
        <v>50</v>
      </c>
      <c r="J51" s="70">
        <v>50</v>
      </c>
      <c r="K51" s="70">
        <v>50</v>
      </c>
      <c r="L51" s="70">
        <v>50</v>
      </c>
      <c r="M51" s="70">
        <v>50</v>
      </c>
      <c r="N51" s="70">
        <v>50</v>
      </c>
      <c r="O51" s="70">
        <v>50</v>
      </c>
      <c r="P51" s="70">
        <v>50</v>
      </c>
      <c r="Q51" s="70">
        <v>50</v>
      </c>
      <c r="R51" s="70">
        <v>50</v>
      </c>
      <c r="S51" s="70">
        <v>50</v>
      </c>
      <c r="T51" s="70">
        <v>50</v>
      </c>
      <c r="U51" s="70">
        <v>50</v>
      </c>
      <c r="V51" s="70">
        <v>50</v>
      </c>
      <c r="W51" s="70">
        <v>50</v>
      </c>
      <c r="X51" s="70">
        <v>50</v>
      </c>
      <c r="Y51" s="70">
        <v>50</v>
      </c>
      <c r="Z51" s="70">
        <v>50</v>
      </c>
      <c r="AA51" s="70">
        <v>50</v>
      </c>
      <c r="AB51" s="70">
        <v>50</v>
      </c>
      <c r="AC51" s="70">
        <v>1200</v>
      </c>
      <c r="AD51" s="70">
        <v>8400</v>
      </c>
      <c r="AE51" s="70">
        <v>438000</v>
      </c>
    </row>
    <row r="52" spans="1:31">
      <c r="A52" s="70"/>
      <c r="B52" s="70"/>
      <c r="C52" s="70"/>
      <c r="D52" s="70" t="s">
        <v>127</v>
      </c>
      <c r="E52" s="70">
        <v>50</v>
      </c>
      <c r="F52" s="70">
        <v>50</v>
      </c>
      <c r="G52" s="70">
        <v>50</v>
      </c>
      <c r="H52" s="70">
        <v>50</v>
      </c>
      <c r="I52" s="70">
        <v>50</v>
      </c>
      <c r="J52" s="70">
        <v>50</v>
      </c>
      <c r="K52" s="70">
        <v>50</v>
      </c>
      <c r="L52" s="70">
        <v>50</v>
      </c>
      <c r="M52" s="70">
        <v>50</v>
      </c>
      <c r="N52" s="70">
        <v>50</v>
      </c>
      <c r="O52" s="70">
        <v>50</v>
      </c>
      <c r="P52" s="70">
        <v>50</v>
      </c>
      <c r="Q52" s="70">
        <v>50</v>
      </c>
      <c r="R52" s="70">
        <v>50</v>
      </c>
      <c r="S52" s="70">
        <v>50</v>
      </c>
      <c r="T52" s="70">
        <v>50</v>
      </c>
      <c r="U52" s="70">
        <v>50</v>
      </c>
      <c r="V52" s="70">
        <v>50</v>
      </c>
      <c r="W52" s="70">
        <v>50</v>
      </c>
      <c r="X52" s="70">
        <v>50</v>
      </c>
      <c r="Y52" s="70">
        <v>50</v>
      </c>
      <c r="Z52" s="70">
        <v>50</v>
      </c>
      <c r="AA52" s="70">
        <v>50</v>
      </c>
      <c r="AB52" s="70">
        <v>50</v>
      </c>
      <c r="AC52" s="70">
        <v>1200</v>
      </c>
      <c r="AD52" s="70"/>
      <c r="AE52" s="70"/>
    </row>
    <row r="53" spans="1:31">
      <c r="A53" s="70"/>
      <c r="B53" s="70"/>
      <c r="C53" s="70"/>
      <c r="D53" s="70" t="s">
        <v>128</v>
      </c>
      <c r="E53" s="70">
        <v>50</v>
      </c>
      <c r="F53" s="70">
        <v>50</v>
      </c>
      <c r="G53" s="70">
        <v>50</v>
      </c>
      <c r="H53" s="70">
        <v>50</v>
      </c>
      <c r="I53" s="70">
        <v>50</v>
      </c>
      <c r="J53" s="70">
        <v>50</v>
      </c>
      <c r="K53" s="70">
        <v>50</v>
      </c>
      <c r="L53" s="70">
        <v>50</v>
      </c>
      <c r="M53" s="70">
        <v>50</v>
      </c>
      <c r="N53" s="70">
        <v>50</v>
      </c>
      <c r="O53" s="70">
        <v>50</v>
      </c>
      <c r="P53" s="70">
        <v>50</v>
      </c>
      <c r="Q53" s="70">
        <v>50</v>
      </c>
      <c r="R53" s="70">
        <v>50</v>
      </c>
      <c r="S53" s="70">
        <v>50</v>
      </c>
      <c r="T53" s="70">
        <v>50</v>
      </c>
      <c r="U53" s="70">
        <v>50</v>
      </c>
      <c r="V53" s="70">
        <v>50</v>
      </c>
      <c r="W53" s="70">
        <v>50</v>
      </c>
      <c r="X53" s="70">
        <v>50</v>
      </c>
      <c r="Y53" s="70">
        <v>50</v>
      </c>
      <c r="Z53" s="70">
        <v>50</v>
      </c>
      <c r="AA53" s="70">
        <v>50</v>
      </c>
      <c r="AB53" s="70">
        <v>50</v>
      </c>
      <c r="AC53" s="70">
        <v>1200</v>
      </c>
      <c r="AD53" s="70"/>
      <c r="AE53" s="70"/>
    </row>
    <row r="54" spans="1:31">
      <c r="A54" s="70" t="s">
        <v>293</v>
      </c>
      <c r="B54" s="70" t="s">
        <v>155</v>
      </c>
      <c r="C54" s="70" t="s">
        <v>125</v>
      </c>
      <c r="D54" s="70" t="s">
        <v>130</v>
      </c>
      <c r="E54" s="70">
        <v>30</v>
      </c>
      <c r="F54" s="70">
        <v>30</v>
      </c>
      <c r="G54" s="70">
        <v>30</v>
      </c>
      <c r="H54" s="70">
        <v>30</v>
      </c>
      <c r="I54" s="70">
        <v>30</v>
      </c>
      <c r="J54" s="70">
        <v>30</v>
      </c>
      <c r="K54" s="70">
        <v>30</v>
      </c>
      <c r="L54" s="70">
        <v>30</v>
      </c>
      <c r="M54" s="70">
        <v>30</v>
      </c>
      <c r="N54" s="70">
        <v>30</v>
      </c>
      <c r="O54" s="70">
        <v>30</v>
      </c>
      <c r="P54" s="70">
        <v>30</v>
      </c>
      <c r="Q54" s="70">
        <v>30</v>
      </c>
      <c r="R54" s="70">
        <v>30</v>
      </c>
      <c r="S54" s="70">
        <v>30</v>
      </c>
      <c r="T54" s="70">
        <v>30</v>
      </c>
      <c r="U54" s="70">
        <v>30</v>
      </c>
      <c r="V54" s="70">
        <v>30</v>
      </c>
      <c r="W54" s="70">
        <v>30</v>
      </c>
      <c r="X54" s="70">
        <v>30</v>
      </c>
      <c r="Y54" s="70">
        <v>30</v>
      </c>
      <c r="Z54" s="70">
        <v>30</v>
      </c>
      <c r="AA54" s="70">
        <v>30</v>
      </c>
      <c r="AB54" s="70">
        <v>30</v>
      </c>
      <c r="AC54" s="70">
        <v>720</v>
      </c>
      <c r="AD54" s="70">
        <v>5040</v>
      </c>
      <c r="AE54" s="70">
        <v>262800</v>
      </c>
    </row>
    <row r="55" spans="1:31">
      <c r="A55" s="70" t="s">
        <v>294</v>
      </c>
      <c r="B55" s="70" t="s">
        <v>155</v>
      </c>
      <c r="C55" s="70" t="s">
        <v>125</v>
      </c>
      <c r="D55" s="70" t="s">
        <v>130</v>
      </c>
      <c r="E55" s="70">
        <v>60</v>
      </c>
      <c r="F55" s="70">
        <v>60</v>
      </c>
      <c r="G55" s="70">
        <v>60</v>
      </c>
      <c r="H55" s="70">
        <v>60</v>
      </c>
      <c r="I55" s="70">
        <v>60</v>
      </c>
      <c r="J55" s="70">
        <v>60</v>
      </c>
      <c r="K55" s="70">
        <v>60</v>
      </c>
      <c r="L55" s="70">
        <v>60</v>
      </c>
      <c r="M55" s="70">
        <v>60</v>
      </c>
      <c r="N55" s="70">
        <v>60</v>
      </c>
      <c r="O55" s="70">
        <v>60</v>
      </c>
      <c r="P55" s="70">
        <v>60</v>
      </c>
      <c r="Q55" s="70">
        <v>60</v>
      </c>
      <c r="R55" s="70">
        <v>60</v>
      </c>
      <c r="S55" s="70">
        <v>60</v>
      </c>
      <c r="T55" s="70">
        <v>60</v>
      </c>
      <c r="U55" s="70">
        <v>60</v>
      </c>
      <c r="V55" s="70">
        <v>60</v>
      </c>
      <c r="W55" s="70">
        <v>60</v>
      </c>
      <c r="X55" s="70">
        <v>60</v>
      </c>
      <c r="Y55" s="70">
        <v>60</v>
      </c>
      <c r="Z55" s="70">
        <v>60</v>
      </c>
      <c r="AA55" s="70">
        <v>60</v>
      </c>
      <c r="AB55" s="70">
        <v>60</v>
      </c>
      <c r="AC55" s="70">
        <v>1440</v>
      </c>
      <c r="AD55" s="70">
        <v>10080</v>
      </c>
      <c r="AE55" s="70">
        <v>525600</v>
      </c>
    </row>
    <row r="56" spans="1:31">
      <c r="A56" s="70" t="s">
        <v>156</v>
      </c>
      <c r="B56" s="70" t="s">
        <v>129</v>
      </c>
      <c r="C56" s="70" t="s">
        <v>125</v>
      </c>
      <c r="D56" s="70" t="s">
        <v>126</v>
      </c>
      <c r="E56" s="70">
        <v>0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1</v>
      </c>
      <c r="M56" s="70">
        <v>1</v>
      </c>
      <c r="N56" s="70">
        <v>1</v>
      </c>
      <c r="O56" s="70">
        <v>1</v>
      </c>
      <c r="P56" s="70">
        <v>1</v>
      </c>
      <c r="Q56" s="70">
        <v>1</v>
      </c>
      <c r="R56" s="70">
        <v>1</v>
      </c>
      <c r="S56" s="70">
        <v>1</v>
      </c>
      <c r="T56" s="70">
        <v>1</v>
      </c>
      <c r="U56" s="70">
        <v>1</v>
      </c>
      <c r="V56" s="70">
        <v>0</v>
      </c>
      <c r="W56" s="70">
        <v>0</v>
      </c>
      <c r="X56" s="70">
        <v>0</v>
      </c>
      <c r="Y56" s="70">
        <v>0</v>
      </c>
      <c r="Z56" s="70">
        <v>0</v>
      </c>
      <c r="AA56" s="70">
        <v>0</v>
      </c>
      <c r="AB56" s="70">
        <v>0</v>
      </c>
      <c r="AC56" s="70">
        <v>10</v>
      </c>
      <c r="AD56" s="70">
        <v>58</v>
      </c>
      <c r="AE56" s="70">
        <v>3024.29</v>
      </c>
    </row>
    <row r="57" spans="1:31">
      <c r="A57" s="70"/>
      <c r="B57" s="70"/>
      <c r="C57" s="70"/>
      <c r="D57" s="70" t="s">
        <v>134</v>
      </c>
      <c r="E57" s="70">
        <v>0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1</v>
      </c>
      <c r="N57" s="70">
        <v>1</v>
      </c>
      <c r="O57" s="70">
        <v>1</v>
      </c>
      <c r="P57" s="70">
        <v>1</v>
      </c>
      <c r="Q57" s="70">
        <v>1</v>
      </c>
      <c r="R57" s="70">
        <v>1</v>
      </c>
      <c r="S57" s="70">
        <v>1</v>
      </c>
      <c r="T57" s="70">
        <v>1</v>
      </c>
      <c r="U57" s="70">
        <v>0</v>
      </c>
      <c r="V57" s="70">
        <v>0</v>
      </c>
      <c r="W57" s="70">
        <v>0</v>
      </c>
      <c r="X57" s="70">
        <v>0</v>
      </c>
      <c r="Y57" s="70">
        <v>0</v>
      </c>
      <c r="Z57" s="70">
        <v>0</v>
      </c>
      <c r="AA57" s="70">
        <v>0</v>
      </c>
      <c r="AB57" s="70">
        <v>0</v>
      </c>
      <c r="AC57" s="70">
        <v>8</v>
      </c>
      <c r="AD57" s="70"/>
      <c r="AE57" s="70"/>
    </row>
    <row r="58" spans="1:31">
      <c r="A58" s="70"/>
      <c r="B58" s="70"/>
      <c r="C58" s="70"/>
      <c r="D58" s="70" t="s">
        <v>136</v>
      </c>
      <c r="E58" s="70">
        <v>1</v>
      </c>
      <c r="F58" s="70">
        <v>1</v>
      </c>
      <c r="G58" s="70">
        <v>1</v>
      </c>
      <c r="H58" s="70">
        <v>1</v>
      </c>
      <c r="I58" s="70">
        <v>1</v>
      </c>
      <c r="J58" s="70">
        <v>1</v>
      </c>
      <c r="K58" s="70">
        <v>1</v>
      </c>
      <c r="L58" s="70">
        <v>1</v>
      </c>
      <c r="M58" s="70">
        <v>1</v>
      </c>
      <c r="N58" s="70">
        <v>1</v>
      </c>
      <c r="O58" s="70">
        <v>1</v>
      </c>
      <c r="P58" s="70">
        <v>1</v>
      </c>
      <c r="Q58" s="70">
        <v>1</v>
      </c>
      <c r="R58" s="70">
        <v>1</v>
      </c>
      <c r="S58" s="70">
        <v>1</v>
      </c>
      <c r="T58" s="70">
        <v>1</v>
      </c>
      <c r="U58" s="70">
        <v>1</v>
      </c>
      <c r="V58" s="70">
        <v>1</v>
      </c>
      <c r="W58" s="70">
        <v>1</v>
      </c>
      <c r="X58" s="70">
        <v>1</v>
      </c>
      <c r="Y58" s="70">
        <v>1</v>
      </c>
      <c r="Z58" s="70">
        <v>1</v>
      </c>
      <c r="AA58" s="70">
        <v>1</v>
      </c>
      <c r="AB58" s="70">
        <v>1</v>
      </c>
      <c r="AC58" s="70">
        <v>24</v>
      </c>
      <c r="AD58" s="70"/>
      <c r="AE58" s="70"/>
    </row>
    <row r="59" spans="1:31">
      <c r="A59" s="70"/>
      <c r="B59" s="70"/>
      <c r="C59" s="70"/>
      <c r="D59" s="70" t="s">
        <v>128</v>
      </c>
      <c r="E59" s="70">
        <v>0</v>
      </c>
      <c r="F59" s="70">
        <v>0</v>
      </c>
      <c r="G59" s="70">
        <v>0</v>
      </c>
      <c r="H59" s="70">
        <v>0</v>
      </c>
      <c r="I59" s="70">
        <v>0</v>
      </c>
      <c r="J59" s="70">
        <v>0</v>
      </c>
      <c r="K59" s="70">
        <v>0</v>
      </c>
      <c r="L59" s="70">
        <v>0</v>
      </c>
      <c r="M59" s="70">
        <v>0</v>
      </c>
      <c r="N59" s="70">
        <v>0</v>
      </c>
      <c r="O59" s="70">
        <v>0</v>
      </c>
      <c r="P59" s="70">
        <v>0</v>
      </c>
      <c r="Q59" s="70">
        <v>0</v>
      </c>
      <c r="R59" s="70">
        <v>0</v>
      </c>
      <c r="S59" s="70">
        <v>0</v>
      </c>
      <c r="T59" s="70">
        <v>0</v>
      </c>
      <c r="U59" s="70">
        <v>0</v>
      </c>
      <c r="V59" s="70">
        <v>0</v>
      </c>
      <c r="W59" s="70">
        <v>0</v>
      </c>
      <c r="X59" s="70">
        <v>0</v>
      </c>
      <c r="Y59" s="70">
        <v>0</v>
      </c>
      <c r="Z59" s="70">
        <v>0</v>
      </c>
      <c r="AA59" s="70">
        <v>0</v>
      </c>
      <c r="AB59" s="70">
        <v>0</v>
      </c>
      <c r="AC59" s="70">
        <v>0</v>
      </c>
      <c r="AD59" s="70"/>
      <c r="AE59" s="70"/>
    </row>
    <row r="60" spans="1:31">
      <c r="A60" s="70" t="s">
        <v>157</v>
      </c>
      <c r="B60" s="70" t="s">
        <v>129</v>
      </c>
      <c r="C60" s="70" t="s">
        <v>125</v>
      </c>
      <c r="D60" s="70" t="s">
        <v>130</v>
      </c>
      <c r="E60" s="70">
        <v>1</v>
      </c>
      <c r="F60" s="70">
        <v>1</v>
      </c>
      <c r="G60" s="70">
        <v>1</v>
      </c>
      <c r="H60" s="70">
        <v>1</v>
      </c>
      <c r="I60" s="70">
        <v>1</v>
      </c>
      <c r="J60" s="70">
        <v>1</v>
      </c>
      <c r="K60" s="70">
        <v>1</v>
      </c>
      <c r="L60" s="70">
        <v>1</v>
      </c>
      <c r="M60" s="70">
        <v>1</v>
      </c>
      <c r="N60" s="70">
        <v>1</v>
      </c>
      <c r="O60" s="70">
        <v>1</v>
      </c>
      <c r="P60" s="70">
        <v>1</v>
      </c>
      <c r="Q60" s="70">
        <v>1</v>
      </c>
      <c r="R60" s="70">
        <v>1</v>
      </c>
      <c r="S60" s="70">
        <v>1</v>
      </c>
      <c r="T60" s="70">
        <v>1</v>
      </c>
      <c r="U60" s="70">
        <v>1</v>
      </c>
      <c r="V60" s="70">
        <v>1</v>
      </c>
      <c r="W60" s="70">
        <v>1</v>
      </c>
      <c r="X60" s="70">
        <v>1</v>
      </c>
      <c r="Y60" s="70">
        <v>1</v>
      </c>
      <c r="Z60" s="70">
        <v>1</v>
      </c>
      <c r="AA60" s="70">
        <v>1</v>
      </c>
      <c r="AB60" s="70">
        <v>1</v>
      </c>
      <c r="AC60" s="70">
        <v>24</v>
      </c>
      <c r="AD60" s="70">
        <v>168</v>
      </c>
      <c r="AE60" s="70">
        <v>8760</v>
      </c>
    </row>
    <row r="61" spans="1:31">
      <c r="A61" s="70" t="s">
        <v>158</v>
      </c>
      <c r="B61" s="70" t="s">
        <v>159</v>
      </c>
      <c r="C61" s="70" t="s">
        <v>125</v>
      </c>
      <c r="D61" s="70" t="s">
        <v>130</v>
      </c>
      <c r="E61" s="70">
        <v>4</v>
      </c>
      <c r="F61" s="70">
        <v>4</v>
      </c>
      <c r="G61" s="70">
        <v>4</v>
      </c>
      <c r="H61" s="70">
        <v>4</v>
      </c>
      <c r="I61" s="70">
        <v>4</v>
      </c>
      <c r="J61" s="70">
        <v>4</v>
      </c>
      <c r="K61" s="70">
        <v>4</v>
      </c>
      <c r="L61" s="70">
        <v>4</v>
      </c>
      <c r="M61" s="70">
        <v>4</v>
      </c>
      <c r="N61" s="70">
        <v>4</v>
      </c>
      <c r="O61" s="70">
        <v>4</v>
      </c>
      <c r="P61" s="70">
        <v>4</v>
      </c>
      <c r="Q61" s="70">
        <v>4</v>
      </c>
      <c r="R61" s="70">
        <v>4</v>
      </c>
      <c r="S61" s="70">
        <v>4</v>
      </c>
      <c r="T61" s="70">
        <v>4</v>
      </c>
      <c r="U61" s="70">
        <v>4</v>
      </c>
      <c r="V61" s="70">
        <v>4</v>
      </c>
      <c r="W61" s="70">
        <v>4</v>
      </c>
      <c r="X61" s="70">
        <v>4</v>
      </c>
      <c r="Y61" s="70">
        <v>4</v>
      </c>
      <c r="Z61" s="70">
        <v>4</v>
      </c>
      <c r="AA61" s="70">
        <v>4</v>
      </c>
      <c r="AB61" s="70">
        <v>4</v>
      </c>
      <c r="AC61" s="70">
        <v>96</v>
      </c>
      <c r="AD61" s="70">
        <v>672</v>
      </c>
      <c r="AE61" s="70">
        <v>35040</v>
      </c>
    </row>
    <row r="62" spans="1:31">
      <c r="A62" s="70" t="s">
        <v>160</v>
      </c>
      <c r="B62" s="70" t="s">
        <v>153</v>
      </c>
      <c r="C62" s="70" t="s">
        <v>125</v>
      </c>
      <c r="D62" s="70" t="s">
        <v>130</v>
      </c>
      <c r="E62" s="70">
        <v>16</v>
      </c>
      <c r="F62" s="70">
        <v>16</v>
      </c>
      <c r="G62" s="70">
        <v>16</v>
      </c>
      <c r="H62" s="70">
        <v>16</v>
      </c>
      <c r="I62" s="70">
        <v>16</v>
      </c>
      <c r="J62" s="70">
        <v>16</v>
      </c>
      <c r="K62" s="70">
        <v>16</v>
      </c>
      <c r="L62" s="70">
        <v>16</v>
      </c>
      <c r="M62" s="70">
        <v>16</v>
      </c>
      <c r="N62" s="70">
        <v>16</v>
      </c>
      <c r="O62" s="70">
        <v>16</v>
      </c>
      <c r="P62" s="70">
        <v>16</v>
      </c>
      <c r="Q62" s="70">
        <v>16</v>
      </c>
      <c r="R62" s="70">
        <v>16</v>
      </c>
      <c r="S62" s="70">
        <v>16</v>
      </c>
      <c r="T62" s="70">
        <v>16</v>
      </c>
      <c r="U62" s="70">
        <v>16</v>
      </c>
      <c r="V62" s="70">
        <v>16</v>
      </c>
      <c r="W62" s="70">
        <v>16</v>
      </c>
      <c r="X62" s="70">
        <v>16</v>
      </c>
      <c r="Y62" s="70">
        <v>16</v>
      </c>
      <c r="Z62" s="70">
        <v>16</v>
      </c>
      <c r="AA62" s="70">
        <v>16</v>
      </c>
      <c r="AB62" s="70">
        <v>16</v>
      </c>
      <c r="AC62" s="70">
        <v>384</v>
      </c>
      <c r="AD62" s="70">
        <v>2688</v>
      </c>
      <c r="AE62" s="70">
        <v>140160</v>
      </c>
    </row>
    <row r="63" spans="1:31">
      <c r="A63" s="70" t="s">
        <v>139</v>
      </c>
      <c r="B63" s="70" t="s">
        <v>140</v>
      </c>
      <c r="C63" s="70" t="s">
        <v>125</v>
      </c>
      <c r="D63" s="70" t="s">
        <v>130</v>
      </c>
      <c r="E63" s="70">
        <v>120</v>
      </c>
      <c r="F63" s="70">
        <v>120</v>
      </c>
      <c r="G63" s="70">
        <v>120</v>
      </c>
      <c r="H63" s="70">
        <v>120</v>
      </c>
      <c r="I63" s="70">
        <v>120</v>
      </c>
      <c r="J63" s="70">
        <v>120</v>
      </c>
      <c r="K63" s="70">
        <v>120</v>
      </c>
      <c r="L63" s="70">
        <v>120</v>
      </c>
      <c r="M63" s="70">
        <v>120</v>
      </c>
      <c r="N63" s="70">
        <v>120</v>
      </c>
      <c r="O63" s="70">
        <v>120</v>
      </c>
      <c r="P63" s="70">
        <v>120</v>
      </c>
      <c r="Q63" s="70">
        <v>120</v>
      </c>
      <c r="R63" s="70">
        <v>120</v>
      </c>
      <c r="S63" s="70">
        <v>120</v>
      </c>
      <c r="T63" s="70">
        <v>120</v>
      </c>
      <c r="U63" s="70">
        <v>120</v>
      </c>
      <c r="V63" s="70">
        <v>120</v>
      </c>
      <c r="W63" s="70">
        <v>120</v>
      </c>
      <c r="X63" s="70">
        <v>120</v>
      </c>
      <c r="Y63" s="70">
        <v>120</v>
      </c>
      <c r="Z63" s="70">
        <v>120</v>
      </c>
      <c r="AA63" s="70">
        <v>120</v>
      </c>
      <c r="AB63" s="70">
        <v>120</v>
      </c>
      <c r="AC63" s="70">
        <v>2880</v>
      </c>
      <c r="AD63" s="70">
        <v>20160</v>
      </c>
      <c r="AE63" s="70">
        <v>1051200</v>
      </c>
    </row>
    <row r="64" spans="1:31">
      <c r="A64" s="70" t="s">
        <v>141</v>
      </c>
      <c r="B64" s="70" t="s">
        <v>129</v>
      </c>
      <c r="C64" s="70" t="s">
        <v>125</v>
      </c>
      <c r="D64" s="70" t="s">
        <v>130</v>
      </c>
      <c r="E64" s="70">
        <v>0</v>
      </c>
      <c r="F64" s="70">
        <v>0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70">
        <v>0</v>
      </c>
      <c r="N64" s="70">
        <v>0</v>
      </c>
      <c r="O64" s="70">
        <v>0</v>
      </c>
      <c r="P64" s="70">
        <v>0</v>
      </c>
      <c r="Q64" s="70">
        <v>0</v>
      </c>
      <c r="R64" s="70">
        <v>0</v>
      </c>
      <c r="S64" s="70">
        <v>0</v>
      </c>
      <c r="T64" s="70">
        <v>0</v>
      </c>
      <c r="U64" s="70">
        <v>0</v>
      </c>
      <c r="V64" s="70">
        <v>0</v>
      </c>
      <c r="W64" s="70">
        <v>0</v>
      </c>
      <c r="X64" s="70">
        <v>0</v>
      </c>
      <c r="Y64" s="70">
        <v>0</v>
      </c>
      <c r="Z64" s="70">
        <v>0</v>
      </c>
      <c r="AA64" s="70">
        <v>0</v>
      </c>
      <c r="AB64" s="70">
        <v>0</v>
      </c>
      <c r="AC64" s="70">
        <v>0</v>
      </c>
      <c r="AD64" s="70">
        <v>0</v>
      </c>
      <c r="AE64" s="70">
        <v>0</v>
      </c>
    </row>
    <row r="65" spans="1:31">
      <c r="A65" s="70" t="s">
        <v>142</v>
      </c>
      <c r="B65" s="70" t="s">
        <v>140</v>
      </c>
      <c r="C65" s="70" t="s">
        <v>125</v>
      </c>
      <c r="D65" s="70" t="s">
        <v>130</v>
      </c>
      <c r="E65" s="70">
        <v>0.2</v>
      </c>
      <c r="F65" s="70">
        <v>0.2</v>
      </c>
      <c r="G65" s="70">
        <v>0.2</v>
      </c>
      <c r="H65" s="70">
        <v>0.2</v>
      </c>
      <c r="I65" s="70">
        <v>0.2</v>
      </c>
      <c r="J65" s="70">
        <v>0.2</v>
      </c>
      <c r="K65" s="70">
        <v>0.2</v>
      </c>
      <c r="L65" s="70">
        <v>0.2</v>
      </c>
      <c r="M65" s="70">
        <v>0.2</v>
      </c>
      <c r="N65" s="70">
        <v>0.2</v>
      </c>
      <c r="O65" s="70">
        <v>0.2</v>
      </c>
      <c r="P65" s="70">
        <v>0.2</v>
      </c>
      <c r="Q65" s="70">
        <v>0.2</v>
      </c>
      <c r="R65" s="70">
        <v>0.2</v>
      </c>
      <c r="S65" s="70">
        <v>0.2</v>
      </c>
      <c r="T65" s="70">
        <v>0.2</v>
      </c>
      <c r="U65" s="70">
        <v>0.2</v>
      </c>
      <c r="V65" s="70">
        <v>0.2</v>
      </c>
      <c r="W65" s="70">
        <v>0.2</v>
      </c>
      <c r="X65" s="70">
        <v>0.2</v>
      </c>
      <c r="Y65" s="70">
        <v>0.2</v>
      </c>
      <c r="Z65" s="70">
        <v>0.2</v>
      </c>
      <c r="AA65" s="70">
        <v>0.2</v>
      </c>
      <c r="AB65" s="70">
        <v>0.2</v>
      </c>
      <c r="AC65" s="70">
        <v>4.8</v>
      </c>
      <c r="AD65" s="70">
        <v>33.6</v>
      </c>
      <c r="AE65" s="70">
        <v>1752</v>
      </c>
    </row>
    <row r="66" spans="1:31">
      <c r="A66" s="70" t="s">
        <v>143</v>
      </c>
      <c r="B66" s="70" t="s">
        <v>140</v>
      </c>
      <c r="C66" s="70" t="s">
        <v>144</v>
      </c>
      <c r="D66" s="70" t="s">
        <v>130</v>
      </c>
      <c r="E66" s="70">
        <v>1</v>
      </c>
      <c r="F66" s="70">
        <v>1</v>
      </c>
      <c r="G66" s="70">
        <v>1</v>
      </c>
      <c r="H66" s="70">
        <v>1</v>
      </c>
      <c r="I66" s="70">
        <v>1</v>
      </c>
      <c r="J66" s="70">
        <v>1</v>
      </c>
      <c r="K66" s="70">
        <v>1</v>
      </c>
      <c r="L66" s="70">
        <v>1</v>
      </c>
      <c r="M66" s="70">
        <v>1</v>
      </c>
      <c r="N66" s="70">
        <v>1</v>
      </c>
      <c r="O66" s="70">
        <v>1</v>
      </c>
      <c r="P66" s="70">
        <v>1</v>
      </c>
      <c r="Q66" s="70">
        <v>1</v>
      </c>
      <c r="R66" s="70">
        <v>1</v>
      </c>
      <c r="S66" s="70">
        <v>1</v>
      </c>
      <c r="T66" s="70">
        <v>1</v>
      </c>
      <c r="U66" s="70">
        <v>1</v>
      </c>
      <c r="V66" s="70">
        <v>1</v>
      </c>
      <c r="W66" s="70">
        <v>1</v>
      </c>
      <c r="X66" s="70">
        <v>1</v>
      </c>
      <c r="Y66" s="70">
        <v>1</v>
      </c>
      <c r="Z66" s="70">
        <v>1</v>
      </c>
      <c r="AA66" s="70">
        <v>1</v>
      </c>
      <c r="AB66" s="70">
        <v>1</v>
      </c>
      <c r="AC66" s="70">
        <v>24</v>
      </c>
      <c r="AD66" s="70">
        <v>168</v>
      </c>
      <c r="AE66" s="70">
        <v>6924</v>
      </c>
    </row>
    <row r="67" spans="1:31">
      <c r="A67" s="70"/>
      <c r="B67" s="70"/>
      <c r="C67" s="70" t="s">
        <v>145</v>
      </c>
      <c r="D67" s="70" t="s">
        <v>130</v>
      </c>
      <c r="E67" s="70">
        <v>0.5</v>
      </c>
      <c r="F67" s="70">
        <v>0.5</v>
      </c>
      <c r="G67" s="70">
        <v>0.5</v>
      </c>
      <c r="H67" s="70">
        <v>0.5</v>
      </c>
      <c r="I67" s="70">
        <v>0.5</v>
      </c>
      <c r="J67" s="70">
        <v>0.5</v>
      </c>
      <c r="K67" s="70">
        <v>0.5</v>
      </c>
      <c r="L67" s="70">
        <v>0.5</v>
      </c>
      <c r="M67" s="70">
        <v>0.5</v>
      </c>
      <c r="N67" s="70">
        <v>0.5</v>
      </c>
      <c r="O67" s="70">
        <v>0.5</v>
      </c>
      <c r="P67" s="70">
        <v>0.5</v>
      </c>
      <c r="Q67" s="70">
        <v>0.5</v>
      </c>
      <c r="R67" s="70">
        <v>0.5</v>
      </c>
      <c r="S67" s="70">
        <v>0.5</v>
      </c>
      <c r="T67" s="70">
        <v>0.5</v>
      </c>
      <c r="U67" s="70">
        <v>0.5</v>
      </c>
      <c r="V67" s="70">
        <v>0.5</v>
      </c>
      <c r="W67" s="70">
        <v>0.5</v>
      </c>
      <c r="X67" s="70">
        <v>0.5</v>
      </c>
      <c r="Y67" s="70">
        <v>0.5</v>
      </c>
      <c r="Z67" s="70">
        <v>0.5</v>
      </c>
      <c r="AA67" s="70">
        <v>0.5</v>
      </c>
      <c r="AB67" s="70">
        <v>0.5</v>
      </c>
      <c r="AC67" s="70">
        <v>12</v>
      </c>
      <c r="AD67" s="70">
        <v>84</v>
      </c>
      <c r="AE67" s="70"/>
    </row>
    <row r="68" spans="1:31">
      <c r="A68" s="70"/>
      <c r="B68" s="70"/>
      <c r="C68" s="70" t="s">
        <v>125</v>
      </c>
      <c r="D68" s="70" t="s">
        <v>130</v>
      </c>
      <c r="E68" s="70">
        <v>1</v>
      </c>
      <c r="F68" s="70">
        <v>1</v>
      </c>
      <c r="G68" s="70">
        <v>1</v>
      </c>
      <c r="H68" s="70">
        <v>1</v>
      </c>
      <c r="I68" s="70">
        <v>1</v>
      </c>
      <c r="J68" s="70">
        <v>1</v>
      </c>
      <c r="K68" s="70">
        <v>1</v>
      </c>
      <c r="L68" s="70">
        <v>1</v>
      </c>
      <c r="M68" s="70">
        <v>1</v>
      </c>
      <c r="N68" s="70">
        <v>1</v>
      </c>
      <c r="O68" s="70">
        <v>1</v>
      </c>
      <c r="P68" s="70">
        <v>1</v>
      </c>
      <c r="Q68" s="70">
        <v>1</v>
      </c>
      <c r="R68" s="70">
        <v>1</v>
      </c>
      <c r="S68" s="70">
        <v>1</v>
      </c>
      <c r="T68" s="70">
        <v>1</v>
      </c>
      <c r="U68" s="70">
        <v>1</v>
      </c>
      <c r="V68" s="70">
        <v>1</v>
      </c>
      <c r="W68" s="70">
        <v>1</v>
      </c>
      <c r="X68" s="70">
        <v>1</v>
      </c>
      <c r="Y68" s="70">
        <v>1</v>
      </c>
      <c r="Z68" s="70">
        <v>1</v>
      </c>
      <c r="AA68" s="70">
        <v>1</v>
      </c>
      <c r="AB68" s="70">
        <v>1</v>
      </c>
      <c r="AC68" s="70">
        <v>24</v>
      </c>
      <c r="AD68" s="70">
        <v>168</v>
      </c>
      <c r="AE68" s="70"/>
    </row>
    <row r="69" spans="1:31">
      <c r="A69" s="70" t="s">
        <v>148</v>
      </c>
      <c r="B69" s="70" t="s">
        <v>140</v>
      </c>
      <c r="C69" s="70" t="s">
        <v>125</v>
      </c>
      <c r="D69" s="70" t="s">
        <v>130</v>
      </c>
      <c r="E69" s="70">
        <v>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  <c r="S69" s="70">
        <v>0</v>
      </c>
      <c r="T69" s="70">
        <v>0</v>
      </c>
      <c r="U69" s="70">
        <v>0</v>
      </c>
      <c r="V69" s="70">
        <v>0</v>
      </c>
      <c r="W69" s="70">
        <v>0</v>
      </c>
      <c r="X69" s="70">
        <v>0</v>
      </c>
      <c r="Y69" s="70">
        <v>0</v>
      </c>
      <c r="Z69" s="70">
        <v>0</v>
      </c>
      <c r="AA69" s="70">
        <v>0</v>
      </c>
      <c r="AB69" s="70">
        <v>0</v>
      </c>
      <c r="AC69" s="70">
        <v>0</v>
      </c>
      <c r="AD69" s="70">
        <v>0</v>
      </c>
      <c r="AE69" s="70">
        <v>0</v>
      </c>
    </row>
    <row r="70" spans="1:31">
      <c r="A70" s="66" t="s">
        <v>149</v>
      </c>
      <c r="B70" s="66" t="s">
        <v>150</v>
      </c>
      <c r="C70" s="66" t="s">
        <v>125</v>
      </c>
      <c r="D70" s="66" t="s">
        <v>130</v>
      </c>
      <c r="E70" s="66">
        <v>1</v>
      </c>
      <c r="F70" s="66">
        <v>1</v>
      </c>
      <c r="G70" s="66">
        <v>1</v>
      </c>
      <c r="H70" s="66">
        <v>1</v>
      </c>
      <c r="I70" s="66">
        <v>1</v>
      </c>
      <c r="J70" s="66">
        <v>1</v>
      </c>
      <c r="K70" s="66">
        <v>1</v>
      </c>
      <c r="L70" s="66">
        <v>1</v>
      </c>
      <c r="M70" s="66">
        <v>1</v>
      </c>
      <c r="N70" s="66">
        <v>1</v>
      </c>
      <c r="O70" s="66">
        <v>1</v>
      </c>
      <c r="P70" s="66">
        <v>1</v>
      </c>
      <c r="Q70" s="66">
        <v>1</v>
      </c>
      <c r="R70" s="66">
        <v>1</v>
      </c>
      <c r="S70" s="66">
        <v>1</v>
      </c>
      <c r="T70" s="66">
        <v>1</v>
      </c>
      <c r="U70" s="66">
        <v>1</v>
      </c>
      <c r="V70" s="66">
        <v>1</v>
      </c>
      <c r="W70" s="66">
        <v>1</v>
      </c>
      <c r="X70" s="66">
        <v>1</v>
      </c>
      <c r="Y70" s="66">
        <v>1</v>
      </c>
      <c r="Z70" s="66">
        <v>1</v>
      </c>
      <c r="AA70" s="66">
        <v>1</v>
      </c>
      <c r="AB70" s="66">
        <v>1</v>
      </c>
      <c r="AC70" s="66">
        <v>24</v>
      </c>
      <c r="AD70" s="66">
        <v>168</v>
      </c>
      <c r="AE70" s="66">
        <v>8760</v>
      </c>
    </row>
    <row r="71" spans="1:31">
      <c r="A71" s="66" t="s">
        <v>151</v>
      </c>
      <c r="B71" s="66" t="s">
        <v>129</v>
      </c>
      <c r="C71" s="66" t="s">
        <v>125</v>
      </c>
      <c r="D71" s="66" t="s">
        <v>130</v>
      </c>
      <c r="E71" s="66">
        <v>1</v>
      </c>
      <c r="F71" s="66">
        <v>1</v>
      </c>
      <c r="G71" s="66">
        <v>1</v>
      </c>
      <c r="H71" s="66">
        <v>1</v>
      </c>
      <c r="I71" s="66">
        <v>1</v>
      </c>
      <c r="J71" s="66">
        <v>1</v>
      </c>
      <c r="K71" s="66">
        <v>1</v>
      </c>
      <c r="L71" s="66">
        <v>1</v>
      </c>
      <c r="M71" s="66">
        <v>1</v>
      </c>
      <c r="N71" s="66">
        <v>1</v>
      </c>
      <c r="O71" s="66">
        <v>1</v>
      </c>
      <c r="P71" s="66">
        <v>1</v>
      </c>
      <c r="Q71" s="66">
        <v>1</v>
      </c>
      <c r="R71" s="66">
        <v>1</v>
      </c>
      <c r="S71" s="66">
        <v>1</v>
      </c>
      <c r="T71" s="66">
        <v>1</v>
      </c>
      <c r="U71" s="66">
        <v>1</v>
      </c>
      <c r="V71" s="66">
        <v>1</v>
      </c>
      <c r="W71" s="66">
        <v>1</v>
      </c>
      <c r="X71" s="66">
        <v>1</v>
      </c>
      <c r="Y71" s="66">
        <v>1</v>
      </c>
      <c r="Z71" s="66">
        <v>1</v>
      </c>
      <c r="AA71" s="66">
        <v>1</v>
      </c>
      <c r="AB71" s="66">
        <v>1</v>
      </c>
      <c r="AC71" s="66">
        <v>24</v>
      </c>
      <c r="AD71" s="66">
        <v>168</v>
      </c>
      <c r="AE71" s="66">
        <v>8760</v>
      </c>
    </row>
    <row r="72" spans="1:31">
      <c r="A72" s="66" t="s">
        <v>295</v>
      </c>
      <c r="B72" s="66" t="s">
        <v>129</v>
      </c>
      <c r="C72" s="66" t="s">
        <v>125</v>
      </c>
      <c r="D72" s="66" t="s">
        <v>130</v>
      </c>
      <c r="E72" s="66">
        <v>1</v>
      </c>
      <c r="F72" s="66">
        <v>1</v>
      </c>
      <c r="G72" s="66">
        <v>1</v>
      </c>
      <c r="H72" s="66">
        <v>1</v>
      </c>
      <c r="I72" s="66">
        <v>1</v>
      </c>
      <c r="J72" s="66">
        <v>1</v>
      </c>
      <c r="K72" s="66">
        <v>1</v>
      </c>
      <c r="L72" s="66">
        <v>1</v>
      </c>
      <c r="M72" s="66">
        <v>1</v>
      </c>
      <c r="N72" s="66">
        <v>1</v>
      </c>
      <c r="O72" s="66">
        <v>1</v>
      </c>
      <c r="P72" s="66">
        <v>1</v>
      </c>
      <c r="Q72" s="66">
        <v>1</v>
      </c>
      <c r="R72" s="66">
        <v>1</v>
      </c>
      <c r="S72" s="66">
        <v>1</v>
      </c>
      <c r="T72" s="66">
        <v>1</v>
      </c>
      <c r="U72" s="66">
        <v>1</v>
      </c>
      <c r="V72" s="66">
        <v>1</v>
      </c>
      <c r="W72" s="66">
        <v>1</v>
      </c>
      <c r="X72" s="66">
        <v>1</v>
      </c>
      <c r="Y72" s="66">
        <v>1</v>
      </c>
      <c r="Z72" s="66">
        <v>1</v>
      </c>
      <c r="AA72" s="66">
        <v>1</v>
      </c>
      <c r="AB72" s="66">
        <v>1</v>
      </c>
      <c r="AC72" s="66">
        <v>24</v>
      </c>
      <c r="AD72" s="66">
        <v>168</v>
      </c>
      <c r="AE72" s="66">
        <v>8760</v>
      </c>
    </row>
    <row r="73" spans="1:31">
      <c r="A73" s="67" t="s">
        <v>152</v>
      </c>
      <c r="B73" s="67" t="s">
        <v>129</v>
      </c>
      <c r="C73" s="67" t="s">
        <v>125</v>
      </c>
      <c r="D73" s="67" t="s">
        <v>130</v>
      </c>
      <c r="E73" s="67">
        <v>1</v>
      </c>
      <c r="F73" s="67">
        <v>1</v>
      </c>
      <c r="G73" s="67">
        <v>1</v>
      </c>
      <c r="H73" s="67">
        <v>1</v>
      </c>
      <c r="I73" s="67">
        <v>1</v>
      </c>
      <c r="J73" s="67">
        <v>1</v>
      </c>
      <c r="K73" s="67">
        <v>1</v>
      </c>
      <c r="L73" s="67">
        <v>1</v>
      </c>
      <c r="M73" s="67">
        <v>1</v>
      </c>
      <c r="N73" s="67">
        <v>1</v>
      </c>
      <c r="O73" s="67">
        <v>1</v>
      </c>
      <c r="P73" s="67">
        <v>1</v>
      </c>
      <c r="Q73" s="67">
        <v>1</v>
      </c>
      <c r="R73" s="67">
        <v>1</v>
      </c>
      <c r="S73" s="67">
        <v>1</v>
      </c>
      <c r="T73" s="67">
        <v>1</v>
      </c>
      <c r="U73" s="67">
        <v>1</v>
      </c>
      <c r="V73" s="67">
        <v>1</v>
      </c>
      <c r="W73" s="67">
        <v>1</v>
      </c>
      <c r="X73" s="67">
        <v>1</v>
      </c>
      <c r="Y73" s="67">
        <v>1</v>
      </c>
      <c r="Z73" s="67">
        <v>1</v>
      </c>
      <c r="AA73" s="67">
        <v>1</v>
      </c>
      <c r="AB73" s="67">
        <v>1</v>
      </c>
      <c r="AC73" s="67">
        <v>24</v>
      </c>
      <c r="AD73" s="67">
        <v>168</v>
      </c>
      <c r="AE73" s="67">
        <v>8760</v>
      </c>
    </row>
    <row r="74" spans="1:31">
      <c r="A74" s="67" t="s">
        <v>296</v>
      </c>
      <c r="B74" s="67" t="s">
        <v>153</v>
      </c>
      <c r="C74" s="67" t="s">
        <v>297</v>
      </c>
      <c r="D74" s="67" t="s">
        <v>130</v>
      </c>
      <c r="E74" s="67">
        <v>1</v>
      </c>
      <c r="F74" s="67">
        <v>1</v>
      </c>
      <c r="G74" s="67">
        <v>1</v>
      </c>
      <c r="H74" s="67">
        <v>1</v>
      </c>
      <c r="I74" s="67">
        <v>1</v>
      </c>
      <c r="J74" s="67">
        <v>1</v>
      </c>
      <c r="K74" s="67">
        <v>1</v>
      </c>
      <c r="L74" s="67">
        <v>1</v>
      </c>
      <c r="M74" s="67">
        <v>1</v>
      </c>
      <c r="N74" s="67">
        <v>1</v>
      </c>
      <c r="O74" s="67">
        <v>1</v>
      </c>
      <c r="P74" s="67">
        <v>1</v>
      </c>
      <c r="Q74" s="67">
        <v>1</v>
      </c>
      <c r="R74" s="67">
        <v>1</v>
      </c>
      <c r="S74" s="67">
        <v>1</v>
      </c>
      <c r="T74" s="67">
        <v>1</v>
      </c>
      <c r="U74" s="67">
        <v>1</v>
      </c>
      <c r="V74" s="67">
        <v>1</v>
      </c>
      <c r="W74" s="67">
        <v>1</v>
      </c>
      <c r="X74" s="67">
        <v>1</v>
      </c>
      <c r="Y74" s="67">
        <v>1</v>
      </c>
      <c r="Z74" s="67">
        <v>1</v>
      </c>
      <c r="AA74" s="67">
        <v>1</v>
      </c>
      <c r="AB74" s="67">
        <v>1</v>
      </c>
      <c r="AC74" s="67">
        <v>24</v>
      </c>
      <c r="AD74" s="67">
        <v>168</v>
      </c>
      <c r="AE74" s="67">
        <v>8760</v>
      </c>
    </row>
    <row r="75" spans="1:31">
      <c r="A75" s="68"/>
      <c r="C75" s="67" t="s">
        <v>298</v>
      </c>
      <c r="D75" s="67" t="s">
        <v>130</v>
      </c>
      <c r="E75" s="67">
        <v>1</v>
      </c>
      <c r="F75" s="67">
        <v>1</v>
      </c>
      <c r="G75" s="67">
        <v>1</v>
      </c>
      <c r="H75" s="67">
        <v>1</v>
      </c>
      <c r="I75" s="67">
        <v>1</v>
      </c>
      <c r="J75" s="67">
        <v>1</v>
      </c>
      <c r="K75" s="67">
        <v>1</v>
      </c>
      <c r="L75" s="67">
        <v>1</v>
      </c>
      <c r="M75" s="67">
        <v>1</v>
      </c>
      <c r="N75" s="67">
        <v>1</v>
      </c>
      <c r="O75" s="67">
        <v>1</v>
      </c>
      <c r="P75" s="67">
        <v>1</v>
      </c>
      <c r="Q75" s="67">
        <v>1</v>
      </c>
      <c r="R75" s="67">
        <v>1</v>
      </c>
      <c r="S75" s="67">
        <v>1</v>
      </c>
      <c r="T75" s="67">
        <v>1</v>
      </c>
      <c r="U75" s="67">
        <v>1</v>
      </c>
      <c r="V75" s="67">
        <v>1</v>
      </c>
      <c r="W75" s="67">
        <v>1</v>
      </c>
      <c r="X75" s="67">
        <v>1</v>
      </c>
      <c r="Y75" s="67">
        <v>1</v>
      </c>
      <c r="Z75" s="67">
        <v>1</v>
      </c>
      <c r="AA75" s="67">
        <v>1</v>
      </c>
      <c r="AB75" s="67">
        <v>1</v>
      </c>
      <c r="AC75" s="67">
        <v>24</v>
      </c>
      <c r="AD75" s="67">
        <v>168</v>
      </c>
    </row>
    <row r="76" spans="1:31">
      <c r="C76" s="67" t="s">
        <v>125</v>
      </c>
      <c r="D76" s="67" t="s">
        <v>130</v>
      </c>
      <c r="E76" s="69">
        <v>1</v>
      </c>
      <c r="F76" s="69">
        <v>1</v>
      </c>
      <c r="G76" s="69">
        <v>1</v>
      </c>
      <c r="H76" s="69">
        <v>1</v>
      </c>
      <c r="I76" s="69">
        <v>1</v>
      </c>
      <c r="J76" s="69">
        <v>1</v>
      </c>
      <c r="K76" s="69">
        <v>1</v>
      </c>
      <c r="L76" s="69">
        <v>1</v>
      </c>
      <c r="M76" s="69">
        <v>1</v>
      </c>
      <c r="N76" s="69">
        <v>1</v>
      </c>
      <c r="O76" s="69">
        <v>1</v>
      </c>
      <c r="P76" s="69">
        <v>1</v>
      </c>
      <c r="Q76" s="69">
        <v>1</v>
      </c>
      <c r="R76" s="69">
        <v>1</v>
      </c>
      <c r="S76" s="69">
        <v>1</v>
      </c>
      <c r="T76" s="69">
        <v>1</v>
      </c>
      <c r="U76" s="69">
        <v>1</v>
      </c>
      <c r="V76" s="69">
        <v>1</v>
      </c>
      <c r="W76" s="69">
        <v>1</v>
      </c>
      <c r="X76" s="69">
        <v>1</v>
      </c>
      <c r="Y76" s="69">
        <v>1</v>
      </c>
      <c r="Z76" s="69">
        <v>1</v>
      </c>
      <c r="AA76" s="69">
        <v>1</v>
      </c>
      <c r="AB76" s="69">
        <v>1</v>
      </c>
      <c r="AC76" s="67">
        <v>24</v>
      </c>
      <c r="AD76" s="67">
        <v>168</v>
      </c>
    </row>
    <row r="77" spans="1:31">
      <c r="A77" s="67" t="s">
        <v>299</v>
      </c>
      <c r="B77" s="67" t="s">
        <v>153</v>
      </c>
      <c r="C77" s="67" t="s">
        <v>125</v>
      </c>
      <c r="D77" s="67" t="s">
        <v>130</v>
      </c>
      <c r="E77" s="69">
        <v>-10</v>
      </c>
      <c r="F77" s="69">
        <v>-10</v>
      </c>
      <c r="G77" s="69">
        <v>-10</v>
      </c>
      <c r="H77" s="69">
        <v>-10</v>
      </c>
      <c r="I77" s="69">
        <v>-10</v>
      </c>
      <c r="J77" s="69">
        <v>-10</v>
      </c>
      <c r="K77" s="69">
        <v>-10</v>
      </c>
      <c r="L77" s="69">
        <v>-10</v>
      </c>
      <c r="M77" s="69">
        <v>-10</v>
      </c>
      <c r="N77" s="69">
        <v>-10</v>
      </c>
      <c r="O77" s="69">
        <v>-10</v>
      </c>
      <c r="P77" s="69">
        <v>-10</v>
      </c>
      <c r="Q77" s="69">
        <v>-10</v>
      </c>
      <c r="R77" s="69">
        <v>-10</v>
      </c>
      <c r="S77" s="69">
        <v>-10</v>
      </c>
      <c r="T77" s="69">
        <v>-10</v>
      </c>
      <c r="U77" s="69">
        <v>-10</v>
      </c>
      <c r="V77" s="69">
        <v>-10</v>
      </c>
      <c r="W77" s="69">
        <v>-10</v>
      </c>
      <c r="X77" s="69">
        <v>-10</v>
      </c>
      <c r="Y77" s="69">
        <v>-10</v>
      </c>
      <c r="Z77" s="69">
        <v>-10</v>
      </c>
      <c r="AA77" s="69">
        <v>-10</v>
      </c>
      <c r="AB77" s="69">
        <v>-10</v>
      </c>
      <c r="AC77" s="67">
        <v>-240</v>
      </c>
      <c r="AD77" s="67">
        <v>-1680</v>
      </c>
      <c r="AE77" s="67">
        <v>-87600</v>
      </c>
    </row>
    <row r="78" spans="1:31">
      <c r="A78" s="67" t="s">
        <v>300</v>
      </c>
      <c r="B78" s="67" t="s">
        <v>153</v>
      </c>
      <c r="C78" s="67" t="s">
        <v>125</v>
      </c>
      <c r="D78" s="67" t="s">
        <v>130</v>
      </c>
      <c r="E78" s="69">
        <v>60</v>
      </c>
      <c r="F78" s="69">
        <v>60</v>
      </c>
      <c r="G78" s="69">
        <v>60</v>
      </c>
      <c r="H78" s="69">
        <v>60</v>
      </c>
      <c r="I78" s="69">
        <v>60</v>
      </c>
      <c r="J78" s="69">
        <v>60</v>
      </c>
      <c r="K78" s="69">
        <v>60</v>
      </c>
      <c r="L78" s="69">
        <v>60</v>
      </c>
      <c r="M78" s="69">
        <v>60</v>
      </c>
      <c r="N78" s="69">
        <v>60</v>
      </c>
      <c r="O78" s="69">
        <v>60</v>
      </c>
      <c r="P78" s="69">
        <v>60</v>
      </c>
      <c r="Q78" s="69">
        <v>60</v>
      </c>
      <c r="R78" s="69">
        <v>60</v>
      </c>
      <c r="S78" s="69">
        <v>60</v>
      </c>
      <c r="T78" s="69">
        <v>60</v>
      </c>
      <c r="U78" s="69">
        <v>60</v>
      </c>
      <c r="V78" s="69">
        <v>60</v>
      </c>
      <c r="W78" s="69">
        <v>60</v>
      </c>
      <c r="X78" s="69">
        <v>60</v>
      </c>
      <c r="Y78" s="69">
        <v>60</v>
      </c>
      <c r="Z78" s="69">
        <v>60</v>
      </c>
      <c r="AA78" s="69">
        <v>60</v>
      </c>
      <c r="AB78" s="69">
        <v>60</v>
      </c>
      <c r="AC78" s="67">
        <v>1440</v>
      </c>
      <c r="AD78" s="67">
        <v>10080</v>
      </c>
      <c r="AE78" s="67">
        <v>525600</v>
      </c>
    </row>
    <row r="79" spans="1:31"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</row>
    <row r="80" spans="1:31"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</row>
    <row r="81" spans="5:28"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</row>
    <row r="82" spans="5:28"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</row>
    <row r="83" spans="5:28"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58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1.25"/>
  <cols>
    <col min="1" max="1" width="2.5" style="16" customWidth="1"/>
    <col min="2" max="2" width="52.33203125" style="7" bestFit="1" customWidth="1"/>
    <col min="3" max="18" width="17" style="4" customWidth="1"/>
    <col min="19" max="16384" width="9.33203125" style="4"/>
  </cols>
  <sheetData>
    <row r="1" spans="1:18" ht="20.25">
      <c r="A1" s="1" t="s">
        <v>162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7" customFormat="1">
      <c r="A2" s="98"/>
      <c r="B2" s="98"/>
      <c r="C2" s="6" t="s">
        <v>104</v>
      </c>
      <c r="D2" s="6" t="s">
        <v>105</v>
      </c>
      <c r="E2" s="6" t="s">
        <v>106</v>
      </c>
      <c r="F2" s="6" t="s">
        <v>107</v>
      </c>
      <c r="G2" s="6" t="s">
        <v>108</v>
      </c>
      <c r="H2" s="6" t="s">
        <v>109</v>
      </c>
      <c r="I2" s="6" t="s">
        <v>110</v>
      </c>
      <c r="J2" s="6" t="s">
        <v>111</v>
      </c>
      <c r="K2" s="6" t="s">
        <v>112</v>
      </c>
      <c r="L2" s="6" t="s">
        <v>113</v>
      </c>
      <c r="M2" s="6" t="s">
        <v>290</v>
      </c>
      <c r="N2" s="6" t="s">
        <v>114</v>
      </c>
      <c r="O2" s="6" t="s">
        <v>115</v>
      </c>
      <c r="P2" s="6" t="s">
        <v>116</v>
      </c>
      <c r="Q2" s="6" t="s">
        <v>117</v>
      </c>
      <c r="R2" s="6" t="s">
        <v>118</v>
      </c>
    </row>
    <row r="3" spans="1:18">
      <c r="A3" s="8" t="s">
        <v>13</v>
      </c>
      <c r="B3" s="9"/>
    </row>
    <row r="4" spans="1:18">
      <c r="A4" s="5"/>
      <c r="B4" s="10" t="s">
        <v>15</v>
      </c>
      <c r="C4" s="11" t="s">
        <v>16</v>
      </c>
      <c r="D4" s="11" t="s">
        <v>17</v>
      </c>
      <c r="E4" s="11" t="s">
        <v>18</v>
      </c>
      <c r="F4" s="11" t="s">
        <v>19</v>
      </c>
      <c r="G4" s="11" t="s">
        <v>548</v>
      </c>
      <c r="H4" s="11" t="s">
        <v>20</v>
      </c>
      <c r="I4" s="11" t="s">
        <v>21</v>
      </c>
      <c r="J4" s="11" t="s">
        <v>22</v>
      </c>
      <c r="K4" s="11" t="s">
        <v>23</v>
      </c>
      <c r="L4" s="11" t="s">
        <v>24</v>
      </c>
      <c r="M4" s="11" t="s">
        <v>25</v>
      </c>
      <c r="N4" s="11" t="s">
        <v>26</v>
      </c>
      <c r="O4" s="11" t="s">
        <v>27</v>
      </c>
      <c r="P4" s="11" t="s">
        <v>28</v>
      </c>
      <c r="Q4" s="11">
        <v>7</v>
      </c>
      <c r="R4" s="11">
        <v>8</v>
      </c>
    </row>
    <row r="5" spans="1:18">
      <c r="A5" s="5"/>
      <c r="B5" s="10" t="s">
        <v>29</v>
      </c>
      <c r="C5" s="11" t="s">
        <v>30</v>
      </c>
      <c r="D5" s="11" t="s">
        <v>30</v>
      </c>
      <c r="E5" s="11" t="s">
        <v>30</v>
      </c>
      <c r="F5" s="11" t="s">
        <v>30</v>
      </c>
      <c r="G5" s="11" t="s">
        <v>30</v>
      </c>
      <c r="H5" s="11" t="s">
        <v>30</v>
      </c>
      <c r="I5" s="11" t="s">
        <v>30</v>
      </c>
      <c r="J5" s="11" t="s">
        <v>30</v>
      </c>
      <c r="K5" s="11" t="s">
        <v>30</v>
      </c>
      <c r="L5" s="11" t="s">
        <v>30</v>
      </c>
      <c r="M5" s="11" t="s">
        <v>30</v>
      </c>
      <c r="N5" s="11" t="s">
        <v>30</v>
      </c>
      <c r="O5" s="11" t="s">
        <v>30</v>
      </c>
      <c r="P5" s="11" t="s">
        <v>30</v>
      </c>
      <c r="Q5" s="11" t="s">
        <v>30</v>
      </c>
      <c r="R5" s="11" t="s">
        <v>30</v>
      </c>
    </row>
    <row r="6" spans="1:18">
      <c r="A6" s="5"/>
      <c r="B6" s="10" t="s">
        <v>32</v>
      </c>
      <c r="C6" s="93">
        <v>88.797386876741285</v>
      </c>
      <c r="D6" s="94">
        <v>658.62887885483724</v>
      </c>
      <c r="E6" s="94">
        <v>147.57267749063311</v>
      </c>
      <c r="F6" s="94">
        <v>754.19656066865218</v>
      </c>
      <c r="H6" s="94">
        <v>584.32241329618375</v>
      </c>
      <c r="I6" s="94">
        <v>39.095398213084835</v>
      </c>
      <c r="J6" s="94">
        <v>621.83264482659229</v>
      </c>
      <c r="K6" s="94">
        <v>17.248150638870207</v>
      </c>
      <c r="L6" s="94">
        <v>110.72456528004611</v>
      </c>
      <c r="M6" s="94">
        <v>910.12585262753396</v>
      </c>
      <c r="N6" s="94">
        <v>175.00778172735133</v>
      </c>
      <c r="O6" s="94">
        <v>118.44865020655205</v>
      </c>
      <c r="P6" s="94">
        <v>12.454606590450572</v>
      </c>
      <c r="Q6" s="94">
        <v>10.961667787491594</v>
      </c>
      <c r="R6" s="94">
        <v>0.56143721779229516</v>
      </c>
    </row>
    <row r="7" spans="1:18">
      <c r="A7" s="8" t="s">
        <v>43</v>
      </c>
      <c r="B7" s="9"/>
      <c r="H7" s="95" t="s">
        <v>549</v>
      </c>
    </row>
    <row r="8" spans="1:18">
      <c r="A8" s="5"/>
      <c r="B8" s="8" t="s">
        <v>44</v>
      </c>
    </row>
    <row r="9" spans="1:18">
      <c r="A9" s="5"/>
      <c r="B9" s="13" t="s">
        <v>45</v>
      </c>
      <c r="C9" s="14" t="str">
        <f>BuildingSummary!$C27</f>
        <v>Metal building wall</v>
      </c>
      <c r="D9" s="14" t="str">
        <f>BuildingSummary!$C27</f>
        <v>Metal building wall</v>
      </c>
      <c r="E9" s="14" t="str">
        <f>BuildingSummary!$C27</f>
        <v>Metal building wall</v>
      </c>
      <c r="F9" s="14" t="str">
        <f>BuildingSummary!$C27</f>
        <v>Metal building wall</v>
      </c>
      <c r="G9" s="14" t="str">
        <f>BuildingSummary!$C27</f>
        <v>Metal building wall</v>
      </c>
      <c r="H9" s="14" t="str">
        <f>BuildingSummary!$C27</f>
        <v>Metal building wall</v>
      </c>
      <c r="I9" s="14" t="str">
        <f>BuildingSummary!$C27</f>
        <v>Metal building wall</v>
      </c>
      <c r="J9" s="14" t="str">
        <f>BuildingSummary!$C27</f>
        <v>Metal building wall</v>
      </c>
      <c r="K9" s="14" t="str">
        <f>BuildingSummary!$C27</f>
        <v>Metal building wall</v>
      </c>
      <c r="L9" s="14" t="str">
        <f>BuildingSummary!$C27</f>
        <v>Metal building wall</v>
      </c>
      <c r="M9" s="14" t="str">
        <f>BuildingSummary!$C27</f>
        <v>Metal building wall</v>
      </c>
      <c r="N9" s="14" t="str">
        <f>BuildingSummary!$C27</f>
        <v>Metal building wall</v>
      </c>
      <c r="O9" s="14" t="str">
        <f>BuildingSummary!$C27</f>
        <v>Metal building wall</v>
      </c>
      <c r="P9" s="14" t="str">
        <f>BuildingSummary!$C27</f>
        <v>Metal building wall</v>
      </c>
      <c r="Q9" s="14" t="str">
        <f>BuildingSummary!$C27</f>
        <v>Metal building wall</v>
      </c>
      <c r="R9" s="14" t="str">
        <f>BuildingSummary!$C27</f>
        <v>Metal building wall</v>
      </c>
    </row>
    <row r="10" spans="1:18">
      <c r="A10" s="5"/>
      <c r="B10" s="10" t="s">
        <v>200</v>
      </c>
      <c r="C10" s="12">
        <f>1/Miami!$D$39</f>
        <v>0.22909507445589919</v>
      </c>
      <c r="D10" s="12">
        <f>1/Houston!$D$39</f>
        <v>0.76569678407350683</v>
      </c>
      <c r="E10" s="12">
        <f>1/Phoenix!$D$39</f>
        <v>0.76569678407350683</v>
      </c>
      <c r="F10" s="12">
        <f>1/Atlanta!$D$39</f>
        <v>0.76569678407350683</v>
      </c>
      <c r="G10" s="12">
        <f>1/LosAngeles!$D$39</f>
        <v>0.76569678407350683</v>
      </c>
      <c r="H10" s="12">
        <f>1/LasVegas!$D$39</f>
        <v>0.76569678407350683</v>
      </c>
      <c r="I10" s="12">
        <f>1/SanFrancisco!$D$39</f>
        <v>0.76569678407350683</v>
      </c>
      <c r="J10" s="12">
        <f>1/Baltimore!$D$39</f>
        <v>1.122334455667789</v>
      </c>
      <c r="K10" s="12">
        <f>1/Albuquerque!$D$39</f>
        <v>1.122334455667789</v>
      </c>
      <c r="L10" s="12">
        <f>1/Seattle!$D$39</f>
        <v>1.122334455667789</v>
      </c>
      <c r="M10" s="12">
        <f>1/Chicago!$D$39</f>
        <v>1.2406947890818858</v>
      </c>
      <c r="N10" s="12">
        <f>1/Boulder!$D$39</f>
        <v>1.2406947890818858</v>
      </c>
      <c r="O10" s="12">
        <f>1/Minneapolis!$D$39</f>
        <v>1.3661202185792349</v>
      </c>
      <c r="P10" s="12">
        <f>1/Helena!$D$39</f>
        <v>1.3661202185792349</v>
      </c>
      <c r="Q10" s="12">
        <f>1/Duluth!$D$39</f>
        <v>1.3661202185792349</v>
      </c>
      <c r="R10" s="12">
        <f>1/Fairbanks!$D$39</f>
        <v>1.3661202185792349</v>
      </c>
    </row>
    <row r="11" spans="1:18">
      <c r="A11" s="5"/>
      <c r="B11" s="8" t="s">
        <v>47</v>
      </c>
    </row>
    <row r="12" spans="1:18">
      <c r="A12" s="5"/>
      <c r="B12" s="13" t="s">
        <v>45</v>
      </c>
      <c r="C12" s="14" t="str">
        <f>BuildingSummary!$C32</f>
        <v>Metal building roof</v>
      </c>
      <c r="D12" s="14" t="str">
        <f>BuildingSummary!$C32</f>
        <v>Metal building roof</v>
      </c>
      <c r="E12" s="14" t="str">
        <f>BuildingSummary!$C32</f>
        <v>Metal building roof</v>
      </c>
      <c r="F12" s="14" t="str">
        <f>BuildingSummary!$C32</f>
        <v>Metal building roof</v>
      </c>
      <c r="G12" s="14" t="str">
        <f>BuildingSummary!$C32</f>
        <v>Metal building roof</v>
      </c>
      <c r="H12" s="14" t="str">
        <f>BuildingSummary!$C32</f>
        <v>Metal building roof</v>
      </c>
      <c r="I12" s="14" t="str">
        <f>BuildingSummary!$C32</f>
        <v>Metal building roof</v>
      </c>
      <c r="J12" s="14" t="str">
        <f>BuildingSummary!$C32</f>
        <v>Metal building roof</v>
      </c>
      <c r="K12" s="14" t="str">
        <f>BuildingSummary!$C32</f>
        <v>Metal building roof</v>
      </c>
      <c r="L12" s="14" t="str">
        <f>BuildingSummary!$C32</f>
        <v>Metal building roof</v>
      </c>
      <c r="M12" s="14" t="str">
        <f>BuildingSummary!$C32</f>
        <v>Metal building roof</v>
      </c>
      <c r="N12" s="14" t="str">
        <f>BuildingSummary!$C32</f>
        <v>Metal building roof</v>
      </c>
      <c r="O12" s="14" t="str">
        <f>BuildingSummary!$C32</f>
        <v>Metal building roof</v>
      </c>
      <c r="P12" s="14" t="str">
        <f>BuildingSummary!$C32</f>
        <v>Metal building roof</v>
      </c>
      <c r="Q12" s="14" t="str">
        <f>BuildingSummary!$C32</f>
        <v>Metal building roof</v>
      </c>
      <c r="R12" s="14" t="str">
        <f>BuildingSummary!$C32</f>
        <v>Metal building roof</v>
      </c>
    </row>
    <row r="13" spans="1:18">
      <c r="A13" s="5"/>
      <c r="B13" s="10" t="s">
        <v>200</v>
      </c>
      <c r="C13" s="12">
        <f>1/Miami!$D$51</f>
        <v>0.18846588767433095</v>
      </c>
      <c r="D13" s="12">
        <f>1/Houston!$D$51</f>
        <v>1.0515247108307046</v>
      </c>
      <c r="E13" s="12">
        <f>1/Phoenix!$D$51</f>
        <v>1.0515247108307046</v>
      </c>
      <c r="F13" s="12">
        <f>1/Atlanta!$D$51</f>
        <v>1.8115942028985506</v>
      </c>
      <c r="G13" s="12">
        <f>1/LosAngeles!$D$51</f>
        <v>1.8115942028985506</v>
      </c>
      <c r="H13" s="12">
        <f>1/LasVegas!$D$51</f>
        <v>1.8115942028985506</v>
      </c>
      <c r="I13" s="12">
        <f>1/SanFrancisco!$D$51</f>
        <v>1.8115942028985506</v>
      </c>
      <c r="J13" s="12">
        <f>1/Baltimore!$D$51</f>
        <v>1.8115942028985506</v>
      </c>
      <c r="K13" s="12">
        <f>1/Albuquerque!$D$51</f>
        <v>1.8115942028985506</v>
      </c>
      <c r="L13" s="12">
        <f>1/Seattle!$D$51</f>
        <v>1.8115942028985506</v>
      </c>
      <c r="M13" s="12">
        <f>1/Chicago!$D$51</f>
        <v>1.8656716417910446</v>
      </c>
      <c r="N13" s="12">
        <f>1/Boulder!$D$51</f>
        <v>1.8656716417910446</v>
      </c>
      <c r="O13" s="12">
        <f>1/Minneapolis!$D$51</f>
        <v>1.8656716417910446</v>
      </c>
      <c r="P13" s="12">
        <f>1/Helena!$D$51</f>
        <v>1.8656716417910446</v>
      </c>
      <c r="Q13" s="12">
        <f>1/Duluth!$D$51</f>
        <v>1.8115942028985506</v>
      </c>
      <c r="R13" s="12">
        <f>1/Fairbanks!$D$51</f>
        <v>2.5</v>
      </c>
    </row>
    <row r="14" spans="1:18">
      <c r="A14" s="5"/>
      <c r="B14" s="8" t="s">
        <v>49</v>
      </c>
    </row>
    <row r="15" spans="1:18">
      <c r="A15" s="5"/>
      <c r="B15" s="10" t="s">
        <v>201</v>
      </c>
      <c r="C15" s="12">
        <f>Miami!$E$59</f>
        <v>5.8380000000000001</v>
      </c>
      <c r="D15" s="12">
        <f>Houston!$E$59</f>
        <v>5.8380000000000001</v>
      </c>
      <c r="E15" s="12">
        <f>Phoenix!$E$59</f>
        <v>5.8380000000000001</v>
      </c>
      <c r="F15" s="12">
        <f>Atlanta!$E$59</f>
        <v>5.8380000000000001</v>
      </c>
      <c r="G15" s="12">
        <f>LosAngeles!$E$59</f>
        <v>5.8380000000000001</v>
      </c>
      <c r="H15" s="12">
        <f>LasVegas!$E$59</f>
        <v>5.8380000000000001</v>
      </c>
      <c r="I15" s="12">
        <f>SanFrancisco!$E$59</f>
        <v>5.8380000000000001</v>
      </c>
      <c r="J15" s="12">
        <f>Baltimore!$E$59</f>
        <v>5.8380000000000001</v>
      </c>
      <c r="K15" s="12">
        <f>Albuquerque!$E$59</f>
        <v>5.8380000000000001</v>
      </c>
      <c r="L15" s="12">
        <f>Seattle!$E$59</f>
        <v>5.8380000000000001</v>
      </c>
      <c r="M15" s="12">
        <f>Chicago!$E$59</f>
        <v>5.8380000000000001</v>
      </c>
      <c r="N15" s="12">
        <f>Boulder!$E$59</f>
        <v>5.8380000000000001</v>
      </c>
      <c r="O15" s="12">
        <f>Minneapolis!$E$59</f>
        <v>5.8380000000000001</v>
      </c>
      <c r="P15" s="12">
        <f>Helena!$E$59</f>
        <v>5.8380000000000001</v>
      </c>
      <c r="Q15" s="12">
        <f>Duluth!$E$59</f>
        <v>5.8380000000000001</v>
      </c>
      <c r="R15" s="12">
        <f>Fairbanks!$E$59</f>
        <v>5.8380000000000001</v>
      </c>
    </row>
    <row r="16" spans="1:18">
      <c r="A16" s="5"/>
      <c r="B16" s="10" t="s">
        <v>50</v>
      </c>
      <c r="C16" s="12">
        <f>Miami!$F$59</f>
        <v>0.7</v>
      </c>
      <c r="D16" s="12">
        <f>Houston!$F$59</f>
        <v>0.7</v>
      </c>
      <c r="E16" s="12">
        <f>Phoenix!$F$59</f>
        <v>0.7</v>
      </c>
      <c r="F16" s="12">
        <f>Atlanta!$F$59</f>
        <v>0.7</v>
      </c>
      <c r="G16" s="12">
        <f>LosAngeles!$F$59</f>
        <v>0.7</v>
      </c>
      <c r="H16" s="12">
        <f>LasVegas!$F$59</f>
        <v>0.7</v>
      </c>
      <c r="I16" s="12">
        <f>SanFrancisco!$F$59</f>
        <v>0.7</v>
      </c>
      <c r="J16" s="12">
        <f>Baltimore!$F$59</f>
        <v>0.7</v>
      </c>
      <c r="K16" s="12">
        <f>Albuquerque!$F$59</f>
        <v>0.7</v>
      </c>
      <c r="L16" s="12">
        <f>Seattle!$F$59</f>
        <v>0.7</v>
      </c>
      <c r="M16" s="12">
        <f>Chicago!$F$59</f>
        <v>0.7</v>
      </c>
      <c r="N16" s="12">
        <f>Boulder!$F$59</f>
        <v>0.7</v>
      </c>
      <c r="O16" s="12">
        <f>Minneapolis!$F$59</f>
        <v>0.7</v>
      </c>
      <c r="P16" s="12">
        <f>Helena!$F$59</f>
        <v>0.7</v>
      </c>
      <c r="Q16" s="12">
        <f>Duluth!$F$59</f>
        <v>0.7</v>
      </c>
      <c r="R16" s="12">
        <f>Fairbanks!$F$59</f>
        <v>0.7</v>
      </c>
    </row>
    <row r="17" spans="1:18">
      <c r="A17" s="5"/>
      <c r="B17" s="10" t="s">
        <v>51</v>
      </c>
      <c r="C17" s="12">
        <f>Miami!$G$59</f>
        <v>0.60299999999999998</v>
      </c>
      <c r="D17" s="12">
        <f>Houston!$G$59</f>
        <v>0.60299999999999998</v>
      </c>
      <c r="E17" s="12">
        <f>Phoenix!$G$59</f>
        <v>0.60299999999999998</v>
      </c>
      <c r="F17" s="12">
        <f>Atlanta!$G$59</f>
        <v>0.60299999999999998</v>
      </c>
      <c r="G17" s="12">
        <f>LosAngeles!$G$59</f>
        <v>0.60299999999999998</v>
      </c>
      <c r="H17" s="12">
        <f>LasVegas!$G$59</f>
        <v>0.60299999999999998</v>
      </c>
      <c r="I17" s="12">
        <f>SanFrancisco!$G$59</f>
        <v>0.60299999999999998</v>
      </c>
      <c r="J17" s="12">
        <f>Baltimore!$G$59</f>
        <v>0.60299999999999998</v>
      </c>
      <c r="K17" s="12">
        <f>Albuquerque!$G$59</f>
        <v>0.60299999999999998</v>
      </c>
      <c r="L17" s="12">
        <f>Seattle!$G$59</f>
        <v>0.60299999999999998</v>
      </c>
      <c r="M17" s="12">
        <f>Chicago!$G$59</f>
        <v>0.60299999999999998</v>
      </c>
      <c r="N17" s="12">
        <f>Boulder!$G$59</f>
        <v>0.60299999999999998</v>
      </c>
      <c r="O17" s="12">
        <f>Minneapolis!$G$59</f>
        <v>0.60299999999999998</v>
      </c>
      <c r="P17" s="12">
        <f>Helena!$G$59</f>
        <v>0.60299999999999998</v>
      </c>
      <c r="Q17" s="12">
        <f>Duluth!$G$59</f>
        <v>0.60299999999999998</v>
      </c>
      <c r="R17" s="12">
        <f>Fairbanks!$G$59</f>
        <v>0.60299999999999998</v>
      </c>
    </row>
    <row r="18" spans="1:18">
      <c r="A18" s="5"/>
      <c r="B18" s="8" t="s">
        <v>52</v>
      </c>
    </row>
    <row r="19" spans="1:18">
      <c r="A19" s="5"/>
      <c r="B19" s="10" t="s">
        <v>201</v>
      </c>
      <c r="C19" s="11" t="s">
        <v>163</v>
      </c>
      <c r="D19" s="11" t="s">
        <v>163</v>
      </c>
      <c r="E19" s="11" t="s">
        <v>163</v>
      </c>
      <c r="F19" s="11" t="s">
        <v>163</v>
      </c>
      <c r="G19" s="11" t="s">
        <v>163</v>
      </c>
      <c r="H19" s="11" t="s">
        <v>163</v>
      </c>
      <c r="I19" s="11" t="s">
        <v>163</v>
      </c>
      <c r="J19" s="11" t="s">
        <v>163</v>
      </c>
      <c r="K19" s="11" t="s">
        <v>163</v>
      </c>
      <c r="L19" s="11" t="s">
        <v>163</v>
      </c>
      <c r="M19" s="11" t="s">
        <v>163</v>
      </c>
      <c r="N19" s="11" t="s">
        <v>163</v>
      </c>
      <c r="O19" s="11" t="s">
        <v>163</v>
      </c>
      <c r="P19" s="11" t="s">
        <v>163</v>
      </c>
      <c r="Q19" s="11" t="s">
        <v>163</v>
      </c>
      <c r="R19" s="11" t="s">
        <v>163</v>
      </c>
    </row>
    <row r="20" spans="1:18">
      <c r="A20" s="5"/>
      <c r="B20" s="10" t="s">
        <v>50</v>
      </c>
      <c r="C20" s="11" t="s">
        <v>163</v>
      </c>
      <c r="D20" s="11" t="s">
        <v>163</v>
      </c>
      <c r="E20" s="11" t="s">
        <v>163</v>
      </c>
      <c r="F20" s="11" t="s">
        <v>163</v>
      </c>
      <c r="G20" s="11" t="s">
        <v>163</v>
      </c>
      <c r="H20" s="11" t="s">
        <v>163</v>
      </c>
      <c r="I20" s="11" t="s">
        <v>163</v>
      </c>
      <c r="J20" s="11" t="s">
        <v>163</v>
      </c>
      <c r="K20" s="11" t="s">
        <v>163</v>
      </c>
      <c r="L20" s="11" t="s">
        <v>163</v>
      </c>
      <c r="M20" s="11" t="s">
        <v>163</v>
      </c>
      <c r="N20" s="11" t="s">
        <v>163</v>
      </c>
      <c r="O20" s="11" t="s">
        <v>163</v>
      </c>
      <c r="P20" s="11" t="s">
        <v>163</v>
      </c>
      <c r="Q20" s="11" t="s">
        <v>163</v>
      </c>
      <c r="R20" s="11" t="s">
        <v>163</v>
      </c>
    </row>
    <row r="21" spans="1:18">
      <c r="A21" s="5"/>
      <c r="B21" s="10" t="s">
        <v>51</v>
      </c>
      <c r="C21" s="11" t="s">
        <v>163</v>
      </c>
      <c r="D21" s="11" t="s">
        <v>163</v>
      </c>
      <c r="E21" s="11" t="s">
        <v>163</v>
      </c>
      <c r="F21" s="11" t="s">
        <v>163</v>
      </c>
      <c r="G21" s="11" t="s">
        <v>163</v>
      </c>
      <c r="H21" s="11" t="s">
        <v>163</v>
      </c>
      <c r="I21" s="11" t="s">
        <v>163</v>
      </c>
      <c r="J21" s="11" t="s">
        <v>163</v>
      </c>
      <c r="K21" s="11" t="s">
        <v>163</v>
      </c>
      <c r="L21" s="11" t="s">
        <v>163</v>
      </c>
      <c r="M21" s="11" t="s">
        <v>163</v>
      </c>
      <c r="N21" s="11" t="s">
        <v>163</v>
      </c>
      <c r="O21" s="11" t="s">
        <v>163</v>
      </c>
      <c r="P21" s="11" t="s">
        <v>163</v>
      </c>
      <c r="Q21" s="11" t="s">
        <v>163</v>
      </c>
      <c r="R21" s="11" t="s">
        <v>163</v>
      </c>
    </row>
    <row r="22" spans="1:18">
      <c r="A22" s="5"/>
      <c r="B22" s="8" t="s">
        <v>53</v>
      </c>
    </row>
    <row r="23" spans="1:18">
      <c r="A23" s="5"/>
      <c r="B23" s="10" t="s">
        <v>54</v>
      </c>
      <c r="C23" s="86" t="str">
        <f>BuildingSummary!$C47</f>
        <v>Mass Floor</v>
      </c>
      <c r="D23" s="86" t="str">
        <f>BuildingSummary!$C47</f>
        <v>Mass Floor</v>
      </c>
      <c r="E23" s="86" t="str">
        <f>BuildingSummary!$C47</f>
        <v>Mass Floor</v>
      </c>
      <c r="F23" s="86" t="str">
        <f>BuildingSummary!$C47</f>
        <v>Mass Floor</v>
      </c>
      <c r="G23" s="86" t="str">
        <f>BuildingSummary!$C47</f>
        <v>Mass Floor</v>
      </c>
      <c r="H23" s="86" t="str">
        <f>BuildingSummary!$C47</f>
        <v>Mass Floor</v>
      </c>
      <c r="I23" s="86" t="str">
        <f>BuildingSummary!$C47</f>
        <v>Mass Floor</v>
      </c>
      <c r="J23" s="86" t="str">
        <f>BuildingSummary!$C47</f>
        <v>Mass Floor</v>
      </c>
      <c r="K23" s="86" t="str">
        <f>BuildingSummary!$C47</f>
        <v>Mass Floor</v>
      </c>
      <c r="L23" s="86" t="str">
        <f>BuildingSummary!$C47</f>
        <v>Mass Floor</v>
      </c>
      <c r="M23" s="86" t="str">
        <f>BuildingSummary!$C47</f>
        <v>Mass Floor</v>
      </c>
      <c r="N23" s="86" t="str">
        <f>BuildingSummary!$C47</f>
        <v>Mass Floor</v>
      </c>
      <c r="O23" s="86" t="str">
        <f>BuildingSummary!$C47</f>
        <v>Mass Floor</v>
      </c>
      <c r="P23" s="86" t="str">
        <f>BuildingSummary!$C47</f>
        <v>Mass Floor</v>
      </c>
      <c r="Q23" s="86" t="str">
        <f>BuildingSummary!$C47</f>
        <v>Mass Floor</v>
      </c>
      <c r="R23" s="86" t="str">
        <f>BuildingSummary!$C47</f>
        <v>Mass Floor</v>
      </c>
    </row>
    <row r="24" spans="1:18">
      <c r="A24" s="5"/>
      <c r="B24" s="13" t="s">
        <v>56</v>
      </c>
      <c r="C24" s="86" t="str">
        <f>BuildingSummary!$C48</f>
        <v>8in slab-on-grade</v>
      </c>
      <c r="D24" s="86" t="str">
        <f>BuildingSummary!$C48</f>
        <v>8in slab-on-grade</v>
      </c>
      <c r="E24" s="86" t="str">
        <f>BuildingSummary!$C48</f>
        <v>8in slab-on-grade</v>
      </c>
      <c r="F24" s="86" t="str">
        <f>BuildingSummary!$C48</f>
        <v>8in slab-on-grade</v>
      </c>
      <c r="G24" s="86" t="str">
        <f>BuildingSummary!$C48</f>
        <v>8in slab-on-grade</v>
      </c>
      <c r="H24" s="86" t="str">
        <f>BuildingSummary!$C48</f>
        <v>8in slab-on-grade</v>
      </c>
      <c r="I24" s="86" t="str">
        <f>BuildingSummary!$C48</f>
        <v>8in slab-on-grade</v>
      </c>
      <c r="J24" s="86" t="str">
        <f>BuildingSummary!$C48</f>
        <v>8in slab-on-grade</v>
      </c>
      <c r="K24" s="86" t="str">
        <f>BuildingSummary!$C48</f>
        <v>8in slab-on-grade</v>
      </c>
      <c r="L24" s="86" t="str">
        <f>BuildingSummary!$C48</f>
        <v>8in slab-on-grade</v>
      </c>
      <c r="M24" s="86" t="str">
        <f>BuildingSummary!$C48</f>
        <v>8in slab-on-grade</v>
      </c>
      <c r="N24" s="86" t="str">
        <f>BuildingSummary!$C48</f>
        <v>8in slab-on-grade</v>
      </c>
      <c r="O24" s="86" t="str">
        <f>BuildingSummary!$C48</f>
        <v>8in slab-on-grade</v>
      </c>
      <c r="P24" s="86" t="str">
        <f>BuildingSummary!$C48</f>
        <v>8in slab-on-grade</v>
      </c>
      <c r="Q24" s="86" t="str">
        <f>BuildingSummary!$C48</f>
        <v>8in slab-on-grade</v>
      </c>
      <c r="R24" s="86" t="str">
        <f>BuildingSummary!$C48</f>
        <v>8in slab-on-grade</v>
      </c>
    </row>
    <row r="25" spans="1:18">
      <c r="A25" s="5"/>
      <c r="B25" s="10" t="s">
        <v>200</v>
      </c>
      <c r="C25" s="12">
        <f>1/Miami!$D$42</f>
        <v>0.39808917197452232</v>
      </c>
      <c r="D25" s="12">
        <f>1/Miami!$D$42</f>
        <v>0.39808917197452232</v>
      </c>
      <c r="E25" s="12">
        <f>1/Phoenix!$D$42</f>
        <v>0.39808917197452232</v>
      </c>
      <c r="F25" s="12">
        <f>1/Atlanta!$D$42</f>
        <v>0.39808917197452232</v>
      </c>
      <c r="G25" s="12">
        <f>1/LosAngeles!$D$42</f>
        <v>0.39808917197452232</v>
      </c>
      <c r="H25" s="12">
        <f>1/LasVegas!$D$42</f>
        <v>0.39808917197452232</v>
      </c>
      <c r="I25" s="12">
        <f>1/SanFrancisco!$D$42</f>
        <v>0.39808917197452232</v>
      </c>
      <c r="J25" s="12">
        <f>1/Baltimore!$D$42</f>
        <v>0.39808917197452232</v>
      </c>
      <c r="K25" s="12">
        <f>1/Albuquerque!$D$42</f>
        <v>0.39808917197452232</v>
      </c>
      <c r="L25" s="12">
        <f>1/Seattle!$D$42</f>
        <v>0.39808917197452232</v>
      </c>
      <c r="M25" s="12">
        <f>1/Chicago!$D$42</f>
        <v>0.39808917197452232</v>
      </c>
      <c r="N25" s="12">
        <f>1/Boulder!$D$42</f>
        <v>0.39808917197452232</v>
      </c>
      <c r="O25" s="12">
        <f>1/Minneapolis!$D$42</f>
        <v>0.39808917197452232</v>
      </c>
      <c r="P25" s="12">
        <f>1/Helena!$D$42</f>
        <v>0.39808917197452232</v>
      </c>
      <c r="Q25" s="12">
        <f>1/Duluth!$D$42</f>
        <v>0.39808917197452232</v>
      </c>
      <c r="R25" s="12">
        <f>1/Fairbanks!$D$42</f>
        <v>0.39808917197452232</v>
      </c>
    </row>
    <row r="26" spans="1:18">
      <c r="A26" s="8" t="s">
        <v>62</v>
      </c>
      <c r="B26" s="9"/>
    </row>
    <row r="27" spans="1:18">
      <c r="A27" s="5"/>
      <c r="B27" s="8" t="s">
        <v>67</v>
      </c>
    </row>
    <row r="28" spans="1:18">
      <c r="A28" s="5"/>
      <c r="B28" s="10" t="s">
        <v>164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>
      <c r="A29" s="5"/>
      <c r="B29" s="10" t="str">
        <f>Miami!A71</f>
        <v>FURNACE_PACU_CAV_1:1_UNITARY_PACKAGE_COOLCOIL</v>
      </c>
      <c r="C29" s="12">
        <f>10^(-3)*Miami!$C71</f>
        <v>22.577830000000002</v>
      </c>
      <c r="D29" s="12">
        <f>10^(-3)*Houston!$C71</f>
        <v>18.193240000000003</v>
      </c>
      <c r="E29" s="12">
        <f>10^(-3)*Phoenix!$C71</f>
        <v>18.144819999999999</v>
      </c>
      <c r="F29" s="12">
        <f>10^(-3)*Atlanta!$C71</f>
        <v>16.82131</v>
      </c>
      <c r="G29" s="12">
        <f>10^(-3)*LosAngeles!$C71</f>
        <v>11.89447</v>
      </c>
      <c r="H29" s="12">
        <f>10^(-3)*LasVegas!$C71</f>
        <v>15.877330000000001</v>
      </c>
      <c r="I29" s="12">
        <f>10^(-3)*SanFrancisco!$C71</f>
        <v>9.8335400000000011</v>
      </c>
      <c r="J29" s="12">
        <f>10^(-3)*Baltimore!$C71</f>
        <v>16.485279999999999</v>
      </c>
      <c r="K29" s="12">
        <f>10^(-3)*Albuquerque!$C71</f>
        <v>14.040540000000002</v>
      </c>
      <c r="L29" s="12">
        <f>10^(-3)*Seattle!$C71</f>
        <v>11.969850000000001</v>
      </c>
      <c r="M29" s="12">
        <f>10^(-3)*Chicago!$C71</f>
        <v>17.842389999999998</v>
      </c>
      <c r="N29" s="12">
        <f>10^(-3)*Boulder!$C71</f>
        <v>17.15127</v>
      </c>
      <c r="O29" s="12">
        <f>10^(-3)*Minneapolis!$C71</f>
        <v>19.002310000000001</v>
      </c>
      <c r="P29" s="12">
        <f>10^(-3)*Helena!$C71</f>
        <v>19.060119999999998</v>
      </c>
      <c r="Q29" s="12">
        <f>10^(-3)*Duluth!$C71</f>
        <v>19.752050000000001</v>
      </c>
      <c r="R29" s="12">
        <f>10^(-3)*Fairbanks!$C71</f>
        <v>22.86402</v>
      </c>
    </row>
    <row r="30" spans="1:18">
      <c r="A30" s="5"/>
      <c r="B30" s="10" t="str">
        <f>Miami!A72</f>
        <v>FURNACE_PACU_CAV_2:2_UNITARY_PACKAGE_COOLCOIL</v>
      </c>
      <c r="C30" s="12">
        <f>10^(-3)*Miami!$C72</f>
        <v>336.63402000000002</v>
      </c>
      <c r="D30" s="12">
        <f>10^(-3)*Houston!$C72</f>
        <v>106.10795</v>
      </c>
      <c r="E30" s="12">
        <f>10^(-3)*Phoenix!$C72</f>
        <v>107.58713</v>
      </c>
      <c r="F30" s="12">
        <f>10^(-3)*Atlanta!$C72</f>
        <v>75.906660000000002</v>
      </c>
      <c r="G30" s="12">
        <f>10^(-3)*LosAngeles!$C72</f>
        <v>37.125540000000001</v>
      </c>
      <c r="H30" s="12">
        <f>10^(-3)*LasVegas!$C72</f>
        <v>64.340640000000008</v>
      </c>
      <c r="I30" s="12">
        <f>10^(-3)*SanFrancisco!$C72</f>
        <v>23.258620000000001</v>
      </c>
      <c r="J30" s="12">
        <f>10^(-3)*Baltimore!$C72</f>
        <v>68.666960000000003</v>
      </c>
      <c r="K30" s="12">
        <f>10^(-3)*Albuquerque!$C72</f>
        <v>54.124430000000004</v>
      </c>
      <c r="L30" s="12">
        <f>10^(-3)*Seattle!$C72</f>
        <v>39.34901</v>
      </c>
      <c r="M30" s="12">
        <f>10^(-3)*Chicago!$C72</f>
        <v>97.814089999999993</v>
      </c>
      <c r="N30" s="12">
        <f>10^(-3)*Boulder!$C72</f>
        <v>83.052149999999997</v>
      </c>
      <c r="O30" s="12">
        <f>10^(-3)*Minneapolis!$C72</f>
        <v>113.94623</v>
      </c>
      <c r="P30" s="12">
        <f>10^(-3)*Helena!$C72</f>
        <v>89.268479999999997</v>
      </c>
      <c r="Q30" s="12">
        <f>10^(-3)*Duluth!$C72</f>
        <v>126.51528</v>
      </c>
      <c r="R30" s="12">
        <f>10^(-3)*Fairbanks!$C72</f>
        <v>104.87169</v>
      </c>
    </row>
    <row r="31" spans="1:18">
      <c r="A31" s="5"/>
      <c r="B31" s="10" t="s">
        <v>165</v>
      </c>
    </row>
    <row r="32" spans="1:18">
      <c r="A32" s="5"/>
      <c r="B32" s="10" t="str">
        <f>Miami!A75</f>
        <v>BULKSTORAGE UNIT HEATER COIL</v>
      </c>
      <c r="C32" s="12">
        <f>10^(-3)*Miami!$C75</f>
        <v>39.347639999999998</v>
      </c>
      <c r="D32" s="12">
        <f>10^(-3)*Houston!$C75</f>
        <v>39.203230000000005</v>
      </c>
      <c r="E32" s="12">
        <f>10^(-3)*Phoenix!$C75</f>
        <v>37.800650000000005</v>
      </c>
      <c r="F32" s="12">
        <f>10^(-3)*Atlanta!$C75</f>
        <v>37.909169999999996</v>
      </c>
      <c r="G32" s="12">
        <f>10^(-3)*LosAngeles!$C75</f>
        <v>39.207879999999996</v>
      </c>
      <c r="H32" s="12">
        <f>10^(-3)*LasVegas!$C75</f>
        <v>36.35577</v>
      </c>
      <c r="I32" s="12">
        <f>10^(-3)*SanFrancisco!$C75</f>
        <v>39.333640000000003</v>
      </c>
      <c r="J32" s="12">
        <f>10^(-3)*Baltimore!$C75</f>
        <v>39.138150000000003</v>
      </c>
      <c r="K32" s="12">
        <f>10^(-3)*Albuquerque!$C75</f>
        <v>32.366689999999998</v>
      </c>
      <c r="L32" s="12">
        <f>10^(-3)*Seattle!$C75</f>
        <v>38.791019999999996</v>
      </c>
      <c r="M32" s="12">
        <f>10^(-3)*Chicago!$C75</f>
        <v>58.294830000000005</v>
      </c>
      <c r="N32" s="12">
        <f>10^(-3)*Boulder!$C75</f>
        <v>47.329750000000004</v>
      </c>
      <c r="O32" s="12">
        <f>10^(-3)*Minneapolis!$C75</f>
        <v>87.361670000000004</v>
      </c>
      <c r="P32" s="12">
        <f>10^(-3)*Helena!$C75</f>
        <v>87.79701</v>
      </c>
      <c r="Q32" s="12">
        <f>10^(-3)*Duluth!$C75</f>
        <v>107.94585000000001</v>
      </c>
      <c r="R32" s="12">
        <f>10^(-3)*Fairbanks!$C75</f>
        <v>189.90273999999999</v>
      </c>
    </row>
    <row r="33" spans="1:18">
      <c r="A33" s="5"/>
      <c r="B33" s="10" t="str">
        <f>Miami!A76</f>
        <v>FURNACE_PACU_CAV_1:1_UNITARY_PACKAGE_HEATCOIL</v>
      </c>
      <c r="C33" s="12">
        <f>10^(-3)*Miami!$C76</f>
        <v>15.748390000000001</v>
      </c>
      <c r="D33" s="12">
        <f>10^(-3)*Houston!$C76</f>
        <v>16.369340000000001</v>
      </c>
      <c r="E33" s="12">
        <f>10^(-3)*Phoenix!$C76</f>
        <v>13.817879999999999</v>
      </c>
      <c r="F33" s="12">
        <f>10^(-3)*Atlanta!$C76</f>
        <v>19.540669999999999</v>
      </c>
      <c r="G33" s="12">
        <f>10^(-3)*LosAngeles!$C76</f>
        <v>11.078889999999999</v>
      </c>
      <c r="H33" s="12">
        <f>10^(-3)*LasVegas!$C76</f>
        <v>16.587630000000001</v>
      </c>
      <c r="I33" s="12">
        <f>10^(-3)*SanFrancisco!$C76</f>
        <v>13.26098</v>
      </c>
      <c r="J33" s="12">
        <f>10^(-3)*Baltimore!$C76</f>
        <v>19.364979999999999</v>
      </c>
      <c r="K33" s="12">
        <f>10^(-3)*Albuquerque!$C76</f>
        <v>17.533999999999999</v>
      </c>
      <c r="L33" s="12">
        <f>10^(-3)*Seattle!$C76</f>
        <v>15.833459999999999</v>
      </c>
      <c r="M33" s="12">
        <f>10^(-3)*Chicago!$C76</f>
        <v>23.86487</v>
      </c>
      <c r="N33" s="12">
        <f>10^(-3)*Boulder!$C76</f>
        <v>21.526790000000002</v>
      </c>
      <c r="O33" s="12">
        <f>10^(-3)*Minneapolis!$C76</f>
        <v>25.98394</v>
      </c>
      <c r="P33" s="12">
        <f>10^(-3)*Helena!$C76</f>
        <v>25.491389999999999</v>
      </c>
      <c r="Q33" s="12">
        <f>10^(-3)*Duluth!$C76</f>
        <v>27.467959999999998</v>
      </c>
      <c r="R33" s="12">
        <f>10^(-3)*Fairbanks!$C76</f>
        <v>35.030540000000002</v>
      </c>
    </row>
    <row r="34" spans="1:18">
      <c r="A34" s="5"/>
      <c r="B34" s="10" t="str">
        <f>Miami!A77</f>
        <v>FURNACE_PACU_CAV_2:2_UNITARY_PACKAGE_HEATCOIL</v>
      </c>
      <c r="C34" s="12">
        <f>10^(-3)*Miami!$C77</f>
        <v>82.797390000000007</v>
      </c>
      <c r="D34" s="12">
        <f>10^(-3)*Houston!$C77</f>
        <v>71.919250000000005</v>
      </c>
      <c r="E34" s="12">
        <f>10^(-3)*Phoenix!$C77</f>
        <v>51.988</v>
      </c>
      <c r="F34" s="12">
        <f>10^(-3)*Atlanta!$C77</f>
        <v>81.279630000000012</v>
      </c>
      <c r="G34" s="12">
        <f>10^(-3)*LosAngeles!$C77</f>
        <v>25.496420000000001</v>
      </c>
      <c r="H34" s="12">
        <f>10^(-3)*LasVegas!$C77</f>
        <v>61.406839999999995</v>
      </c>
      <c r="I34" s="12">
        <f>10^(-3)*SanFrancisco!$C77</f>
        <v>40.088550000000005</v>
      </c>
      <c r="J34" s="12">
        <f>10^(-3)*Baltimore!$C77</f>
        <v>92.359700000000004</v>
      </c>
      <c r="K34" s="12">
        <f>10^(-3)*Albuquerque!$C77</f>
        <v>79.250590000000003</v>
      </c>
      <c r="L34" s="12">
        <f>10^(-3)*Seattle!$C77</f>
        <v>65.937280000000001</v>
      </c>
      <c r="M34" s="12">
        <f>10^(-3)*Chicago!$C77</f>
        <v>128.65397000000002</v>
      </c>
      <c r="N34" s="12">
        <f>10^(-3)*Boulder!$C77</f>
        <v>112.50833</v>
      </c>
      <c r="O34" s="12">
        <f>10^(-3)*Minneapolis!$C77</f>
        <v>148.48510000000002</v>
      </c>
      <c r="P34" s="12">
        <f>10^(-3)*Helena!$C77</f>
        <v>146.16907999999998</v>
      </c>
      <c r="Q34" s="12">
        <f>10^(-3)*Duluth!$C77</f>
        <v>160.779</v>
      </c>
      <c r="R34" s="12">
        <f>10^(-3)*Fairbanks!$C77</f>
        <v>208.16583</v>
      </c>
    </row>
    <row r="35" spans="1:18">
      <c r="A35" s="5"/>
      <c r="B35" s="8" t="s">
        <v>68</v>
      </c>
    </row>
    <row r="36" spans="1:18">
      <c r="A36" s="5"/>
      <c r="B36" s="10" t="s">
        <v>69</v>
      </c>
    </row>
    <row r="37" spans="1:18">
      <c r="A37" s="5"/>
      <c r="B37" s="10" t="str">
        <f>Miami!A71</f>
        <v>FURNACE_PACU_CAV_1:1_UNITARY_PACKAGE_COOLCOIL</v>
      </c>
      <c r="C37" s="12">
        <f>Miami!$G71</f>
        <v>3.68</v>
      </c>
      <c r="D37" s="12">
        <f>Houston!$G71</f>
        <v>3.85</v>
      </c>
      <c r="E37" s="12">
        <f>Phoenix!$G71</f>
        <v>3.95</v>
      </c>
      <c r="F37" s="12">
        <f>Atlanta!$G71</f>
        <v>3.91</v>
      </c>
      <c r="G37" s="12">
        <f>LosAngeles!$G71</f>
        <v>4.0199999999999996</v>
      </c>
      <c r="H37" s="12">
        <f>LasVegas!$G71</f>
        <v>4.01</v>
      </c>
      <c r="I37" s="12">
        <f>SanFrancisco!$G71</f>
        <v>4.04</v>
      </c>
      <c r="J37" s="12">
        <f>Baltimore!$G71</f>
        <v>3.88</v>
      </c>
      <c r="K37" s="12">
        <f>Albuquerque!$G71</f>
        <v>4.04</v>
      </c>
      <c r="L37" s="12">
        <f>Seattle!$G71</f>
        <v>4.04</v>
      </c>
      <c r="M37" s="12">
        <f>Chicago!$G71</f>
        <v>3.87</v>
      </c>
      <c r="N37" s="12">
        <f>Boulder!$G71</f>
        <v>4.01</v>
      </c>
      <c r="O37" s="12">
        <f>Minneapolis!$G71</f>
        <v>3.9</v>
      </c>
      <c r="P37" s="12">
        <f>Helena!$G71</f>
        <v>4.01</v>
      </c>
      <c r="Q37" s="12">
        <f>Duluth!$G71</f>
        <v>3.71</v>
      </c>
      <c r="R37" s="12">
        <f>Fairbanks!$G71</f>
        <v>3.77</v>
      </c>
    </row>
    <row r="38" spans="1:18">
      <c r="A38" s="5"/>
      <c r="B38" s="10" t="str">
        <f>Miami!A72</f>
        <v>FURNACE_PACU_CAV_2:2_UNITARY_PACKAGE_COOLCOIL</v>
      </c>
      <c r="C38" s="12">
        <f>Miami!$G72</f>
        <v>3.53</v>
      </c>
      <c r="D38" s="12">
        <f>Houston!$G72</f>
        <v>3.54</v>
      </c>
      <c r="E38" s="12">
        <f>Phoenix!$G72</f>
        <v>3.67</v>
      </c>
      <c r="F38" s="12">
        <f>Atlanta!$G72</f>
        <v>3.11</v>
      </c>
      <c r="G38" s="12">
        <f>LosAngeles!$G72</f>
        <v>3.47</v>
      </c>
      <c r="H38" s="12">
        <f>LasVegas!$G72</f>
        <v>3.3</v>
      </c>
      <c r="I38" s="12">
        <f>SanFrancisco!$G72</f>
        <v>3.6</v>
      </c>
      <c r="J38" s="12">
        <f>Baltimore!$G72</f>
        <v>3.19</v>
      </c>
      <c r="K38" s="12">
        <f>Albuquerque!$G72</f>
        <v>3.36</v>
      </c>
      <c r="L38" s="12">
        <f>Seattle!$G72</f>
        <v>3.56</v>
      </c>
      <c r="M38" s="12">
        <f>Chicago!$G72</f>
        <v>3.51</v>
      </c>
      <c r="N38" s="12">
        <f>Boulder!$G72</f>
        <v>3.8</v>
      </c>
      <c r="O38" s="12">
        <f>Minneapolis!$G72</f>
        <v>3.51</v>
      </c>
      <c r="P38" s="12">
        <f>Helena!$G72</f>
        <v>4.0199999999999996</v>
      </c>
      <c r="Q38" s="12">
        <f>Duluth!$G72</f>
        <v>3.49</v>
      </c>
      <c r="R38" s="12">
        <f>Fairbanks!$G72</f>
        <v>4.1399999999999997</v>
      </c>
    </row>
    <row r="39" spans="1:18">
      <c r="A39" s="5"/>
      <c r="B39" s="10" t="s">
        <v>70</v>
      </c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</row>
    <row r="40" spans="1:18">
      <c r="A40" s="5"/>
      <c r="B40" s="10" t="str">
        <f>Miami!A75</f>
        <v>BULKSTORAGE UNIT HEATER COIL</v>
      </c>
      <c r="C40" s="88">
        <f>Miami!$D75</f>
        <v>0.78</v>
      </c>
      <c r="D40" s="88">
        <f>Houston!$D75</f>
        <v>0.78</v>
      </c>
      <c r="E40" s="88">
        <f>Phoenix!$D75</f>
        <v>0.78</v>
      </c>
      <c r="F40" s="88">
        <f>Atlanta!$D75</f>
        <v>0.78</v>
      </c>
      <c r="G40" s="88">
        <f>LosAngeles!$D75</f>
        <v>0.78</v>
      </c>
      <c r="H40" s="88">
        <f>LasVegas!$D75</f>
        <v>0.78</v>
      </c>
      <c r="I40" s="88">
        <f>SanFrancisco!$D75</f>
        <v>0.78</v>
      </c>
      <c r="J40" s="88">
        <f>Baltimore!$D75</f>
        <v>0.78</v>
      </c>
      <c r="K40" s="88">
        <f>Albuquerque!$D75</f>
        <v>0.78</v>
      </c>
      <c r="L40" s="88">
        <f>Seattle!$D75</f>
        <v>0.78</v>
      </c>
      <c r="M40" s="88">
        <f>Chicago!$D75</f>
        <v>0.78</v>
      </c>
      <c r="N40" s="88">
        <f>Boulder!$D75</f>
        <v>0.78</v>
      </c>
      <c r="O40" s="88">
        <f>Minneapolis!$D75</f>
        <v>0.78</v>
      </c>
      <c r="P40" s="88">
        <f>Helena!$D75</f>
        <v>0.78</v>
      </c>
      <c r="Q40" s="88">
        <f>Duluth!$D75</f>
        <v>0.78</v>
      </c>
      <c r="R40" s="88">
        <f>Fairbanks!$D75</f>
        <v>0.78</v>
      </c>
    </row>
    <row r="41" spans="1:18">
      <c r="A41" s="5"/>
      <c r="B41" s="10" t="str">
        <f>Miami!A76</f>
        <v>FURNACE_PACU_CAV_1:1_UNITARY_PACKAGE_HEATCOIL</v>
      </c>
      <c r="C41" s="88">
        <f>Miami!$D76</f>
        <v>0.8</v>
      </c>
      <c r="D41" s="88">
        <f>Houston!$D76</f>
        <v>0.8</v>
      </c>
      <c r="E41" s="88">
        <f>Phoenix!$D76</f>
        <v>0.8</v>
      </c>
      <c r="F41" s="88">
        <f>Atlanta!$D76</f>
        <v>0.8</v>
      </c>
      <c r="G41" s="88">
        <f>LosAngeles!$D76</f>
        <v>0.8</v>
      </c>
      <c r="H41" s="88">
        <f>LasVegas!$D76</f>
        <v>0.8</v>
      </c>
      <c r="I41" s="88">
        <f>SanFrancisco!$D76</f>
        <v>0.8</v>
      </c>
      <c r="J41" s="88">
        <f>Baltimore!$D76</f>
        <v>0.8</v>
      </c>
      <c r="K41" s="88">
        <f>Albuquerque!$D76</f>
        <v>0.8</v>
      </c>
      <c r="L41" s="88">
        <f>Seattle!$D76</f>
        <v>0.8</v>
      </c>
      <c r="M41" s="88">
        <f>Chicago!$D76</f>
        <v>0.8</v>
      </c>
      <c r="N41" s="88">
        <f>Boulder!$D76</f>
        <v>0.8</v>
      </c>
      <c r="O41" s="88">
        <f>Minneapolis!$D76</f>
        <v>0.8</v>
      </c>
      <c r="P41" s="88">
        <f>Helena!$D76</f>
        <v>0.8</v>
      </c>
      <c r="Q41" s="88">
        <f>Duluth!$D76</f>
        <v>0.8</v>
      </c>
      <c r="R41" s="88">
        <f>Fairbanks!$D76</f>
        <v>0.8</v>
      </c>
    </row>
    <row r="42" spans="1:18">
      <c r="A42" s="5"/>
      <c r="B42" s="10" t="str">
        <f>Miami!A77</f>
        <v>FURNACE_PACU_CAV_2:2_UNITARY_PACKAGE_HEATCOIL</v>
      </c>
      <c r="C42" s="88">
        <f>Miami!$D77</f>
        <v>0.78</v>
      </c>
      <c r="D42" s="88">
        <f>Houston!$D77</f>
        <v>0.78</v>
      </c>
      <c r="E42" s="88">
        <f>Phoenix!$D77</f>
        <v>0.8</v>
      </c>
      <c r="F42" s="88">
        <f>Atlanta!$D77</f>
        <v>0.78</v>
      </c>
      <c r="G42" s="88">
        <f>LosAngeles!$D77</f>
        <v>0.8</v>
      </c>
      <c r="H42" s="88">
        <f>LasVegas!$D77</f>
        <v>0.8</v>
      </c>
      <c r="I42" s="88">
        <f>SanFrancisco!$D77</f>
        <v>0.8</v>
      </c>
      <c r="J42" s="88">
        <f>Baltimore!$D77</f>
        <v>0.78</v>
      </c>
      <c r="K42" s="88">
        <f>Albuquerque!$D77</f>
        <v>0.78</v>
      </c>
      <c r="L42" s="88">
        <f>Seattle!$D77</f>
        <v>0.78</v>
      </c>
      <c r="M42" s="88">
        <f>Chicago!$D77</f>
        <v>0.78</v>
      </c>
      <c r="N42" s="88">
        <f>Boulder!$D77</f>
        <v>0.78</v>
      </c>
      <c r="O42" s="88">
        <f>Minneapolis!$D77</f>
        <v>0.78</v>
      </c>
      <c r="P42" s="88">
        <f>Helena!$D77</f>
        <v>0.78</v>
      </c>
      <c r="Q42" s="88">
        <f>Duluth!$D77</f>
        <v>0.78</v>
      </c>
      <c r="R42" s="88">
        <f>Fairbanks!$D77</f>
        <v>0.78</v>
      </c>
    </row>
    <row r="43" spans="1:18">
      <c r="A43" s="5"/>
      <c r="B43" s="83" t="s">
        <v>291</v>
      </c>
    </row>
    <row r="44" spans="1:18">
      <c r="A44" s="5"/>
      <c r="B44" s="10" t="str">
        <f>Miami!A81</f>
        <v>FURNACE_PACU_CAV_1:1_UNITARY_PACKAGE_FAN</v>
      </c>
      <c r="C44" s="14" t="s">
        <v>292</v>
      </c>
      <c r="D44" s="14" t="s">
        <v>292</v>
      </c>
      <c r="E44" s="91" t="str">
        <f>IF(E29&lt;39.6,"NoEconomizer","DifferentialDryBulb")</f>
        <v>NoEconomizer</v>
      </c>
      <c r="F44" s="14" t="s">
        <v>292</v>
      </c>
      <c r="G44" s="91" t="str">
        <f>IF(G29&lt;19.1,"NoEconomizer","DifferentialDryBulb")</f>
        <v>NoEconomizer</v>
      </c>
      <c r="H44" s="91" t="str">
        <f t="shared" ref="H44:I44" si="0">IF(H29&lt;19.1,"NoEconomizer","DifferentialDryBulb")</f>
        <v>NoEconomizer</v>
      </c>
      <c r="I44" s="91" t="str">
        <f t="shared" si="0"/>
        <v>NoEconomizer</v>
      </c>
      <c r="J44" s="14" t="s">
        <v>292</v>
      </c>
      <c r="K44" s="91" t="str">
        <f t="shared" ref="K44:L44" si="1">IF(K29&lt;19.1,"NoEconomizer","DifferentialDryBulb")</f>
        <v>NoEconomizer</v>
      </c>
      <c r="L44" s="91" t="str">
        <f t="shared" si="1"/>
        <v>NoEconomizer</v>
      </c>
      <c r="M44" s="91" t="str">
        <f>IF(M29&lt;39.6,"NoEconomizer","DifferentialDryBulb")</f>
        <v>NoEconomizer</v>
      </c>
      <c r="N44" s="91" t="str">
        <f t="shared" ref="N44" si="2">IF(N29&lt;19.1,"NoEconomizer","DifferentialDryBulb")</f>
        <v>NoEconomizer</v>
      </c>
      <c r="O44" s="91" t="str">
        <f>IF(O29&lt;39.6,"NoEconomizer","DifferentialDryBulb")</f>
        <v>NoEconomizer</v>
      </c>
      <c r="P44" s="91" t="str">
        <f t="shared" ref="P44" si="3">IF(P29&lt;19.1,"NoEconomizer","DifferentialDryBulb")</f>
        <v>NoEconomizer</v>
      </c>
      <c r="Q44" s="91" t="str">
        <f t="shared" ref="Q44:R44" si="4">IF(Q29&lt;39.6,"NoEconomizer","DifferentialDryBulb")</f>
        <v>NoEconomizer</v>
      </c>
      <c r="R44" s="91" t="str">
        <f t="shared" si="4"/>
        <v>NoEconomizer</v>
      </c>
    </row>
    <row r="45" spans="1:18">
      <c r="A45" s="5"/>
      <c r="B45" s="10" t="str">
        <f>Miami!A82</f>
        <v>FURNACE_PACU_CAV_2:2_UNITARY_PACKAGE_FAN</v>
      </c>
      <c r="C45" s="14" t="s">
        <v>292</v>
      </c>
      <c r="D45" s="14" t="s">
        <v>292</v>
      </c>
      <c r="E45" s="91" t="str">
        <f>IF(E30&lt;39.6,"NoEconomizer","DifferentialDryBulb")</f>
        <v>DifferentialDryBulb</v>
      </c>
      <c r="F45" s="14" t="s">
        <v>292</v>
      </c>
      <c r="G45" s="91" t="str">
        <f>IF(G30&lt;19.1,"NoEconomizer","DifferentialDryBulb")</f>
        <v>DifferentialDryBulb</v>
      </c>
      <c r="H45" s="91" t="str">
        <f t="shared" ref="H45:I45" si="5">IF(H30&lt;19.1,"NoEconomizer","DifferentialDryBulb")</f>
        <v>DifferentialDryBulb</v>
      </c>
      <c r="I45" s="91" t="str">
        <f t="shared" si="5"/>
        <v>DifferentialDryBulb</v>
      </c>
      <c r="J45" s="14" t="s">
        <v>292</v>
      </c>
      <c r="K45" s="91" t="str">
        <f t="shared" ref="K45:L45" si="6">IF(K30&lt;19.1,"NoEconomizer","DifferentialDryBulb")</f>
        <v>DifferentialDryBulb</v>
      </c>
      <c r="L45" s="91" t="str">
        <f t="shared" si="6"/>
        <v>DifferentialDryBulb</v>
      </c>
      <c r="M45" s="91" t="str">
        <f>IF(M30&lt;39.6,"NoEconomizer","DifferentialDryBulb")</f>
        <v>DifferentialDryBulb</v>
      </c>
      <c r="N45" s="91" t="str">
        <f t="shared" ref="N45" si="7">IF(N30&lt;19.1,"NoEconomizer","DifferentialDryBulb")</f>
        <v>DifferentialDryBulb</v>
      </c>
      <c r="O45" s="91" t="str">
        <f>IF(O30&lt;39.6,"NoEconomizer","DifferentialDryBulb")</f>
        <v>DifferentialDryBulb</v>
      </c>
      <c r="P45" s="91" t="str">
        <f t="shared" ref="P45" si="8">IF(P30&lt;19.1,"NoEconomizer","DifferentialDryBulb")</f>
        <v>DifferentialDryBulb</v>
      </c>
      <c r="Q45" s="91" t="str">
        <f t="shared" ref="Q45:R45" si="9">IF(Q30&lt;39.6,"NoEconomizer","DifferentialDryBulb")</f>
        <v>DifferentialDryBulb</v>
      </c>
      <c r="R45" s="91" t="str">
        <f t="shared" si="9"/>
        <v>DifferentialDryBulb</v>
      </c>
    </row>
    <row r="46" spans="1:18">
      <c r="A46" s="5"/>
      <c r="B46" s="8" t="s">
        <v>202</v>
      </c>
    </row>
    <row r="47" spans="1:18">
      <c r="A47" s="5"/>
      <c r="B47" s="10" t="str">
        <f>Miami!A80</f>
        <v>BULKSTORAGE UNIT HEATERFAN</v>
      </c>
      <c r="C47" s="11">
        <f>Miami!$E80</f>
        <v>0.8</v>
      </c>
      <c r="D47" s="11">
        <f>Houston!$E80</f>
        <v>0.8</v>
      </c>
      <c r="E47" s="11">
        <f>Phoenix!$E80</f>
        <v>0.8</v>
      </c>
      <c r="F47" s="11">
        <f>Atlanta!$E80</f>
        <v>0.8</v>
      </c>
      <c r="G47" s="11">
        <f>LosAngeles!$E80</f>
        <v>0.8</v>
      </c>
      <c r="H47" s="11">
        <f>LasVegas!$E80</f>
        <v>0.8</v>
      </c>
      <c r="I47" s="11">
        <f>SanFrancisco!$E80</f>
        <v>0.8</v>
      </c>
      <c r="J47" s="11">
        <f>Baltimore!$E80</f>
        <v>0.8</v>
      </c>
      <c r="K47" s="11">
        <f>Albuquerque!$E80</f>
        <v>0.8</v>
      </c>
      <c r="L47" s="11">
        <f>Seattle!$E80</f>
        <v>0.8</v>
      </c>
      <c r="M47" s="11">
        <f>Chicago!$E80</f>
        <v>0.8</v>
      </c>
      <c r="N47" s="11">
        <f>Boulder!$E80</f>
        <v>0.8</v>
      </c>
      <c r="O47" s="11">
        <f>Minneapolis!$E80</f>
        <v>1.42</v>
      </c>
      <c r="P47" s="11">
        <f>Helena!$E80</f>
        <v>1.67</v>
      </c>
      <c r="Q47" s="11">
        <f>Duluth!$E80</f>
        <v>1.94</v>
      </c>
      <c r="R47" s="11">
        <f>Fairbanks!$E80</f>
        <v>3.58</v>
      </c>
    </row>
    <row r="48" spans="1:18">
      <c r="A48" s="5"/>
      <c r="B48" s="10" t="str">
        <f>Miami!A81</f>
        <v>FURNACE_PACU_CAV_1:1_UNITARY_PACKAGE_FAN</v>
      </c>
      <c r="C48" s="11">
        <f>Miami!$E81</f>
        <v>1.25</v>
      </c>
      <c r="D48" s="11">
        <f>Houston!$E81</f>
        <v>0.95</v>
      </c>
      <c r="E48" s="11">
        <f>Phoenix!$E81</f>
        <v>1.04</v>
      </c>
      <c r="F48" s="11">
        <f>Atlanta!$E81</f>
        <v>0.93</v>
      </c>
      <c r="G48" s="11">
        <f>LosAngeles!$E81</f>
        <v>0.71</v>
      </c>
      <c r="H48" s="11">
        <f>LasVegas!$E81</f>
        <v>0.96</v>
      </c>
      <c r="I48" s="11">
        <f>SanFrancisco!$E81</f>
        <v>0.59</v>
      </c>
      <c r="J48" s="11">
        <f>Baltimore!$E81</f>
        <v>0.87</v>
      </c>
      <c r="K48" s="11">
        <f>Albuquerque!$E81</f>
        <v>0.85</v>
      </c>
      <c r="L48" s="11">
        <f>Seattle!$E81</f>
        <v>0.72</v>
      </c>
      <c r="M48" s="11">
        <f>Chicago!$E81</f>
        <v>0.95</v>
      </c>
      <c r="N48" s="11">
        <f>Boulder!$E81</f>
        <v>1.04</v>
      </c>
      <c r="O48" s="11">
        <f>Minneapolis!$E81</f>
        <v>1.04</v>
      </c>
      <c r="P48" s="11">
        <f>Helena!$E81</f>
        <v>1.1499999999999999</v>
      </c>
      <c r="Q48" s="11">
        <f>Duluth!$E81</f>
        <v>1.1299999999999999</v>
      </c>
      <c r="R48" s="11">
        <f>Fairbanks!$E81</f>
        <v>1.38</v>
      </c>
    </row>
    <row r="49" spans="1:18">
      <c r="A49" s="5"/>
      <c r="B49" s="10" t="str">
        <f>Miami!A82</f>
        <v>FURNACE_PACU_CAV_2:2_UNITARY_PACKAGE_FAN</v>
      </c>
      <c r="C49" s="11">
        <f>Miami!$E82</f>
        <v>17.78</v>
      </c>
      <c r="D49" s="11">
        <f>Houston!$E82</f>
        <v>4.3899999999999997</v>
      </c>
      <c r="E49" s="11">
        <f>Phoenix!$E82</f>
        <v>5.04</v>
      </c>
      <c r="F49" s="11">
        <f>Atlanta!$E82</f>
        <v>3.09</v>
      </c>
      <c r="G49" s="11">
        <f>LosAngeles!$E82</f>
        <v>1.57</v>
      </c>
      <c r="H49" s="11">
        <f>LasVegas!$E82</f>
        <v>3.17</v>
      </c>
      <c r="I49" s="11">
        <f>SanFrancisco!$E82</f>
        <v>1.18</v>
      </c>
      <c r="J49" s="11">
        <f>Baltimore!$E82</f>
        <v>2.77</v>
      </c>
      <c r="K49" s="11">
        <f>Albuquerque!$E82</f>
        <v>2.91</v>
      </c>
      <c r="L49" s="11">
        <f>Seattle!$E82</f>
        <v>1.98</v>
      </c>
      <c r="M49" s="11">
        <f>Chicago!$E82</f>
        <v>3.94</v>
      </c>
      <c r="N49" s="11">
        <f>Boulder!$E82</f>
        <v>4.1500000000000004</v>
      </c>
      <c r="O49" s="11">
        <f>Minneapolis!$E82</f>
        <v>4.59</v>
      </c>
      <c r="P49" s="11">
        <f>Helena!$E82</f>
        <v>5.0999999999999996</v>
      </c>
      <c r="Q49" s="11">
        <f>Duluth!$E82</f>
        <v>5.09</v>
      </c>
      <c r="R49" s="11">
        <f>Fairbanks!$E82</f>
        <v>6.34</v>
      </c>
    </row>
    <row r="50" spans="1:18">
      <c r="A50" s="8" t="s">
        <v>79</v>
      </c>
      <c r="B50" s="8"/>
    </row>
    <row r="51" spans="1:18">
      <c r="A51" s="5"/>
      <c r="B51" s="8" t="s">
        <v>80</v>
      </c>
    </row>
    <row r="52" spans="1:18">
      <c r="A52" s="5"/>
      <c r="B52" s="10" t="s">
        <v>166</v>
      </c>
      <c r="C52" s="85">
        <f>Miami!$B$127/(Miami!$B$28*10^6/3600)</f>
        <v>9.7553638451627359E-2</v>
      </c>
      <c r="D52" s="85">
        <f>Houston!$B$127/(Houston!$B$28*10^6/3600)</f>
        <v>0.12278146813076908</v>
      </c>
      <c r="E52" s="85">
        <f>Phoenix!$B$127/(Phoenix!$B$28*10^6/3600)</f>
        <v>0.11119452893541379</v>
      </c>
      <c r="F52" s="85">
        <f>Atlanta!$B$127/(Atlanta!$B$28*10^6/3600)</f>
        <v>0.10332060315940642</v>
      </c>
      <c r="G52" s="85">
        <f>LosAngeles!$B$127/(LosAngeles!$B$28*10^6/3600)</f>
        <v>0.13644354971240755</v>
      </c>
      <c r="H52" s="85">
        <f>LasVegas!$B$127/(LasVegas!$B$28*10^6/3600)</f>
        <v>0.10304460907618621</v>
      </c>
      <c r="I52" s="85">
        <f>SanFrancisco!$B$127/(SanFrancisco!$B$28*10^6/3600)</f>
        <v>0.15188902299448548</v>
      </c>
      <c r="J52" s="85">
        <f>Baltimore!$B$127/(Baltimore!$B$28*10^6/3600)</f>
        <v>8.2069769591980743E-2</v>
      </c>
      <c r="K52" s="85">
        <f>Albuquerque!$B$127/(Albuquerque!$B$28*10^6/3600)</f>
        <v>3.7774199062316854E-2</v>
      </c>
      <c r="L52" s="85">
        <f>Seattle!$B$127/(Seattle!$B$28*10^6/3600)</f>
        <v>7.8439658739686835E-2</v>
      </c>
      <c r="M52" s="85">
        <f>Chicago!$B$127/(Chicago!$B$28*10^6/3600)</f>
        <v>5.3154773318723467E-2</v>
      </c>
      <c r="N52" s="85">
        <f>Boulder!$B$127/(Boulder!$B$28*10^6/3600)</f>
        <v>3.7718774602087973E-2</v>
      </c>
      <c r="O52" s="85">
        <f>Minneapolis!$B$127/(Minneapolis!$B$28*10^6/3600)</f>
        <v>6.5969388028988107E-2</v>
      </c>
      <c r="P52" s="85">
        <f>Helena!$B$127/(Helena!$B$28*10^6/3600)</f>
        <v>8.1066644335767393E-2</v>
      </c>
      <c r="Q52" s="85">
        <f>Duluth!$B$127/(Duluth!$B$28*10^6/3600)</f>
        <v>6.4727427563953291E-2</v>
      </c>
      <c r="R52" s="85">
        <f>Fairbanks!$B$127/(Fairbanks!$B$28*10^6/3600)</f>
        <v>0.10541802331090686</v>
      </c>
    </row>
    <row r="53" spans="1:18">
      <c r="A53" s="5"/>
      <c r="B53" s="10" t="s">
        <v>203</v>
      </c>
      <c r="C53" s="11">
        <f>Miami!$B$128</f>
        <v>9</v>
      </c>
      <c r="D53" s="11">
        <f>Houston!$B$128</f>
        <v>6.77</v>
      </c>
      <c r="E53" s="11">
        <f>Phoenix!$B$128</f>
        <v>6.47</v>
      </c>
      <c r="F53" s="11">
        <f>Atlanta!$B$128</f>
        <v>4.96</v>
      </c>
      <c r="G53" s="11">
        <f>LosAngeles!$B$128</f>
        <v>6.11</v>
      </c>
      <c r="H53" s="11">
        <f>LasVegas!$B$128</f>
        <v>5.15</v>
      </c>
      <c r="I53" s="11">
        <f>SanFrancisco!$B$128</f>
        <v>6.71</v>
      </c>
      <c r="J53" s="11">
        <f>Baltimore!$B$128</f>
        <v>3.88</v>
      </c>
      <c r="K53" s="11">
        <f>Albuquerque!$B$128</f>
        <v>1.78</v>
      </c>
      <c r="L53" s="11">
        <f>Seattle!$B$128</f>
        <v>3.53</v>
      </c>
      <c r="M53" s="11">
        <f>Chicago!$B$128</f>
        <v>2.68</v>
      </c>
      <c r="N53" s="11">
        <f>Boulder!$B$128</f>
        <v>1.9</v>
      </c>
      <c r="O53" s="11">
        <f>Minneapolis!$B$128</f>
        <v>3.39</v>
      </c>
      <c r="P53" s="11">
        <f>Helena!$B$128</f>
        <v>4.17</v>
      </c>
      <c r="Q53" s="11">
        <f>Duluth!$B$128</f>
        <v>3.35</v>
      </c>
      <c r="R53" s="11">
        <f>Fairbanks!$B$128</f>
        <v>5.75</v>
      </c>
    </row>
    <row r="54" spans="1:18">
      <c r="A54" s="5"/>
      <c r="B54" s="8" t="s">
        <v>81</v>
      </c>
    </row>
    <row r="55" spans="1:18">
      <c r="A55" s="5"/>
      <c r="B55" s="10" t="s">
        <v>167</v>
      </c>
      <c r="C55" s="85">
        <f>Miami!$C$127/(Miami!$C$28*10^3)</f>
        <v>1.1415204678362573E-2</v>
      </c>
      <c r="D55" s="85">
        <f>Houston!$C$127/(Houston!$C$28*10^3)</f>
        <v>8.0582965463515972E-3</v>
      </c>
      <c r="E55" s="85">
        <f>Phoenix!$C$127/(Phoenix!$C$28*10^3)</f>
        <v>8.0569233455561381E-3</v>
      </c>
      <c r="F55" s="85">
        <f>Atlanta!$C$127/(Atlanta!$C$28*10^3)</f>
        <v>9.3742331288343556E-3</v>
      </c>
      <c r="G55" s="85">
        <f>LosAngeles!$C$127/(LosAngeles!$C$28*10^3)</f>
        <v>8.7401791867677461E-3</v>
      </c>
      <c r="H55" s="85">
        <f>LasVegas!$C$127/(LasVegas!$C$28*10^3)</f>
        <v>7.5580498070852327E-3</v>
      </c>
      <c r="I55" s="85">
        <f>SanFrancisco!$C$127/(SanFrancisco!$C$28*10^3)</f>
        <v>8.788038342108815E-3</v>
      </c>
      <c r="J55" s="85">
        <f>Baltimore!$C$127/(Baltimore!$C$28*10^3)</f>
        <v>9.6302116643825191E-3</v>
      </c>
      <c r="K55" s="85">
        <f>Albuquerque!$C$127/(Albuquerque!$C$28*10^3)</f>
        <v>6.8235339775682066E-3</v>
      </c>
      <c r="L55" s="85">
        <f>Seattle!$C$127/(Seattle!$C$28*10^3)</f>
        <v>8.477160056657225E-3</v>
      </c>
      <c r="M55" s="85">
        <f>Chicago!$C$127/(Chicago!$C$28*10^3)</f>
        <v>8.230018697212611E-3</v>
      </c>
      <c r="N55" s="85">
        <f>Boulder!$C$127/(Boulder!$C$28*10^3)</f>
        <v>6.8478185916987129E-3</v>
      </c>
      <c r="O55" s="85">
        <f>Minneapolis!$C$127/(Minneapolis!$C$28*10^3)</f>
        <v>7.9057748175441079E-3</v>
      </c>
      <c r="P55" s="85">
        <f>Helena!$C$127/(Helena!$C$28*10^3)</f>
        <v>7.9312475859405172E-3</v>
      </c>
      <c r="Q55" s="85">
        <f>Duluth!$C$127/(Duluth!$C$28*10^3)</f>
        <v>7.8803234095625157E-3</v>
      </c>
      <c r="R55" s="85">
        <f>Fairbanks!$C$127/(Fairbanks!$C$28*10^3)</f>
        <v>4.1096611590474754E-3</v>
      </c>
    </row>
    <row r="56" spans="1:18">
      <c r="A56" s="5"/>
      <c r="B56" s="10" t="s">
        <v>203</v>
      </c>
      <c r="C56" s="12">
        <f>Miami!$C$128</f>
        <v>0.03</v>
      </c>
      <c r="D56" s="12">
        <f>Houston!$C$128</f>
        <v>0.13</v>
      </c>
      <c r="E56" s="12">
        <f>Phoenix!$C$128</f>
        <v>0.1</v>
      </c>
      <c r="F56" s="12">
        <f>Atlanta!$C$128</f>
        <v>0.34</v>
      </c>
      <c r="G56" s="12">
        <f>LosAngeles!$C$128</f>
        <v>0.03</v>
      </c>
      <c r="H56" s="12">
        <f>LasVegas!$C$128</f>
        <v>0.18</v>
      </c>
      <c r="I56" s="12">
        <f>SanFrancisco!$C$128</f>
        <v>0.13</v>
      </c>
      <c r="J56" s="12">
        <f>Baltimore!$C$128</f>
        <v>0.65</v>
      </c>
      <c r="K56" s="12">
        <f>Albuquerque!$C$128</f>
        <v>0.36</v>
      </c>
      <c r="L56" s="12">
        <f>Seattle!$C$128</f>
        <v>0.4</v>
      </c>
      <c r="M56" s="12">
        <f>Chicago!$C$128</f>
        <v>0.79</v>
      </c>
      <c r="N56" s="12">
        <f>Boulder!$C$128</f>
        <v>0.53</v>
      </c>
      <c r="O56" s="12">
        <f>Minneapolis!$C$128</f>
        <v>1.1499999999999999</v>
      </c>
      <c r="P56" s="12">
        <f>Helena!$C$128</f>
        <v>0.93</v>
      </c>
      <c r="Q56" s="12">
        <f>Duluth!$C$128</f>
        <v>1.52</v>
      </c>
      <c r="R56" s="12">
        <f>Fairbanks!$C$128</f>
        <v>1.63</v>
      </c>
    </row>
    <row r="57" spans="1:18">
      <c r="A57" s="5"/>
      <c r="B57" s="8" t="s">
        <v>82</v>
      </c>
    </row>
    <row r="58" spans="1:18">
      <c r="A58" s="5"/>
      <c r="B58" s="10" t="s">
        <v>204</v>
      </c>
      <c r="C58" s="11">
        <f>Miami!$E$128</f>
        <v>9.0399999999999991</v>
      </c>
      <c r="D58" s="11">
        <f>Houston!$E$128</f>
        <v>6.9</v>
      </c>
      <c r="E58" s="11">
        <f>Phoenix!$E$128</f>
        <v>6.56</v>
      </c>
      <c r="F58" s="11">
        <f>Atlanta!$E$128</f>
        <v>5.3</v>
      </c>
      <c r="G58" s="11">
        <f>LosAngeles!$E$128</f>
        <v>6.13</v>
      </c>
      <c r="H58" s="11">
        <f>LasVegas!$E$128</f>
        <v>5.33</v>
      </c>
      <c r="I58" s="11">
        <f>SanFrancisco!$E$128</f>
        <v>6.84</v>
      </c>
      <c r="J58" s="11">
        <f>Baltimore!$E$128</f>
        <v>4.53</v>
      </c>
      <c r="K58" s="11">
        <f>Albuquerque!$E$128</f>
        <v>2.14</v>
      </c>
      <c r="L58" s="11">
        <f>Seattle!$E$128</f>
        <v>3.92</v>
      </c>
      <c r="M58" s="11">
        <f>Chicago!$E$128</f>
        <v>3.47</v>
      </c>
      <c r="N58" s="11">
        <f>Boulder!$E$128</f>
        <v>2.4300000000000002</v>
      </c>
      <c r="O58" s="11">
        <f>Minneapolis!$E$128</f>
        <v>4.54</v>
      </c>
      <c r="P58" s="11">
        <f>Helena!$E$128</f>
        <v>5.1100000000000003</v>
      </c>
      <c r="Q58" s="11">
        <f>Duluth!$E$128</f>
        <v>4.87</v>
      </c>
      <c r="R58" s="11">
        <f>Fairbanks!$E$128</f>
        <v>7.38</v>
      </c>
    </row>
    <row r="59" spans="1:18">
      <c r="A59" s="8" t="s">
        <v>83</v>
      </c>
      <c r="B59" s="9"/>
    </row>
    <row r="60" spans="1:18">
      <c r="A60" s="5"/>
      <c r="B60" s="8" t="s">
        <v>84</v>
      </c>
    </row>
    <row r="61" spans="1:18">
      <c r="A61" s="5"/>
      <c r="B61" s="10" t="s">
        <v>76</v>
      </c>
      <c r="C61" s="71">
        <f>Miami!$B$13*10^6/3600</f>
        <v>0</v>
      </c>
      <c r="D61" s="71">
        <f>Houston!$B$13*10^6/3600</f>
        <v>0</v>
      </c>
      <c r="E61" s="71">
        <f>Phoenix!$B$13*10^6/3600</f>
        <v>0</v>
      </c>
      <c r="F61" s="71">
        <f>Atlanta!$B$13*10^6/3600</f>
        <v>0</v>
      </c>
      <c r="G61" s="71">
        <f>LosAngeles!$B$13*10^6/3600</f>
        <v>0</v>
      </c>
      <c r="H61" s="71">
        <f>LasVegas!$B$13*10^6/3600</f>
        <v>0</v>
      </c>
      <c r="I61" s="71">
        <f>SanFrancisco!$B$13*10^6/3600</f>
        <v>0</v>
      </c>
      <c r="J61" s="71">
        <f>Baltimore!$B$13*10^6/3600</f>
        <v>0</v>
      </c>
      <c r="K61" s="71">
        <f>Albuquerque!$B$13*10^6/3600</f>
        <v>0</v>
      </c>
      <c r="L61" s="71">
        <f>Seattle!$B$13*10^6/3600</f>
        <v>0</v>
      </c>
      <c r="M61" s="71">
        <f>Chicago!$B$13*10^6/3600</f>
        <v>0</v>
      </c>
      <c r="N61" s="71">
        <f>Boulder!$B$13*10^6/3600</f>
        <v>0</v>
      </c>
      <c r="O61" s="71">
        <f>Minneapolis!$B$13*10^6/3600</f>
        <v>0</v>
      </c>
      <c r="P61" s="71">
        <f>Helena!$B$13*10^6/3600</f>
        <v>0</v>
      </c>
      <c r="Q61" s="71">
        <f>Duluth!$B$13*10^6/3600</f>
        <v>0</v>
      </c>
      <c r="R61" s="71">
        <f>Fairbanks!$B$13*10^6/3600</f>
        <v>0</v>
      </c>
    </row>
    <row r="62" spans="1:18">
      <c r="A62" s="5"/>
      <c r="B62" s="10" t="s">
        <v>77</v>
      </c>
      <c r="C62" s="71">
        <f>Miami!$B$14*10^6/3600</f>
        <v>129822.22222222222</v>
      </c>
      <c r="D62" s="71">
        <f>Houston!$B$14*10^6/3600</f>
        <v>26888.888888888891</v>
      </c>
      <c r="E62" s="71">
        <f>Phoenix!$B$14*10^6/3600</f>
        <v>35686.111111111109</v>
      </c>
      <c r="F62" s="71">
        <f>Atlanta!$B$14*10^6/3600</f>
        <v>10044.444444444445</v>
      </c>
      <c r="G62" s="71">
        <f>LosAngeles!$B$14*10^6/3600</f>
        <v>1411.1111111111111</v>
      </c>
      <c r="H62" s="71">
        <f>LasVegas!$B$14*10^6/3600</f>
        <v>18825</v>
      </c>
      <c r="I62" s="71">
        <f>SanFrancisco!$B$14*10^6/3600</f>
        <v>277.77777777777777</v>
      </c>
      <c r="J62" s="71">
        <f>Baltimore!$B$14*10^6/3600</f>
        <v>6958.333333333333</v>
      </c>
      <c r="K62" s="71">
        <f>Albuquerque!$B$14*10^6/3600</f>
        <v>5694.4444444444443</v>
      </c>
      <c r="L62" s="71">
        <f>Seattle!$B$14*10^6/3600</f>
        <v>338.88888888888891</v>
      </c>
      <c r="M62" s="71">
        <f>Chicago!$B$14*10^6/3600</f>
        <v>4588.8888888888887</v>
      </c>
      <c r="N62" s="71">
        <f>Boulder!$B$14*10^6/3600</f>
        <v>3072.2222222222222</v>
      </c>
      <c r="O62" s="71">
        <f>Minneapolis!$B$14*10^6/3600</f>
        <v>3591.6666666666665</v>
      </c>
      <c r="P62" s="71">
        <f>Helena!$B$14*10^6/3600</f>
        <v>1422.2222222222222</v>
      </c>
      <c r="Q62" s="71">
        <f>Duluth!$B$14*10^6/3600</f>
        <v>927.77777777777783</v>
      </c>
      <c r="R62" s="71">
        <f>Fairbanks!$B$14*10^6/3600</f>
        <v>127.77777777777777</v>
      </c>
    </row>
    <row r="63" spans="1:18">
      <c r="A63" s="5"/>
      <c r="B63" s="10" t="s">
        <v>85</v>
      </c>
      <c r="C63" s="71">
        <f>Miami!$B$15*10^6/3600</f>
        <v>151402.77777777778</v>
      </c>
      <c r="D63" s="71">
        <f>Houston!$B$15*10^6/3600</f>
        <v>151402.77777777778</v>
      </c>
      <c r="E63" s="71">
        <f>Phoenix!$B$15*10^6/3600</f>
        <v>151402.77777777778</v>
      </c>
      <c r="F63" s="71">
        <f>Atlanta!$B$15*10^6/3600</f>
        <v>151402.77777777778</v>
      </c>
      <c r="G63" s="71">
        <f>LosAngeles!$B$15*10^6/3600</f>
        <v>151402.77777777778</v>
      </c>
      <c r="H63" s="71">
        <f>LasVegas!$B$15*10^6/3600</f>
        <v>151402.77777777778</v>
      </c>
      <c r="I63" s="71">
        <f>SanFrancisco!$B$15*10^6/3600</f>
        <v>151402.77777777778</v>
      </c>
      <c r="J63" s="71">
        <f>Baltimore!$B$15*10^6/3600</f>
        <v>151402.77777777778</v>
      </c>
      <c r="K63" s="71">
        <f>Albuquerque!$B$15*10^6/3600</f>
        <v>151402.77777777778</v>
      </c>
      <c r="L63" s="71">
        <f>Seattle!$B$15*10^6/3600</f>
        <v>151402.77777777778</v>
      </c>
      <c r="M63" s="71">
        <f>Chicago!$B$15*10^6/3600</f>
        <v>151402.77777777778</v>
      </c>
      <c r="N63" s="71">
        <f>Boulder!$B$15*10^6/3600</f>
        <v>151402.77777777778</v>
      </c>
      <c r="O63" s="71">
        <f>Minneapolis!$B$15*10^6/3600</f>
        <v>151402.77777777778</v>
      </c>
      <c r="P63" s="71">
        <f>Helena!$B$15*10^6/3600</f>
        <v>151402.77777777778</v>
      </c>
      <c r="Q63" s="71">
        <f>Duluth!$B$15*10^6/3600</f>
        <v>151402.77777777778</v>
      </c>
      <c r="R63" s="71">
        <f>Fairbanks!$B$15*10^6/3600</f>
        <v>151402.77777777778</v>
      </c>
    </row>
    <row r="64" spans="1:18">
      <c r="A64" s="5"/>
      <c r="B64" s="10" t="s">
        <v>86</v>
      </c>
      <c r="C64" s="71">
        <f>Miami!$B$16*10^6/3600</f>
        <v>25855.555555555555</v>
      </c>
      <c r="D64" s="71">
        <f>Houston!$B$16*10^6/3600</f>
        <v>25844.444444444445</v>
      </c>
      <c r="E64" s="71">
        <f>Phoenix!$B$16*10^6/3600</f>
        <v>25838.888888888891</v>
      </c>
      <c r="F64" s="71">
        <f>Atlanta!$B$16*10^6/3600</f>
        <v>25836.111111111109</v>
      </c>
      <c r="G64" s="71">
        <f>LosAngeles!$B$16*10^6/3600</f>
        <v>25816.666666666668</v>
      </c>
      <c r="H64" s="71">
        <f>LasVegas!$B$16*10^6/3600</f>
        <v>25811.111111111109</v>
      </c>
      <c r="I64" s="71">
        <f>SanFrancisco!$B$16*10^6/3600</f>
        <v>25825</v>
      </c>
      <c r="J64" s="71">
        <f>Baltimore!$B$16*10^6/3600</f>
        <v>25808.333333333332</v>
      </c>
      <c r="K64" s="71">
        <f>Albuquerque!$B$16*10^6/3600</f>
        <v>25816.666666666668</v>
      </c>
      <c r="L64" s="71">
        <f>Seattle!$B$16*10^6/3600</f>
        <v>25766.666666666668</v>
      </c>
      <c r="M64" s="71">
        <f>Chicago!$B$16*10^6/3600</f>
        <v>25811.111111111109</v>
      </c>
      <c r="N64" s="71">
        <f>Boulder!$B$16*10^6/3600</f>
        <v>25797.222222222223</v>
      </c>
      <c r="O64" s="71">
        <f>Minneapolis!$B$16*10^6/3600</f>
        <v>25794.444444444445</v>
      </c>
      <c r="P64" s="71">
        <f>Helena!$B$16*10^6/3600</f>
        <v>25788.888888888891</v>
      </c>
      <c r="Q64" s="71">
        <f>Duluth!$B$16*10^6/3600</f>
        <v>25775</v>
      </c>
      <c r="R64" s="71">
        <f>Fairbanks!$B$16*10^6/3600</f>
        <v>25616.666666666668</v>
      </c>
    </row>
    <row r="65" spans="1:18">
      <c r="A65" s="5"/>
      <c r="B65" s="10" t="s">
        <v>87</v>
      </c>
      <c r="C65" s="71">
        <f>Miami!$B$17*10^6/3600</f>
        <v>29005.555555555555</v>
      </c>
      <c r="D65" s="71">
        <f>Houston!$B$17*10^6/3600</f>
        <v>29005.555555555555</v>
      </c>
      <c r="E65" s="71">
        <f>Phoenix!$B$17*10^6/3600</f>
        <v>29005.555555555555</v>
      </c>
      <c r="F65" s="71">
        <f>Atlanta!$B$17*10^6/3600</f>
        <v>29005.555555555555</v>
      </c>
      <c r="G65" s="71">
        <f>LosAngeles!$B$17*10^6/3600</f>
        <v>29005.555555555555</v>
      </c>
      <c r="H65" s="71">
        <f>LasVegas!$B$17*10^6/3600</f>
        <v>29005.555555555555</v>
      </c>
      <c r="I65" s="71">
        <f>SanFrancisco!$B$17*10^6/3600</f>
        <v>29005.555555555555</v>
      </c>
      <c r="J65" s="71">
        <f>Baltimore!$B$17*10^6/3600</f>
        <v>29005.555555555555</v>
      </c>
      <c r="K65" s="71">
        <f>Albuquerque!$B$17*10^6/3600</f>
        <v>29005.555555555555</v>
      </c>
      <c r="L65" s="71">
        <f>Seattle!$B$17*10^6/3600</f>
        <v>29005.555555555555</v>
      </c>
      <c r="M65" s="71">
        <f>Chicago!$B$17*10^6/3600</f>
        <v>29005.555555555555</v>
      </c>
      <c r="N65" s="71">
        <f>Boulder!$B$17*10^6/3600</f>
        <v>29005.555555555555</v>
      </c>
      <c r="O65" s="71">
        <f>Minneapolis!$B$17*10^6/3600</f>
        <v>29005.555555555555</v>
      </c>
      <c r="P65" s="71">
        <f>Helena!$B$17*10^6/3600</f>
        <v>29005.555555555555</v>
      </c>
      <c r="Q65" s="71">
        <f>Duluth!$B$17*10^6/3600</f>
        <v>29005.555555555555</v>
      </c>
      <c r="R65" s="71">
        <f>Fairbanks!$B$17*10^6/3600</f>
        <v>29005.555555555555</v>
      </c>
    </row>
    <row r="66" spans="1:18">
      <c r="A66" s="5"/>
      <c r="B66" s="10" t="s">
        <v>88</v>
      </c>
      <c r="C66" s="71">
        <f>Miami!$B$18*10^6/3600</f>
        <v>0</v>
      </c>
      <c r="D66" s="71">
        <f>Houston!$B$18*10^6/3600</f>
        <v>0</v>
      </c>
      <c r="E66" s="71">
        <f>Phoenix!$B$18*10^6/3600</f>
        <v>0</v>
      </c>
      <c r="F66" s="71">
        <f>Atlanta!$B$18*10^6/3600</f>
        <v>0</v>
      </c>
      <c r="G66" s="71">
        <f>LosAngeles!$B$18*10^6/3600</f>
        <v>0</v>
      </c>
      <c r="H66" s="71">
        <f>LasVegas!$B$18*10^6/3600</f>
        <v>0</v>
      </c>
      <c r="I66" s="71">
        <f>SanFrancisco!$B$18*10^6/3600</f>
        <v>0</v>
      </c>
      <c r="J66" s="71">
        <f>Baltimore!$B$18*10^6/3600</f>
        <v>0</v>
      </c>
      <c r="K66" s="71">
        <f>Albuquerque!$B$18*10^6/3600</f>
        <v>0</v>
      </c>
      <c r="L66" s="71">
        <f>Seattle!$B$18*10^6/3600</f>
        <v>0</v>
      </c>
      <c r="M66" s="71">
        <f>Chicago!$B$18*10^6/3600</f>
        <v>0</v>
      </c>
      <c r="N66" s="71">
        <f>Boulder!$B$18*10^6/3600</f>
        <v>0</v>
      </c>
      <c r="O66" s="71">
        <f>Minneapolis!$B$18*10^6/3600</f>
        <v>0</v>
      </c>
      <c r="P66" s="71">
        <f>Helena!$B$18*10^6/3600</f>
        <v>0</v>
      </c>
      <c r="Q66" s="71">
        <f>Duluth!$B$18*10^6/3600</f>
        <v>0</v>
      </c>
      <c r="R66" s="71">
        <f>Fairbanks!$B$18*10^6/3600</f>
        <v>0</v>
      </c>
    </row>
    <row r="67" spans="1:18">
      <c r="A67" s="5"/>
      <c r="B67" s="10" t="s">
        <v>89</v>
      </c>
      <c r="C67" s="71">
        <f>Miami!$B$19*10^6/3600</f>
        <v>110188.88888888889</v>
      </c>
      <c r="D67" s="71">
        <f>Houston!$B$19*10^6/3600</f>
        <v>33483.333333333336</v>
      </c>
      <c r="E67" s="71">
        <f>Phoenix!$B$19*10^6/3600</f>
        <v>39344.444444444445</v>
      </c>
      <c r="F67" s="71">
        <f>Atlanta!$B$19*10^6/3600</f>
        <v>15819.444444444445</v>
      </c>
      <c r="G67" s="71">
        <f>LosAngeles!$B$19*10^6/3600</f>
        <v>8716.6666666666661</v>
      </c>
      <c r="H67" s="71">
        <f>LasVegas!$B$19*10^6/3600</f>
        <v>16794.444444444445</v>
      </c>
      <c r="I67" s="71">
        <f>SanFrancisco!$B$19*10^6/3600</f>
        <v>7066.666666666667</v>
      </c>
      <c r="J67" s="71">
        <f>Baltimore!$B$19*10^6/3600</f>
        <v>15163.888888888889</v>
      </c>
      <c r="K67" s="71">
        <f>Albuquerque!$B$19*10^6/3600</f>
        <v>15588.888888888889</v>
      </c>
      <c r="L67" s="71">
        <f>Seattle!$B$19*10^6/3600</f>
        <v>10980.555555555555</v>
      </c>
      <c r="M67" s="71">
        <f>Chicago!$B$19*10^6/3600</f>
        <v>32555.555555555555</v>
      </c>
      <c r="N67" s="71">
        <f>Boulder!$B$19*10^6/3600</f>
        <v>34177.777777777781</v>
      </c>
      <c r="O67" s="71">
        <f>Minneapolis!$B$19*10^6/3600</f>
        <v>38577.777777777781</v>
      </c>
      <c r="P67" s="71">
        <f>Helena!$B$19*10^6/3600</f>
        <v>41161.111111111109</v>
      </c>
      <c r="Q67" s="71">
        <f>Duluth!$B$19*10^6/3600</f>
        <v>43397.222222222219</v>
      </c>
      <c r="R67" s="71">
        <f>Fairbanks!$B$19*10^6/3600</f>
        <v>57669.444444444445</v>
      </c>
    </row>
    <row r="68" spans="1:18">
      <c r="A68" s="5"/>
      <c r="B68" s="10" t="s">
        <v>90</v>
      </c>
      <c r="C68" s="71">
        <f>Miami!$B$20*10^6/3600</f>
        <v>0</v>
      </c>
      <c r="D68" s="71">
        <f>Houston!$B$20*10^6/3600</f>
        <v>0</v>
      </c>
      <c r="E68" s="71">
        <f>Phoenix!$B$20*10^6/3600</f>
        <v>0</v>
      </c>
      <c r="F68" s="71">
        <f>Atlanta!$B$20*10^6/3600</f>
        <v>0</v>
      </c>
      <c r="G68" s="71">
        <f>LosAngeles!$B$20*10^6/3600</f>
        <v>0</v>
      </c>
      <c r="H68" s="71">
        <f>LasVegas!$B$20*10^6/3600</f>
        <v>0</v>
      </c>
      <c r="I68" s="71">
        <f>SanFrancisco!$B$20*10^6/3600</f>
        <v>0</v>
      </c>
      <c r="J68" s="71">
        <f>Baltimore!$B$20*10^6/3600</f>
        <v>0</v>
      </c>
      <c r="K68" s="71">
        <f>Albuquerque!$B$20*10^6/3600</f>
        <v>0</v>
      </c>
      <c r="L68" s="71">
        <f>Seattle!$B$20*10^6/3600</f>
        <v>0</v>
      </c>
      <c r="M68" s="71">
        <f>Chicago!$B$20*10^6/3600</f>
        <v>0</v>
      </c>
      <c r="N68" s="71">
        <f>Boulder!$B$20*10^6/3600</f>
        <v>0</v>
      </c>
      <c r="O68" s="71">
        <f>Minneapolis!$B$20*10^6/3600</f>
        <v>0</v>
      </c>
      <c r="P68" s="71">
        <f>Helena!$B$20*10^6/3600</f>
        <v>0</v>
      </c>
      <c r="Q68" s="71">
        <f>Duluth!$B$20*10^6/3600</f>
        <v>0</v>
      </c>
      <c r="R68" s="71">
        <f>Fairbanks!$B$20*10^6/3600</f>
        <v>0</v>
      </c>
    </row>
    <row r="69" spans="1:18">
      <c r="A69" s="5"/>
      <c r="B69" s="10" t="s">
        <v>91</v>
      </c>
      <c r="C69" s="71">
        <f>Miami!$B$21*10^6/3600</f>
        <v>0</v>
      </c>
      <c r="D69" s="71">
        <f>Houston!$B$21*10^6/3600</f>
        <v>0</v>
      </c>
      <c r="E69" s="71">
        <f>Phoenix!$B$21*10^6/3600</f>
        <v>0</v>
      </c>
      <c r="F69" s="71">
        <f>Atlanta!$B$21*10^6/3600</f>
        <v>0</v>
      </c>
      <c r="G69" s="71">
        <f>LosAngeles!$B$21*10^6/3600</f>
        <v>0</v>
      </c>
      <c r="H69" s="71">
        <f>LasVegas!$B$21*10^6/3600</f>
        <v>0</v>
      </c>
      <c r="I69" s="71">
        <f>SanFrancisco!$B$21*10^6/3600</f>
        <v>0</v>
      </c>
      <c r="J69" s="71">
        <f>Baltimore!$B$21*10^6/3600</f>
        <v>0</v>
      </c>
      <c r="K69" s="71">
        <f>Albuquerque!$B$21*10^6/3600</f>
        <v>0</v>
      </c>
      <c r="L69" s="71">
        <f>Seattle!$B$21*10^6/3600</f>
        <v>0</v>
      </c>
      <c r="M69" s="71">
        <f>Chicago!$B$21*10^6/3600</f>
        <v>0</v>
      </c>
      <c r="N69" s="71">
        <f>Boulder!$B$21*10^6/3600</f>
        <v>0</v>
      </c>
      <c r="O69" s="71">
        <f>Minneapolis!$B$21*10^6/3600</f>
        <v>0</v>
      </c>
      <c r="P69" s="71">
        <f>Helena!$B$21*10^6/3600</f>
        <v>0</v>
      </c>
      <c r="Q69" s="71">
        <f>Duluth!$B$21*10^6/3600</f>
        <v>0</v>
      </c>
      <c r="R69" s="71">
        <f>Fairbanks!$B$21*10^6/3600</f>
        <v>0</v>
      </c>
    </row>
    <row r="70" spans="1:18">
      <c r="A70" s="5"/>
      <c r="B70" s="10" t="s">
        <v>92</v>
      </c>
      <c r="C70" s="71">
        <f>Miami!$B$22*10^6/3600</f>
        <v>0</v>
      </c>
      <c r="D70" s="71">
        <f>Houston!$B$22*10^6/3600</f>
        <v>0</v>
      </c>
      <c r="E70" s="71">
        <f>Phoenix!$B$22*10^6/3600</f>
        <v>0</v>
      </c>
      <c r="F70" s="71">
        <f>Atlanta!$B$22*10^6/3600</f>
        <v>0</v>
      </c>
      <c r="G70" s="71">
        <f>LosAngeles!$B$22*10^6/3600</f>
        <v>0</v>
      </c>
      <c r="H70" s="71">
        <f>LasVegas!$B$22*10^6/3600</f>
        <v>0</v>
      </c>
      <c r="I70" s="71">
        <f>SanFrancisco!$B$22*10^6/3600</f>
        <v>0</v>
      </c>
      <c r="J70" s="71">
        <f>Baltimore!$B$22*10^6/3600</f>
        <v>0</v>
      </c>
      <c r="K70" s="71">
        <f>Albuquerque!$B$22*10^6/3600</f>
        <v>0</v>
      </c>
      <c r="L70" s="71">
        <f>Seattle!$B$22*10^6/3600</f>
        <v>0</v>
      </c>
      <c r="M70" s="71">
        <f>Chicago!$B$22*10^6/3600</f>
        <v>0</v>
      </c>
      <c r="N70" s="71">
        <f>Boulder!$B$22*10^6/3600</f>
        <v>0</v>
      </c>
      <c r="O70" s="71">
        <f>Minneapolis!$B$22*10^6/3600</f>
        <v>0</v>
      </c>
      <c r="P70" s="71">
        <f>Helena!$B$22*10^6/3600</f>
        <v>0</v>
      </c>
      <c r="Q70" s="71">
        <f>Duluth!$B$22*10^6/3600</f>
        <v>0</v>
      </c>
      <c r="R70" s="71">
        <f>Fairbanks!$B$22*10^6/3600</f>
        <v>0</v>
      </c>
    </row>
    <row r="71" spans="1:18">
      <c r="A71" s="5"/>
      <c r="B71" s="10" t="s">
        <v>71</v>
      </c>
      <c r="C71" s="71">
        <f>Miami!$B$23*10^6/3600</f>
        <v>0</v>
      </c>
      <c r="D71" s="71">
        <f>Houston!$B$23*10^6/3600</f>
        <v>0</v>
      </c>
      <c r="E71" s="71">
        <f>Phoenix!$B$23*10^6/3600</f>
        <v>0</v>
      </c>
      <c r="F71" s="71">
        <f>Atlanta!$B$23*10^6/3600</f>
        <v>0</v>
      </c>
      <c r="G71" s="71">
        <f>LosAngeles!$B$23*10^6/3600</f>
        <v>0</v>
      </c>
      <c r="H71" s="71">
        <f>LasVegas!$B$23*10^6/3600</f>
        <v>0</v>
      </c>
      <c r="I71" s="71">
        <f>SanFrancisco!$B$23*10^6/3600</f>
        <v>0</v>
      </c>
      <c r="J71" s="71">
        <f>Baltimore!$B$23*10^6/3600</f>
        <v>0</v>
      </c>
      <c r="K71" s="71">
        <f>Albuquerque!$B$23*10^6/3600</f>
        <v>0</v>
      </c>
      <c r="L71" s="71">
        <f>Seattle!$B$23*10^6/3600</f>
        <v>0</v>
      </c>
      <c r="M71" s="71">
        <f>Chicago!$B$23*10^6/3600</f>
        <v>0</v>
      </c>
      <c r="N71" s="71">
        <f>Boulder!$B$23*10^6/3600</f>
        <v>0</v>
      </c>
      <c r="O71" s="71">
        <f>Minneapolis!$B$23*10^6/3600</f>
        <v>0</v>
      </c>
      <c r="P71" s="71">
        <f>Helena!$B$23*10^6/3600</f>
        <v>0</v>
      </c>
      <c r="Q71" s="71">
        <f>Duluth!$B$23*10^6/3600</f>
        <v>0</v>
      </c>
      <c r="R71" s="71">
        <f>Fairbanks!$B$23*10^6/3600</f>
        <v>0</v>
      </c>
    </row>
    <row r="72" spans="1:18">
      <c r="A72" s="5"/>
      <c r="B72" s="10" t="s">
        <v>93</v>
      </c>
      <c r="C72" s="71">
        <f>Miami!$B$24*10^6/3600</f>
        <v>0</v>
      </c>
      <c r="D72" s="71">
        <f>Houston!$B$24*10^6/3600</f>
        <v>0</v>
      </c>
      <c r="E72" s="71">
        <f>Phoenix!$B$24*10^6/3600</f>
        <v>0</v>
      </c>
      <c r="F72" s="71">
        <f>Atlanta!$B$24*10^6/3600</f>
        <v>0</v>
      </c>
      <c r="G72" s="71">
        <f>LosAngeles!$B$24*10^6/3600</f>
        <v>0</v>
      </c>
      <c r="H72" s="71">
        <f>LasVegas!$B$24*10^6/3600</f>
        <v>0</v>
      </c>
      <c r="I72" s="71">
        <f>SanFrancisco!$B$24*10^6/3600</f>
        <v>0</v>
      </c>
      <c r="J72" s="71">
        <f>Baltimore!$B$24*10^6/3600</f>
        <v>0</v>
      </c>
      <c r="K72" s="71">
        <f>Albuquerque!$B$24*10^6/3600</f>
        <v>0</v>
      </c>
      <c r="L72" s="71">
        <f>Seattle!$B$24*10^6/3600</f>
        <v>0</v>
      </c>
      <c r="M72" s="71">
        <f>Chicago!$B$24*10^6/3600</f>
        <v>0</v>
      </c>
      <c r="N72" s="71">
        <f>Boulder!$B$24*10^6/3600</f>
        <v>0</v>
      </c>
      <c r="O72" s="71">
        <f>Minneapolis!$B$24*10^6/3600</f>
        <v>0</v>
      </c>
      <c r="P72" s="71">
        <f>Helena!$B$24*10^6/3600</f>
        <v>0</v>
      </c>
      <c r="Q72" s="71">
        <f>Duluth!$B$24*10^6/3600</f>
        <v>0</v>
      </c>
      <c r="R72" s="71">
        <f>Fairbanks!$B$24*10^6/3600</f>
        <v>0</v>
      </c>
    </row>
    <row r="73" spans="1:18">
      <c r="A73" s="5"/>
      <c r="B73" s="10" t="s">
        <v>94</v>
      </c>
      <c r="C73" s="71">
        <f>Miami!$B$25*10^6/3600</f>
        <v>0</v>
      </c>
      <c r="D73" s="71">
        <f>Houston!$B$25*10^6/3600</f>
        <v>0</v>
      </c>
      <c r="E73" s="71">
        <f>Phoenix!$B$25*10^6/3600</f>
        <v>0</v>
      </c>
      <c r="F73" s="71">
        <f>Atlanta!$B$25*10^6/3600</f>
        <v>0</v>
      </c>
      <c r="G73" s="71">
        <f>LosAngeles!$B$25*10^6/3600</f>
        <v>0</v>
      </c>
      <c r="H73" s="71">
        <f>LasVegas!$B$25*10^6/3600</f>
        <v>0</v>
      </c>
      <c r="I73" s="71">
        <f>SanFrancisco!$B$25*10^6/3600</f>
        <v>0</v>
      </c>
      <c r="J73" s="71">
        <f>Baltimore!$B$25*10^6/3600</f>
        <v>0</v>
      </c>
      <c r="K73" s="71">
        <f>Albuquerque!$B$25*10^6/3600</f>
        <v>0</v>
      </c>
      <c r="L73" s="71">
        <f>Seattle!$B$25*10^6/3600</f>
        <v>0</v>
      </c>
      <c r="M73" s="71">
        <f>Chicago!$B$25*10^6/3600</f>
        <v>0</v>
      </c>
      <c r="N73" s="71">
        <f>Boulder!$B$25*10^6/3600</f>
        <v>0</v>
      </c>
      <c r="O73" s="71">
        <f>Minneapolis!$B$25*10^6/3600</f>
        <v>0</v>
      </c>
      <c r="P73" s="71">
        <f>Helena!$B$25*10^6/3600</f>
        <v>0</v>
      </c>
      <c r="Q73" s="71">
        <f>Duluth!$B$25*10^6/3600</f>
        <v>0</v>
      </c>
      <c r="R73" s="71">
        <f>Fairbanks!$B$25*10^6/3600</f>
        <v>0</v>
      </c>
    </row>
    <row r="74" spans="1:18">
      <c r="A74" s="5"/>
      <c r="B74" s="10" t="s">
        <v>95</v>
      </c>
      <c r="C74" s="71">
        <f>Miami!$B$26*10^6/3600</f>
        <v>0</v>
      </c>
      <c r="D74" s="71">
        <f>Houston!$B$26*10^6/3600</f>
        <v>0</v>
      </c>
      <c r="E74" s="71">
        <f>Phoenix!$B$26*10^6/3600</f>
        <v>0</v>
      </c>
      <c r="F74" s="71">
        <f>Atlanta!$B$26*10^6/3600</f>
        <v>0</v>
      </c>
      <c r="G74" s="71">
        <f>LosAngeles!$B$26*10^6/3600</f>
        <v>0</v>
      </c>
      <c r="H74" s="71">
        <f>LasVegas!$B$26*10^6/3600</f>
        <v>0</v>
      </c>
      <c r="I74" s="71">
        <f>SanFrancisco!$B$26*10^6/3600</f>
        <v>0</v>
      </c>
      <c r="J74" s="71">
        <f>Baltimore!$B$26*10^6/3600</f>
        <v>0</v>
      </c>
      <c r="K74" s="71">
        <f>Albuquerque!$B$26*10^6/3600</f>
        <v>0</v>
      </c>
      <c r="L74" s="71">
        <f>Seattle!$B$26*10^6/3600</f>
        <v>0</v>
      </c>
      <c r="M74" s="71">
        <f>Chicago!$B$26*10^6/3600</f>
        <v>0</v>
      </c>
      <c r="N74" s="71">
        <f>Boulder!$B$26*10^6/3600</f>
        <v>0</v>
      </c>
      <c r="O74" s="71">
        <f>Minneapolis!$B$26*10^6/3600</f>
        <v>0</v>
      </c>
      <c r="P74" s="71">
        <f>Helena!$B$26*10^6/3600</f>
        <v>0</v>
      </c>
      <c r="Q74" s="71">
        <f>Duluth!$B$26*10^6/3600</f>
        <v>0</v>
      </c>
      <c r="R74" s="71">
        <f>Fairbanks!$B$26*10^6/3600</f>
        <v>0</v>
      </c>
    </row>
    <row r="75" spans="1:18">
      <c r="A75" s="5"/>
      <c r="B75" s="10" t="s">
        <v>96</v>
      </c>
      <c r="C75" s="71">
        <f>Miami!$B$28*10^6/3600</f>
        <v>446275</v>
      </c>
      <c r="D75" s="71">
        <f>Houston!$B$28*10^6/3600</f>
        <v>266627.77777777775</v>
      </c>
      <c r="E75" s="71">
        <f>Phoenix!$B$28*10^6/3600</f>
        <v>281277.77777777775</v>
      </c>
      <c r="F75" s="71">
        <f>Atlanta!$B$28*10^6/3600</f>
        <v>232111.11111111112</v>
      </c>
      <c r="G75" s="71">
        <f>LosAngeles!$B$28*10^6/3600</f>
        <v>216355.55555555556</v>
      </c>
      <c r="H75" s="71">
        <f>LasVegas!$B$28*10^6/3600</f>
        <v>241841.66666666666</v>
      </c>
      <c r="I75" s="71">
        <f>SanFrancisco!$B$28*10^6/3600</f>
        <v>213577.77777777778</v>
      </c>
      <c r="J75" s="71">
        <f>Baltimore!$B$28*10^6/3600</f>
        <v>228338.88888888888</v>
      </c>
      <c r="K75" s="71">
        <f>Albuquerque!$B$28*10^6/3600</f>
        <v>227511.11111111112</v>
      </c>
      <c r="L75" s="71">
        <f>Seattle!$B$28*10^6/3600</f>
        <v>217494.44444444444</v>
      </c>
      <c r="M75" s="71">
        <f>Chicago!$B$28*10^6/3600</f>
        <v>243366.66666666666</v>
      </c>
      <c r="N75" s="71">
        <f>Boulder!$B$28*10^6/3600</f>
        <v>243458.33333333334</v>
      </c>
      <c r="O75" s="71">
        <f>Minneapolis!$B$28*10^6/3600</f>
        <v>248377.77777777778</v>
      </c>
      <c r="P75" s="71">
        <f>Helena!$B$28*10^6/3600</f>
        <v>248783.33333333334</v>
      </c>
      <c r="Q75" s="71">
        <f>Duluth!$B$28*10^6/3600</f>
        <v>250508.33333333334</v>
      </c>
      <c r="R75" s="71">
        <f>Fairbanks!$B$28*10^6/3600</f>
        <v>263825</v>
      </c>
    </row>
    <row r="76" spans="1:18">
      <c r="A76" s="5"/>
      <c r="B76" s="8" t="s">
        <v>168</v>
      </c>
    </row>
    <row r="77" spans="1:18">
      <c r="A77" s="5"/>
      <c r="B77" s="10" t="s">
        <v>76</v>
      </c>
      <c r="C77" s="71">
        <f>Miami!$C$13*10^3</f>
        <v>13680</v>
      </c>
      <c r="D77" s="71">
        <f>Houston!$C$13*10^3</f>
        <v>77020</v>
      </c>
      <c r="E77" s="71">
        <f>Phoenix!$C$13*10^3</f>
        <v>57270</v>
      </c>
      <c r="F77" s="71">
        <f>Atlanta!$C$13*10^3</f>
        <v>177670</v>
      </c>
      <c r="G77" s="71">
        <f>LosAngeles!$C$13*10^3</f>
        <v>14510</v>
      </c>
      <c r="H77" s="71">
        <f>LasVegas!$C$13*10^3</f>
        <v>114040</v>
      </c>
      <c r="I77" s="71">
        <f>SanFrancisco!$C$13*10^3</f>
        <v>74070</v>
      </c>
      <c r="J77" s="71">
        <f>Baltimore!$C$13*10^3</f>
        <v>328350</v>
      </c>
      <c r="K77" s="71">
        <f>Albuquerque!$C$13*10^3</f>
        <v>257670.00000000003</v>
      </c>
      <c r="L77" s="71">
        <f>Seattle!$C$13*10^3</f>
        <v>225920</v>
      </c>
      <c r="M77" s="71">
        <f>Chicago!$C$13*10^3</f>
        <v>465310</v>
      </c>
      <c r="N77" s="71">
        <f>Boulder!$C$13*10^3</f>
        <v>377050</v>
      </c>
      <c r="O77" s="71">
        <f>Minneapolis!$C$13*10^3</f>
        <v>705650</v>
      </c>
      <c r="P77" s="71">
        <f>Helena!$C$13*10^3</f>
        <v>569580</v>
      </c>
      <c r="Q77" s="71">
        <f>Duluth!$C$13*10^3</f>
        <v>930090</v>
      </c>
      <c r="R77" s="71">
        <f>Fairbanks!$C$13*10^3</f>
        <v>1920370</v>
      </c>
    </row>
    <row r="78" spans="1:18">
      <c r="A78" s="5"/>
      <c r="B78" s="10" t="s">
        <v>77</v>
      </c>
      <c r="C78" s="71">
        <f>Miami!$C$14*10^3</f>
        <v>0</v>
      </c>
      <c r="D78" s="71">
        <f>Houston!$C$14*10^3</f>
        <v>0</v>
      </c>
      <c r="E78" s="71">
        <f>Phoenix!$C$14*10^3</f>
        <v>0</v>
      </c>
      <c r="F78" s="71">
        <f>Atlanta!$C$14*10^3</f>
        <v>0</v>
      </c>
      <c r="G78" s="71">
        <f>LosAngeles!$C$14*10^3</f>
        <v>0</v>
      </c>
      <c r="H78" s="71">
        <f>LasVegas!$C$14*10^3</f>
        <v>0</v>
      </c>
      <c r="I78" s="71">
        <f>SanFrancisco!$C$14*10^3</f>
        <v>0</v>
      </c>
      <c r="J78" s="71">
        <f>Baltimore!$C$14*10^3</f>
        <v>0</v>
      </c>
      <c r="K78" s="71">
        <f>Albuquerque!$C$14*10^3</f>
        <v>0</v>
      </c>
      <c r="L78" s="71">
        <f>Seattle!$C$14*10^3</f>
        <v>0</v>
      </c>
      <c r="M78" s="71">
        <f>Chicago!$C$14*10^3</f>
        <v>0</v>
      </c>
      <c r="N78" s="71">
        <f>Boulder!$C$14*10^3</f>
        <v>0</v>
      </c>
      <c r="O78" s="71">
        <f>Minneapolis!$C$14*10^3</f>
        <v>0</v>
      </c>
      <c r="P78" s="71">
        <f>Helena!$C$14*10^3</f>
        <v>0</v>
      </c>
      <c r="Q78" s="71">
        <f>Duluth!$C$14*10^3</f>
        <v>0</v>
      </c>
      <c r="R78" s="71">
        <f>Fairbanks!$C$14*10^3</f>
        <v>0</v>
      </c>
    </row>
    <row r="79" spans="1:18">
      <c r="A79" s="5"/>
      <c r="B79" s="10" t="s">
        <v>85</v>
      </c>
      <c r="C79" s="71">
        <f>Miami!$C$15*10^3</f>
        <v>0</v>
      </c>
      <c r="D79" s="71">
        <f>Houston!$C$15*10^3</f>
        <v>0</v>
      </c>
      <c r="E79" s="71">
        <f>Phoenix!$C$15*10^3</f>
        <v>0</v>
      </c>
      <c r="F79" s="71">
        <f>Atlanta!$C$15*10^3</f>
        <v>0</v>
      </c>
      <c r="G79" s="71">
        <f>LosAngeles!$C$15*10^3</f>
        <v>0</v>
      </c>
      <c r="H79" s="71">
        <f>LasVegas!$C$15*10^3</f>
        <v>0</v>
      </c>
      <c r="I79" s="71">
        <f>SanFrancisco!$C$15*10^3</f>
        <v>0</v>
      </c>
      <c r="J79" s="71">
        <f>Baltimore!$C$15*10^3</f>
        <v>0</v>
      </c>
      <c r="K79" s="71">
        <f>Albuquerque!$C$15*10^3</f>
        <v>0</v>
      </c>
      <c r="L79" s="71">
        <f>Seattle!$C$15*10^3</f>
        <v>0</v>
      </c>
      <c r="M79" s="71">
        <f>Chicago!$C$15*10^3</f>
        <v>0</v>
      </c>
      <c r="N79" s="71">
        <f>Boulder!$C$15*10^3</f>
        <v>0</v>
      </c>
      <c r="O79" s="71">
        <f>Minneapolis!$C$15*10^3</f>
        <v>0</v>
      </c>
      <c r="P79" s="71">
        <f>Helena!$C$15*10^3</f>
        <v>0</v>
      </c>
      <c r="Q79" s="71">
        <f>Duluth!$C$15*10^3</f>
        <v>0</v>
      </c>
      <c r="R79" s="71">
        <f>Fairbanks!$C$15*10^3</f>
        <v>0</v>
      </c>
    </row>
    <row r="80" spans="1:18">
      <c r="A80" s="5"/>
      <c r="B80" s="10" t="s">
        <v>86</v>
      </c>
      <c r="C80" s="71">
        <f>Miami!$C$16*10^3</f>
        <v>0</v>
      </c>
      <c r="D80" s="71">
        <f>Houston!$C$16*10^3</f>
        <v>0</v>
      </c>
      <c r="E80" s="71">
        <f>Phoenix!$C$16*10^3</f>
        <v>0</v>
      </c>
      <c r="F80" s="71">
        <f>Atlanta!$C$16*10^3</f>
        <v>0</v>
      </c>
      <c r="G80" s="71">
        <f>LosAngeles!$C$16*10^3</f>
        <v>0</v>
      </c>
      <c r="H80" s="71">
        <f>LasVegas!$C$16*10^3</f>
        <v>0</v>
      </c>
      <c r="I80" s="71">
        <f>SanFrancisco!$C$16*10^3</f>
        <v>0</v>
      </c>
      <c r="J80" s="71">
        <f>Baltimore!$C$16*10^3</f>
        <v>0</v>
      </c>
      <c r="K80" s="71">
        <f>Albuquerque!$C$16*10^3</f>
        <v>0</v>
      </c>
      <c r="L80" s="71">
        <f>Seattle!$C$16*10^3</f>
        <v>0</v>
      </c>
      <c r="M80" s="71">
        <f>Chicago!$C$16*10^3</f>
        <v>0</v>
      </c>
      <c r="N80" s="71">
        <f>Boulder!$C$16*10^3</f>
        <v>0</v>
      </c>
      <c r="O80" s="71">
        <f>Minneapolis!$C$16*10^3</f>
        <v>0</v>
      </c>
      <c r="P80" s="71">
        <f>Helena!$C$16*10^3</f>
        <v>0</v>
      </c>
      <c r="Q80" s="71">
        <f>Duluth!$C$16*10^3</f>
        <v>0</v>
      </c>
      <c r="R80" s="71">
        <f>Fairbanks!$C$16*10^3</f>
        <v>0</v>
      </c>
    </row>
    <row r="81" spans="1:18">
      <c r="A81" s="5"/>
      <c r="B81" s="10" t="s">
        <v>87</v>
      </c>
      <c r="C81" s="71">
        <f>Miami!$C$17*10^3</f>
        <v>0</v>
      </c>
      <c r="D81" s="71">
        <f>Houston!$C$17*10^3</f>
        <v>0</v>
      </c>
      <c r="E81" s="71">
        <f>Phoenix!$C$17*10^3</f>
        <v>0</v>
      </c>
      <c r="F81" s="71">
        <f>Atlanta!$C$17*10^3</f>
        <v>0</v>
      </c>
      <c r="G81" s="71">
        <f>LosAngeles!$C$17*10^3</f>
        <v>0</v>
      </c>
      <c r="H81" s="71">
        <f>LasVegas!$C$17*10^3</f>
        <v>0</v>
      </c>
      <c r="I81" s="71">
        <f>SanFrancisco!$C$17*10^3</f>
        <v>0</v>
      </c>
      <c r="J81" s="71">
        <f>Baltimore!$C$17*10^3</f>
        <v>0</v>
      </c>
      <c r="K81" s="71">
        <f>Albuquerque!$C$17*10^3</f>
        <v>0</v>
      </c>
      <c r="L81" s="71">
        <f>Seattle!$C$17*10^3</f>
        <v>0</v>
      </c>
      <c r="M81" s="71">
        <f>Chicago!$C$17*10^3</f>
        <v>0</v>
      </c>
      <c r="N81" s="71">
        <f>Boulder!$C$17*10^3</f>
        <v>0</v>
      </c>
      <c r="O81" s="71">
        <f>Minneapolis!$C$17*10^3</f>
        <v>0</v>
      </c>
      <c r="P81" s="71">
        <f>Helena!$C$17*10^3</f>
        <v>0</v>
      </c>
      <c r="Q81" s="71">
        <f>Duluth!$C$17*10^3</f>
        <v>0</v>
      </c>
      <c r="R81" s="71">
        <f>Fairbanks!$C$17*10^3</f>
        <v>0</v>
      </c>
    </row>
    <row r="82" spans="1:18">
      <c r="A82" s="5"/>
      <c r="B82" s="10" t="s">
        <v>88</v>
      </c>
      <c r="C82" s="71">
        <f>Miami!$C$18*10^3</f>
        <v>0</v>
      </c>
      <c r="D82" s="71">
        <f>Houston!$C$18*10^3</f>
        <v>0</v>
      </c>
      <c r="E82" s="71">
        <f>Phoenix!$C$18*10^3</f>
        <v>0</v>
      </c>
      <c r="F82" s="71">
        <f>Atlanta!$C$18*10^3</f>
        <v>0</v>
      </c>
      <c r="G82" s="71">
        <f>LosAngeles!$C$18*10^3</f>
        <v>0</v>
      </c>
      <c r="H82" s="71">
        <f>LasVegas!$C$18*10^3</f>
        <v>0</v>
      </c>
      <c r="I82" s="71">
        <f>SanFrancisco!$C$18*10^3</f>
        <v>0</v>
      </c>
      <c r="J82" s="71">
        <f>Baltimore!$C$18*10^3</f>
        <v>0</v>
      </c>
      <c r="K82" s="71">
        <f>Albuquerque!$C$18*10^3</f>
        <v>0</v>
      </c>
      <c r="L82" s="71">
        <f>Seattle!$C$18*10^3</f>
        <v>0</v>
      </c>
      <c r="M82" s="71">
        <f>Chicago!$C$18*10^3</f>
        <v>0</v>
      </c>
      <c r="N82" s="71">
        <f>Boulder!$C$18*10^3</f>
        <v>0</v>
      </c>
      <c r="O82" s="71">
        <f>Minneapolis!$C$18*10^3</f>
        <v>0</v>
      </c>
      <c r="P82" s="71">
        <f>Helena!$C$18*10^3</f>
        <v>0</v>
      </c>
      <c r="Q82" s="71">
        <f>Duluth!$C$18*10^3</f>
        <v>0</v>
      </c>
      <c r="R82" s="71">
        <f>Fairbanks!$C$18*10^3</f>
        <v>0</v>
      </c>
    </row>
    <row r="83" spans="1:18">
      <c r="A83" s="5"/>
      <c r="B83" s="10" t="s">
        <v>89</v>
      </c>
      <c r="C83" s="71">
        <f>Miami!$C$19*10^3</f>
        <v>0</v>
      </c>
      <c r="D83" s="71">
        <f>Houston!$C$19*10^3</f>
        <v>0</v>
      </c>
      <c r="E83" s="71">
        <f>Phoenix!$C$19*10^3</f>
        <v>0</v>
      </c>
      <c r="F83" s="71">
        <f>Atlanta!$C$19*10^3</f>
        <v>0</v>
      </c>
      <c r="G83" s="71">
        <f>LosAngeles!$C$19*10^3</f>
        <v>0</v>
      </c>
      <c r="H83" s="71">
        <f>LasVegas!$C$19*10^3</f>
        <v>0</v>
      </c>
      <c r="I83" s="71">
        <f>SanFrancisco!$C$19*10^3</f>
        <v>0</v>
      </c>
      <c r="J83" s="71">
        <f>Baltimore!$C$19*10^3</f>
        <v>0</v>
      </c>
      <c r="K83" s="71">
        <f>Albuquerque!$C$19*10^3</f>
        <v>0</v>
      </c>
      <c r="L83" s="71">
        <f>Seattle!$C$19*10^3</f>
        <v>0</v>
      </c>
      <c r="M83" s="71">
        <f>Chicago!$C$19*10^3</f>
        <v>0</v>
      </c>
      <c r="N83" s="71">
        <f>Boulder!$C$19*10^3</f>
        <v>0</v>
      </c>
      <c r="O83" s="71">
        <f>Minneapolis!$C$19*10^3</f>
        <v>0</v>
      </c>
      <c r="P83" s="71">
        <f>Helena!$C$19*10^3</f>
        <v>0</v>
      </c>
      <c r="Q83" s="71">
        <f>Duluth!$C$19*10^3</f>
        <v>0</v>
      </c>
      <c r="R83" s="71">
        <f>Fairbanks!$C$19*10^3</f>
        <v>0</v>
      </c>
    </row>
    <row r="84" spans="1:18">
      <c r="A84" s="5"/>
      <c r="B84" s="10" t="s">
        <v>90</v>
      </c>
      <c r="C84" s="71">
        <f>Miami!$C$20*10^3</f>
        <v>0</v>
      </c>
      <c r="D84" s="71">
        <f>Houston!$C$20*10^3</f>
        <v>0</v>
      </c>
      <c r="E84" s="71">
        <f>Phoenix!$C$20*10^3</f>
        <v>0</v>
      </c>
      <c r="F84" s="71">
        <f>Atlanta!$C$20*10^3</f>
        <v>0</v>
      </c>
      <c r="G84" s="71">
        <f>LosAngeles!$C$20*10^3</f>
        <v>0</v>
      </c>
      <c r="H84" s="71">
        <f>LasVegas!$C$20*10^3</f>
        <v>0</v>
      </c>
      <c r="I84" s="71">
        <f>SanFrancisco!$C$20*10^3</f>
        <v>0</v>
      </c>
      <c r="J84" s="71">
        <f>Baltimore!$C$20*10^3</f>
        <v>0</v>
      </c>
      <c r="K84" s="71">
        <f>Albuquerque!$C$20*10^3</f>
        <v>0</v>
      </c>
      <c r="L84" s="71">
        <f>Seattle!$C$20*10^3</f>
        <v>0</v>
      </c>
      <c r="M84" s="71">
        <f>Chicago!$C$20*10^3</f>
        <v>0</v>
      </c>
      <c r="N84" s="71">
        <f>Boulder!$C$20*10^3</f>
        <v>0</v>
      </c>
      <c r="O84" s="71">
        <f>Minneapolis!$C$20*10^3</f>
        <v>0</v>
      </c>
      <c r="P84" s="71">
        <f>Helena!$C$20*10^3</f>
        <v>0</v>
      </c>
      <c r="Q84" s="71">
        <f>Duluth!$C$20*10^3</f>
        <v>0</v>
      </c>
      <c r="R84" s="71">
        <f>Fairbanks!$C$20*10^3</f>
        <v>0</v>
      </c>
    </row>
    <row r="85" spans="1:18">
      <c r="A85" s="5"/>
      <c r="B85" s="10" t="s">
        <v>91</v>
      </c>
      <c r="C85" s="71">
        <f>Miami!$C$21*10^3</f>
        <v>0</v>
      </c>
      <c r="D85" s="71">
        <f>Houston!$C$21*10^3</f>
        <v>0</v>
      </c>
      <c r="E85" s="71">
        <f>Phoenix!$C$21*10^3</f>
        <v>0</v>
      </c>
      <c r="F85" s="71">
        <f>Atlanta!$C$21*10^3</f>
        <v>0</v>
      </c>
      <c r="G85" s="71">
        <f>LosAngeles!$C$21*10^3</f>
        <v>0</v>
      </c>
      <c r="H85" s="71">
        <f>LasVegas!$C$21*10^3</f>
        <v>0</v>
      </c>
      <c r="I85" s="71">
        <f>SanFrancisco!$C$21*10^3</f>
        <v>0</v>
      </c>
      <c r="J85" s="71">
        <f>Baltimore!$C$21*10^3</f>
        <v>0</v>
      </c>
      <c r="K85" s="71">
        <f>Albuquerque!$C$21*10^3</f>
        <v>0</v>
      </c>
      <c r="L85" s="71">
        <f>Seattle!$C$21*10^3</f>
        <v>0</v>
      </c>
      <c r="M85" s="71">
        <f>Chicago!$C$21*10^3</f>
        <v>0</v>
      </c>
      <c r="N85" s="71">
        <f>Boulder!$C$21*10^3</f>
        <v>0</v>
      </c>
      <c r="O85" s="71">
        <f>Minneapolis!$C$21*10^3</f>
        <v>0</v>
      </c>
      <c r="P85" s="71">
        <f>Helena!$C$21*10^3</f>
        <v>0</v>
      </c>
      <c r="Q85" s="71">
        <f>Duluth!$C$21*10^3</f>
        <v>0</v>
      </c>
      <c r="R85" s="71">
        <f>Fairbanks!$C$21*10^3</f>
        <v>0</v>
      </c>
    </row>
    <row r="86" spans="1:18">
      <c r="A86" s="5"/>
      <c r="B86" s="10" t="s">
        <v>92</v>
      </c>
      <c r="C86" s="71">
        <f>Miami!$C$22*10^3</f>
        <v>0</v>
      </c>
      <c r="D86" s="71">
        <f>Houston!$C$22*10^3</f>
        <v>0</v>
      </c>
      <c r="E86" s="71">
        <f>Phoenix!$C$22*10^3</f>
        <v>0</v>
      </c>
      <c r="F86" s="71">
        <f>Atlanta!$C$22*10^3</f>
        <v>0</v>
      </c>
      <c r="G86" s="71">
        <f>LosAngeles!$C$22*10^3</f>
        <v>0</v>
      </c>
      <c r="H86" s="71">
        <f>LasVegas!$C$22*10^3</f>
        <v>0</v>
      </c>
      <c r="I86" s="71">
        <f>SanFrancisco!$C$22*10^3</f>
        <v>0</v>
      </c>
      <c r="J86" s="71">
        <f>Baltimore!$C$22*10^3</f>
        <v>0</v>
      </c>
      <c r="K86" s="71">
        <f>Albuquerque!$C$22*10^3</f>
        <v>0</v>
      </c>
      <c r="L86" s="71">
        <f>Seattle!$C$22*10^3</f>
        <v>0</v>
      </c>
      <c r="M86" s="71">
        <f>Chicago!$C$22*10^3</f>
        <v>0</v>
      </c>
      <c r="N86" s="71">
        <f>Boulder!$C$22*10^3</f>
        <v>0</v>
      </c>
      <c r="O86" s="71">
        <f>Minneapolis!$C$22*10^3</f>
        <v>0</v>
      </c>
      <c r="P86" s="71">
        <f>Helena!$C$22*10^3</f>
        <v>0</v>
      </c>
      <c r="Q86" s="71">
        <f>Duluth!$C$22*10^3</f>
        <v>0</v>
      </c>
      <c r="R86" s="71">
        <f>Fairbanks!$C$22*10^3</f>
        <v>0</v>
      </c>
    </row>
    <row r="87" spans="1:18">
      <c r="A87" s="5"/>
      <c r="B87" s="10" t="s">
        <v>71</v>
      </c>
      <c r="C87" s="71">
        <f>Miami!$C$23*10^3</f>
        <v>0</v>
      </c>
      <c r="D87" s="71">
        <f>Houston!$C$23*10^3</f>
        <v>0</v>
      </c>
      <c r="E87" s="71">
        <f>Phoenix!$C$23*10^3</f>
        <v>0</v>
      </c>
      <c r="F87" s="71">
        <f>Atlanta!$C$23*10^3</f>
        <v>0</v>
      </c>
      <c r="G87" s="71">
        <f>LosAngeles!$C$23*10^3</f>
        <v>0</v>
      </c>
      <c r="H87" s="71">
        <f>LasVegas!$C$23*10^3</f>
        <v>0</v>
      </c>
      <c r="I87" s="71">
        <f>SanFrancisco!$C$23*10^3</f>
        <v>0</v>
      </c>
      <c r="J87" s="71">
        <f>Baltimore!$C$23*10^3</f>
        <v>0</v>
      </c>
      <c r="K87" s="71">
        <f>Albuquerque!$C$23*10^3</f>
        <v>0</v>
      </c>
      <c r="L87" s="71">
        <f>Seattle!$C$23*10^3</f>
        <v>0</v>
      </c>
      <c r="M87" s="71">
        <f>Chicago!$C$23*10^3</f>
        <v>0</v>
      </c>
      <c r="N87" s="71">
        <f>Boulder!$C$23*10^3</f>
        <v>0</v>
      </c>
      <c r="O87" s="71">
        <f>Minneapolis!$C$23*10^3</f>
        <v>0</v>
      </c>
      <c r="P87" s="71">
        <f>Helena!$C$23*10^3</f>
        <v>0</v>
      </c>
      <c r="Q87" s="71">
        <f>Duluth!$C$23*10^3</f>
        <v>0</v>
      </c>
      <c r="R87" s="71">
        <f>Fairbanks!$C$23*10^3</f>
        <v>0</v>
      </c>
    </row>
    <row r="88" spans="1:18">
      <c r="A88" s="5"/>
      <c r="B88" s="10" t="s">
        <v>93</v>
      </c>
      <c r="C88" s="71">
        <f>Miami!$C$24*10^3</f>
        <v>0</v>
      </c>
      <c r="D88" s="71">
        <f>Houston!$C$24*10^3</f>
        <v>0</v>
      </c>
      <c r="E88" s="71">
        <f>Phoenix!$C$24*10^3</f>
        <v>0</v>
      </c>
      <c r="F88" s="71">
        <f>Atlanta!$C$24*10^3</f>
        <v>0</v>
      </c>
      <c r="G88" s="71">
        <f>LosAngeles!$C$24*10^3</f>
        <v>0</v>
      </c>
      <c r="H88" s="71">
        <f>LasVegas!$C$24*10^3</f>
        <v>0</v>
      </c>
      <c r="I88" s="71">
        <f>SanFrancisco!$C$24*10^3</f>
        <v>0</v>
      </c>
      <c r="J88" s="71">
        <f>Baltimore!$C$24*10^3</f>
        <v>0</v>
      </c>
      <c r="K88" s="71">
        <f>Albuquerque!$C$24*10^3</f>
        <v>0</v>
      </c>
      <c r="L88" s="71">
        <f>Seattle!$C$24*10^3</f>
        <v>0</v>
      </c>
      <c r="M88" s="71">
        <f>Chicago!$C$24*10^3</f>
        <v>0</v>
      </c>
      <c r="N88" s="71">
        <f>Boulder!$C$24*10^3</f>
        <v>0</v>
      </c>
      <c r="O88" s="71">
        <f>Minneapolis!$C$24*10^3</f>
        <v>0</v>
      </c>
      <c r="P88" s="71">
        <f>Helena!$C$24*10^3</f>
        <v>0</v>
      </c>
      <c r="Q88" s="71">
        <f>Duluth!$C$24*10^3</f>
        <v>0</v>
      </c>
      <c r="R88" s="71">
        <f>Fairbanks!$C$24*10^3</f>
        <v>0</v>
      </c>
    </row>
    <row r="89" spans="1:18">
      <c r="A89" s="5"/>
      <c r="B89" s="10" t="s">
        <v>94</v>
      </c>
      <c r="C89" s="71">
        <f>Miami!$C$25*10^3</f>
        <v>0</v>
      </c>
      <c r="D89" s="71">
        <f>Houston!$C$25*10^3</f>
        <v>0</v>
      </c>
      <c r="E89" s="71">
        <f>Phoenix!$C$25*10^3</f>
        <v>0</v>
      </c>
      <c r="F89" s="71">
        <f>Atlanta!$C$25*10^3</f>
        <v>0</v>
      </c>
      <c r="G89" s="71">
        <f>LosAngeles!$C$25*10^3</f>
        <v>0</v>
      </c>
      <c r="H89" s="71">
        <f>LasVegas!$C$25*10^3</f>
        <v>0</v>
      </c>
      <c r="I89" s="71">
        <f>SanFrancisco!$C$25*10^3</f>
        <v>0</v>
      </c>
      <c r="J89" s="71">
        <f>Baltimore!$C$25*10^3</f>
        <v>0</v>
      </c>
      <c r="K89" s="71">
        <f>Albuquerque!$C$25*10^3</f>
        <v>0</v>
      </c>
      <c r="L89" s="71">
        <f>Seattle!$C$25*10^3</f>
        <v>0</v>
      </c>
      <c r="M89" s="71">
        <f>Chicago!$C$25*10^3</f>
        <v>0</v>
      </c>
      <c r="N89" s="71">
        <f>Boulder!$C$25*10^3</f>
        <v>0</v>
      </c>
      <c r="O89" s="71">
        <f>Minneapolis!$C$25*10^3</f>
        <v>0</v>
      </c>
      <c r="P89" s="71">
        <f>Helena!$C$25*10^3</f>
        <v>0</v>
      </c>
      <c r="Q89" s="71">
        <f>Duluth!$C$25*10^3</f>
        <v>0</v>
      </c>
      <c r="R89" s="71">
        <f>Fairbanks!$C$25*10^3</f>
        <v>0</v>
      </c>
    </row>
    <row r="90" spans="1:18">
      <c r="A90" s="5"/>
      <c r="B90" s="10" t="s">
        <v>95</v>
      </c>
      <c r="C90" s="71">
        <f>Miami!$C$26*10^3</f>
        <v>0</v>
      </c>
      <c r="D90" s="71">
        <f>Houston!$C$26*10^3</f>
        <v>0</v>
      </c>
      <c r="E90" s="71">
        <f>Phoenix!$C$26*10^3</f>
        <v>0</v>
      </c>
      <c r="F90" s="71">
        <f>Atlanta!$C$26*10^3</f>
        <v>0</v>
      </c>
      <c r="G90" s="71">
        <f>LosAngeles!$C$26*10^3</f>
        <v>0</v>
      </c>
      <c r="H90" s="71">
        <f>LasVegas!$C$26*10^3</f>
        <v>0</v>
      </c>
      <c r="I90" s="71">
        <f>SanFrancisco!$C$26*10^3</f>
        <v>0</v>
      </c>
      <c r="J90" s="71">
        <f>Baltimore!$C$26*10^3</f>
        <v>0</v>
      </c>
      <c r="K90" s="71">
        <f>Albuquerque!$C$26*10^3</f>
        <v>0</v>
      </c>
      <c r="L90" s="71">
        <f>Seattle!$C$26*10^3</f>
        <v>0</v>
      </c>
      <c r="M90" s="71">
        <f>Chicago!$C$26*10^3</f>
        <v>0</v>
      </c>
      <c r="N90" s="71">
        <f>Boulder!$C$26*10^3</f>
        <v>0</v>
      </c>
      <c r="O90" s="71">
        <f>Minneapolis!$C$26*10^3</f>
        <v>0</v>
      </c>
      <c r="P90" s="71">
        <f>Helena!$C$26*10^3</f>
        <v>0</v>
      </c>
      <c r="Q90" s="71">
        <f>Duluth!$C$26*10^3</f>
        <v>0</v>
      </c>
      <c r="R90" s="71">
        <f>Fairbanks!$C$26*10^3</f>
        <v>0</v>
      </c>
    </row>
    <row r="91" spans="1:18">
      <c r="A91" s="5"/>
      <c r="B91" s="10" t="s">
        <v>96</v>
      </c>
      <c r="C91" s="71">
        <f>Miami!$C$28*10^3</f>
        <v>13680</v>
      </c>
      <c r="D91" s="71">
        <f>Houston!$C$28*10^3</f>
        <v>77020</v>
      </c>
      <c r="E91" s="71">
        <f>Phoenix!$C$28*10^3</f>
        <v>57270</v>
      </c>
      <c r="F91" s="71">
        <f>Atlanta!$C$28*10^3</f>
        <v>177670</v>
      </c>
      <c r="G91" s="71">
        <f>LosAngeles!$C$28*10^3</f>
        <v>14510</v>
      </c>
      <c r="H91" s="71">
        <f>LasVegas!$C$28*10^3</f>
        <v>114040</v>
      </c>
      <c r="I91" s="71">
        <f>SanFrancisco!$C$28*10^3</f>
        <v>74070</v>
      </c>
      <c r="J91" s="71">
        <f>Baltimore!$C$28*10^3</f>
        <v>328350</v>
      </c>
      <c r="K91" s="71">
        <f>Albuquerque!$C$28*10^3</f>
        <v>257670.00000000003</v>
      </c>
      <c r="L91" s="71">
        <f>Seattle!$C$28*10^3</f>
        <v>225920</v>
      </c>
      <c r="M91" s="71">
        <f>Chicago!$C$28*10^3</f>
        <v>465310</v>
      </c>
      <c r="N91" s="71">
        <f>Boulder!$C$28*10^3</f>
        <v>377050</v>
      </c>
      <c r="O91" s="71">
        <f>Minneapolis!$C$28*10^3</f>
        <v>705650</v>
      </c>
      <c r="P91" s="71">
        <f>Helena!$C$28*10^3</f>
        <v>569580</v>
      </c>
      <c r="Q91" s="71">
        <f>Duluth!$C$28*10^3</f>
        <v>930090</v>
      </c>
      <c r="R91" s="71">
        <f>Fairbanks!$C$28*10^3</f>
        <v>1920370</v>
      </c>
    </row>
    <row r="92" spans="1:18">
      <c r="A92" s="5"/>
      <c r="B92" s="8" t="s">
        <v>169</v>
      </c>
    </row>
    <row r="93" spans="1:18">
      <c r="A93" s="5"/>
      <c r="B93" s="10" t="s">
        <v>76</v>
      </c>
      <c r="C93" s="71">
        <f>Miami!$E$13*10^3</f>
        <v>0</v>
      </c>
      <c r="D93" s="71">
        <f>Houston!$E$13*10^3</f>
        <v>0</v>
      </c>
      <c r="E93" s="71">
        <f>Phoenix!$E$13*10^3</f>
        <v>0</v>
      </c>
      <c r="F93" s="71">
        <f>Atlanta!$E$13*10^3</f>
        <v>0</v>
      </c>
      <c r="G93" s="71">
        <f>LosAngeles!$E$13*10^3</f>
        <v>0</v>
      </c>
      <c r="H93" s="71">
        <f>LasVegas!$E$13*10^3</f>
        <v>0</v>
      </c>
      <c r="I93" s="71">
        <f>SanFrancisco!$E$13*10^3</f>
        <v>0</v>
      </c>
      <c r="J93" s="71">
        <f>Baltimore!$E$13*10^3</f>
        <v>0</v>
      </c>
      <c r="K93" s="71">
        <f>Albuquerque!$E$13*10^3</f>
        <v>0</v>
      </c>
      <c r="L93" s="71">
        <f>Seattle!$E$13*10^3</f>
        <v>0</v>
      </c>
      <c r="M93" s="71">
        <f>Chicago!$E$13*10^3</f>
        <v>0</v>
      </c>
      <c r="N93" s="71">
        <f>Boulder!$E$13*10^3</f>
        <v>0</v>
      </c>
      <c r="O93" s="71">
        <f>Minneapolis!$E$13*10^3</f>
        <v>0</v>
      </c>
      <c r="P93" s="71">
        <f>Helena!$E$13*10^3</f>
        <v>0</v>
      </c>
      <c r="Q93" s="71">
        <f>Duluth!$E$13*10^3</f>
        <v>0</v>
      </c>
      <c r="R93" s="71">
        <f>Fairbanks!$E$13*10^3</f>
        <v>0</v>
      </c>
    </row>
    <row r="94" spans="1:18">
      <c r="A94" s="5"/>
      <c r="B94" s="10" t="s">
        <v>77</v>
      </c>
      <c r="C94" s="71">
        <f>Miami!$E$14*10^3</f>
        <v>0</v>
      </c>
      <c r="D94" s="71">
        <f>Houston!$E$14*10^3</f>
        <v>0</v>
      </c>
      <c r="E94" s="71">
        <f>Phoenix!$E$14*10^3</f>
        <v>0</v>
      </c>
      <c r="F94" s="71">
        <f>Atlanta!$E$14*10^3</f>
        <v>0</v>
      </c>
      <c r="G94" s="71">
        <f>LosAngeles!$E$14*10^3</f>
        <v>0</v>
      </c>
      <c r="H94" s="71">
        <f>LasVegas!$E$14*10^3</f>
        <v>0</v>
      </c>
      <c r="I94" s="71">
        <f>SanFrancisco!$E$14*10^3</f>
        <v>0</v>
      </c>
      <c r="J94" s="71">
        <f>Baltimore!$E$14*10^3</f>
        <v>0</v>
      </c>
      <c r="K94" s="71">
        <f>Albuquerque!$E$14*10^3</f>
        <v>0</v>
      </c>
      <c r="L94" s="71">
        <f>Seattle!$E$14*10^3</f>
        <v>0</v>
      </c>
      <c r="M94" s="71">
        <f>Chicago!$E$14*10^3</f>
        <v>0</v>
      </c>
      <c r="N94" s="71">
        <f>Boulder!$E$14*10^3</f>
        <v>0</v>
      </c>
      <c r="O94" s="71">
        <f>Minneapolis!$E$14*10^3</f>
        <v>0</v>
      </c>
      <c r="P94" s="71">
        <f>Helena!$E$14*10^3</f>
        <v>0</v>
      </c>
      <c r="Q94" s="71">
        <f>Duluth!$E$14*10^3</f>
        <v>0</v>
      </c>
      <c r="R94" s="71">
        <f>Fairbanks!$E$14*10^3</f>
        <v>0</v>
      </c>
    </row>
    <row r="95" spans="1:18">
      <c r="A95" s="5"/>
      <c r="B95" s="10" t="s">
        <v>85</v>
      </c>
      <c r="C95" s="71">
        <f>Miami!$E$15*10^3</f>
        <v>0</v>
      </c>
      <c r="D95" s="71">
        <f>Houston!$E$15*10^3</f>
        <v>0</v>
      </c>
      <c r="E95" s="71">
        <f>Phoenix!$E$15*10^3</f>
        <v>0</v>
      </c>
      <c r="F95" s="71">
        <f>Atlanta!$E$15*10^3</f>
        <v>0</v>
      </c>
      <c r="G95" s="71">
        <f>LosAngeles!$E$15*10^3</f>
        <v>0</v>
      </c>
      <c r="H95" s="71">
        <f>LasVegas!$E$15*10^3</f>
        <v>0</v>
      </c>
      <c r="I95" s="71">
        <f>SanFrancisco!$E$15*10^3</f>
        <v>0</v>
      </c>
      <c r="J95" s="71">
        <f>Baltimore!$E$15*10^3</f>
        <v>0</v>
      </c>
      <c r="K95" s="71">
        <f>Albuquerque!$E$15*10^3</f>
        <v>0</v>
      </c>
      <c r="L95" s="71">
        <f>Seattle!$E$15*10^3</f>
        <v>0</v>
      </c>
      <c r="M95" s="71">
        <f>Chicago!$E$15*10^3</f>
        <v>0</v>
      </c>
      <c r="N95" s="71">
        <f>Boulder!$E$15*10^3</f>
        <v>0</v>
      </c>
      <c r="O95" s="71">
        <f>Minneapolis!$E$15*10^3</f>
        <v>0</v>
      </c>
      <c r="P95" s="71">
        <f>Helena!$E$15*10^3</f>
        <v>0</v>
      </c>
      <c r="Q95" s="71">
        <f>Duluth!$E$15*10^3</f>
        <v>0</v>
      </c>
      <c r="R95" s="71">
        <f>Fairbanks!$E$15*10^3</f>
        <v>0</v>
      </c>
    </row>
    <row r="96" spans="1:18">
      <c r="A96" s="5"/>
      <c r="B96" s="10" t="s">
        <v>86</v>
      </c>
      <c r="C96" s="71">
        <f>Miami!$E$16*10^3</f>
        <v>0</v>
      </c>
      <c r="D96" s="71">
        <f>Houston!$E$16*10^3</f>
        <v>0</v>
      </c>
      <c r="E96" s="71">
        <f>Phoenix!$E$16*10^3</f>
        <v>0</v>
      </c>
      <c r="F96" s="71">
        <f>Atlanta!$E$16*10^3</f>
        <v>0</v>
      </c>
      <c r="G96" s="71">
        <f>LosAngeles!$E$16*10^3</f>
        <v>0</v>
      </c>
      <c r="H96" s="71">
        <f>LasVegas!$E$16*10^3</f>
        <v>0</v>
      </c>
      <c r="I96" s="71">
        <f>SanFrancisco!$E$16*10^3</f>
        <v>0</v>
      </c>
      <c r="J96" s="71">
        <f>Baltimore!$E$16*10^3</f>
        <v>0</v>
      </c>
      <c r="K96" s="71">
        <f>Albuquerque!$E$16*10^3</f>
        <v>0</v>
      </c>
      <c r="L96" s="71">
        <f>Seattle!$E$16*10^3</f>
        <v>0</v>
      </c>
      <c r="M96" s="71">
        <f>Chicago!$E$16*10^3</f>
        <v>0</v>
      </c>
      <c r="N96" s="71">
        <f>Boulder!$E$16*10^3</f>
        <v>0</v>
      </c>
      <c r="O96" s="71">
        <f>Minneapolis!$E$16*10^3</f>
        <v>0</v>
      </c>
      <c r="P96" s="71">
        <f>Helena!$E$16*10^3</f>
        <v>0</v>
      </c>
      <c r="Q96" s="71">
        <f>Duluth!$E$16*10^3</f>
        <v>0</v>
      </c>
      <c r="R96" s="71">
        <f>Fairbanks!$E$16*10^3</f>
        <v>0</v>
      </c>
    </row>
    <row r="97" spans="1:18">
      <c r="A97" s="5"/>
      <c r="B97" s="10" t="s">
        <v>87</v>
      </c>
      <c r="C97" s="71">
        <f>Miami!$E$17*10^3</f>
        <v>0</v>
      </c>
      <c r="D97" s="71">
        <f>Houston!$E$17*10^3</f>
        <v>0</v>
      </c>
      <c r="E97" s="71">
        <f>Phoenix!$E$17*10^3</f>
        <v>0</v>
      </c>
      <c r="F97" s="71">
        <f>Atlanta!$E$17*10^3</f>
        <v>0</v>
      </c>
      <c r="G97" s="71">
        <f>LosAngeles!$E$17*10^3</f>
        <v>0</v>
      </c>
      <c r="H97" s="71">
        <f>LasVegas!$E$17*10^3</f>
        <v>0</v>
      </c>
      <c r="I97" s="71">
        <f>SanFrancisco!$E$17*10^3</f>
        <v>0</v>
      </c>
      <c r="J97" s="71">
        <f>Baltimore!$E$17*10^3</f>
        <v>0</v>
      </c>
      <c r="K97" s="71">
        <f>Albuquerque!$E$17*10^3</f>
        <v>0</v>
      </c>
      <c r="L97" s="71">
        <f>Seattle!$E$17*10^3</f>
        <v>0</v>
      </c>
      <c r="M97" s="71">
        <f>Chicago!$E$17*10^3</f>
        <v>0</v>
      </c>
      <c r="N97" s="71">
        <f>Boulder!$E$17*10^3</f>
        <v>0</v>
      </c>
      <c r="O97" s="71">
        <f>Minneapolis!$E$17*10^3</f>
        <v>0</v>
      </c>
      <c r="P97" s="71">
        <f>Helena!$E$17*10^3</f>
        <v>0</v>
      </c>
      <c r="Q97" s="71">
        <f>Duluth!$E$17*10^3</f>
        <v>0</v>
      </c>
      <c r="R97" s="71">
        <f>Fairbanks!$E$17*10^3</f>
        <v>0</v>
      </c>
    </row>
    <row r="98" spans="1:18">
      <c r="A98" s="5"/>
      <c r="B98" s="10" t="s">
        <v>88</v>
      </c>
      <c r="C98" s="71">
        <f>Miami!$E$18*10^3</f>
        <v>0</v>
      </c>
      <c r="D98" s="71">
        <f>Houston!$E$18*10^3</f>
        <v>0</v>
      </c>
      <c r="E98" s="71">
        <f>Phoenix!$E$18*10^3</f>
        <v>0</v>
      </c>
      <c r="F98" s="71">
        <f>Atlanta!$E$18*10^3</f>
        <v>0</v>
      </c>
      <c r="G98" s="71">
        <f>LosAngeles!$E$18*10^3</f>
        <v>0</v>
      </c>
      <c r="H98" s="71">
        <f>LasVegas!$E$18*10^3</f>
        <v>0</v>
      </c>
      <c r="I98" s="71">
        <f>SanFrancisco!$E$18*10^3</f>
        <v>0</v>
      </c>
      <c r="J98" s="71">
        <f>Baltimore!$E$18*10^3</f>
        <v>0</v>
      </c>
      <c r="K98" s="71">
        <f>Albuquerque!$E$18*10^3</f>
        <v>0</v>
      </c>
      <c r="L98" s="71">
        <f>Seattle!$E$18*10^3</f>
        <v>0</v>
      </c>
      <c r="M98" s="71">
        <f>Chicago!$E$18*10^3</f>
        <v>0</v>
      </c>
      <c r="N98" s="71">
        <f>Boulder!$E$18*10^3</f>
        <v>0</v>
      </c>
      <c r="O98" s="71">
        <f>Minneapolis!$E$18*10^3</f>
        <v>0</v>
      </c>
      <c r="P98" s="71">
        <f>Helena!$E$18*10^3</f>
        <v>0</v>
      </c>
      <c r="Q98" s="71">
        <f>Duluth!$E$18*10^3</f>
        <v>0</v>
      </c>
      <c r="R98" s="71">
        <f>Fairbanks!$E$18*10^3</f>
        <v>0</v>
      </c>
    </row>
    <row r="99" spans="1:18">
      <c r="A99" s="5"/>
      <c r="B99" s="10" t="s">
        <v>89</v>
      </c>
      <c r="C99" s="71">
        <f>Miami!$E$19*10^3</f>
        <v>0</v>
      </c>
      <c r="D99" s="71">
        <f>Houston!$E$19*10^3</f>
        <v>0</v>
      </c>
      <c r="E99" s="71">
        <f>Phoenix!$E$19*10^3</f>
        <v>0</v>
      </c>
      <c r="F99" s="71">
        <f>Atlanta!$E$19*10^3</f>
        <v>0</v>
      </c>
      <c r="G99" s="71">
        <f>LosAngeles!$E$19*10^3</f>
        <v>0</v>
      </c>
      <c r="H99" s="71">
        <f>LasVegas!$E$19*10^3</f>
        <v>0</v>
      </c>
      <c r="I99" s="71">
        <f>SanFrancisco!$E$19*10^3</f>
        <v>0</v>
      </c>
      <c r="J99" s="71">
        <f>Baltimore!$E$19*10^3</f>
        <v>0</v>
      </c>
      <c r="K99" s="71">
        <f>Albuquerque!$E$19*10^3</f>
        <v>0</v>
      </c>
      <c r="L99" s="71">
        <f>Seattle!$E$19*10^3</f>
        <v>0</v>
      </c>
      <c r="M99" s="71">
        <f>Chicago!$E$19*10^3</f>
        <v>0</v>
      </c>
      <c r="N99" s="71">
        <f>Boulder!$E$19*10^3</f>
        <v>0</v>
      </c>
      <c r="O99" s="71">
        <f>Minneapolis!$E$19*10^3</f>
        <v>0</v>
      </c>
      <c r="P99" s="71">
        <f>Helena!$E$19*10^3</f>
        <v>0</v>
      </c>
      <c r="Q99" s="71">
        <f>Duluth!$E$19*10^3</f>
        <v>0</v>
      </c>
      <c r="R99" s="71">
        <f>Fairbanks!$E$19*10^3</f>
        <v>0</v>
      </c>
    </row>
    <row r="100" spans="1:18">
      <c r="A100" s="5"/>
      <c r="B100" s="10" t="s">
        <v>90</v>
      </c>
      <c r="C100" s="71">
        <f>Miami!$E$20*10^3</f>
        <v>0</v>
      </c>
      <c r="D100" s="71">
        <f>Houston!$E$20*10^3</f>
        <v>0</v>
      </c>
      <c r="E100" s="71">
        <f>Phoenix!$E$20*10^3</f>
        <v>0</v>
      </c>
      <c r="F100" s="71">
        <f>Atlanta!$E$20*10^3</f>
        <v>0</v>
      </c>
      <c r="G100" s="71">
        <f>LosAngeles!$E$20*10^3</f>
        <v>0</v>
      </c>
      <c r="H100" s="71">
        <f>LasVegas!$E$20*10^3</f>
        <v>0</v>
      </c>
      <c r="I100" s="71">
        <f>SanFrancisco!$E$20*10^3</f>
        <v>0</v>
      </c>
      <c r="J100" s="71">
        <f>Baltimore!$E$20*10^3</f>
        <v>0</v>
      </c>
      <c r="K100" s="71">
        <f>Albuquerque!$E$20*10^3</f>
        <v>0</v>
      </c>
      <c r="L100" s="71">
        <f>Seattle!$E$20*10^3</f>
        <v>0</v>
      </c>
      <c r="M100" s="71">
        <f>Chicago!$E$20*10^3</f>
        <v>0</v>
      </c>
      <c r="N100" s="71">
        <f>Boulder!$E$20*10^3</f>
        <v>0</v>
      </c>
      <c r="O100" s="71">
        <f>Minneapolis!$E$20*10^3</f>
        <v>0</v>
      </c>
      <c r="P100" s="71">
        <f>Helena!$E$20*10^3</f>
        <v>0</v>
      </c>
      <c r="Q100" s="71">
        <f>Duluth!$E$20*10^3</f>
        <v>0</v>
      </c>
      <c r="R100" s="71">
        <f>Fairbanks!$E$20*10^3</f>
        <v>0</v>
      </c>
    </row>
    <row r="101" spans="1:18">
      <c r="A101" s="5"/>
      <c r="B101" s="10" t="s">
        <v>91</v>
      </c>
      <c r="C101" s="71">
        <f>Miami!$E$21*10^3</f>
        <v>0</v>
      </c>
      <c r="D101" s="71">
        <f>Houston!$E$21*10^3</f>
        <v>0</v>
      </c>
      <c r="E101" s="71">
        <f>Phoenix!$E$21*10^3</f>
        <v>0</v>
      </c>
      <c r="F101" s="71">
        <f>Atlanta!$E$21*10^3</f>
        <v>0</v>
      </c>
      <c r="G101" s="71">
        <f>LosAngeles!$E$21*10^3</f>
        <v>0</v>
      </c>
      <c r="H101" s="71">
        <f>LasVegas!$E$21*10^3</f>
        <v>0</v>
      </c>
      <c r="I101" s="71">
        <f>SanFrancisco!$E$21*10^3</f>
        <v>0</v>
      </c>
      <c r="J101" s="71">
        <f>Baltimore!$E$21*10^3</f>
        <v>0</v>
      </c>
      <c r="K101" s="71">
        <f>Albuquerque!$E$21*10^3</f>
        <v>0</v>
      </c>
      <c r="L101" s="71">
        <f>Seattle!$E$21*10^3</f>
        <v>0</v>
      </c>
      <c r="M101" s="71">
        <f>Chicago!$E$21*10^3</f>
        <v>0</v>
      </c>
      <c r="N101" s="71">
        <f>Boulder!$E$21*10^3</f>
        <v>0</v>
      </c>
      <c r="O101" s="71">
        <f>Minneapolis!$E$21*10^3</f>
        <v>0</v>
      </c>
      <c r="P101" s="71">
        <f>Helena!$E$21*10^3</f>
        <v>0</v>
      </c>
      <c r="Q101" s="71">
        <f>Duluth!$E$21*10^3</f>
        <v>0</v>
      </c>
      <c r="R101" s="71">
        <f>Fairbanks!$E$21*10^3</f>
        <v>0</v>
      </c>
    </row>
    <row r="102" spans="1:18">
      <c r="A102" s="5"/>
      <c r="B102" s="10" t="s">
        <v>92</v>
      </c>
      <c r="C102" s="71">
        <f>Miami!$E$22*10^3</f>
        <v>0</v>
      </c>
      <c r="D102" s="71">
        <f>Houston!$E$22*10^3</f>
        <v>0</v>
      </c>
      <c r="E102" s="71">
        <f>Phoenix!$E$22*10^3</f>
        <v>0</v>
      </c>
      <c r="F102" s="71">
        <f>Atlanta!$E$22*10^3</f>
        <v>0</v>
      </c>
      <c r="G102" s="71">
        <f>LosAngeles!$E$22*10^3</f>
        <v>0</v>
      </c>
      <c r="H102" s="71">
        <f>LasVegas!$E$22*10^3</f>
        <v>0</v>
      </c>
      <c r="I102" s="71">
        <f>SanFrancisco!$E$22*10^3</f>
        <v>0</v>
      </c>
      <c r="J102" s="71">
        <f>Baltimore!$E$22*10^3</f>
        <v>0</v>
      </c>
      <c r="K102" s="71">
        <f>Albuquerque!$E$22*10^3</f>
        <v>0</v>
      </c>
      <c r="L102" s="71">
        <f>Seattle!$E$22*10^3</f>
        <v>0</v>
      </c>
      <c r="M102" s="71">
        <f>Chicago!$E$22*10^3</f>
        <v>0</v>
      </c>
      <c r="N102" s="71">
        <f>Boulder!$E$22*10^3</f>
        <v>0</v>
      </c>
      <c r="O102" s="71">
        <f>Minneapolis!$E$22*10^3</f>
        <v>0</v>
      </c>
      <c r="P102" s="71">
        <f>Helena!$E$22*10^3</f>
        <v>0</v>
      </c>
      <c r="Q102" s="71">
        <f>Duluth!$E$22*10^3</f>
        <v>0</v>
      </c>
      <c r="R102" s="71">
        <f>Fairbanks!$E$22*10^3</f>
        <v>0</v>
      </c>
    </row>
    <row r="103" spans="1:18">
      <c r="A103" s="5"/>
      <c r="B103" s="10" t="s">
        <v>71</v>
      </c>
      <c r="C103" s="71">
        <f>Miami!$E$23*10^3</f>
        <v>0</v>
      </c>
      <c r="D103" s="71">
        <f>Houston!$E$23*10^3</f>
        <v>0</v>
      </c>
      <c r="E103" s="71">
        <f>Phoenix!$E$23*10^3</f>
        <v>0</v>
      </c>
      <c r="F103" s="71">
        <f>Atlanta!$E$23*10^3</f>
        <v>0</v>
      </c>
      <c r="G103" s="71">
        <f>LosAngeles!$E$23*10^3</f>
        <v>0</v>
      </c>
      <c r="H103" s="71">
        <f>LasVegas!$E$23*10^3</f>
        <v>0</v>
      </c>
      <c r="I103" s="71">
        <f>SanFrancisco!$E$23*10^3</f>
        <v>0</v>
      </c>
      <c r="J103" s="71">
        <f>Baltimore!$E$23*10^3</f>
        <v>0</v>
      </c>
      <c r="K103" s="71">
        <f>Albuquerque!$E$23*10^3</f>
        <v>0</v>
      </c>
      <c r="L103" s="71">
        <f>Seattle!$E$23*10^3</f>
        <v>0</v>
      </c>
      <c r="M103" s="71">
        <f>Chicago!$E$23*10^3</f>
        <v>0</v>
      </c>
      <c r="N103" s="71">
        <f>Boulder!$E$23*10^3</f>
        <v>0</v>
      </c>
      <c r="O103" s="71">
        <f>Minneapolis!$E$23*10^3</f>
        <v>0</v>
      </c>
      <c r="P103" s="71">
        <f>Helena!$E$23*10^3</f>
        <v>0</v>
      </c>
      <c r="Q103" s="71">
        <f>Duluth!$E$23*10^3</f>
        <v>0</v>
      </c>
      <c r="R103" s="71">
        <f>Fairbanks!$E$23*10^3</f>
        <v>0</v>
      </c>
    </row>
    <row r="104" spans="1:18">
      <c r="A104" s="5"/>
      <c r="B104" s="10" t="s">
        <v>93</v>
      </c>
      <c r="C104" s="71">
        <f>Miami!$E$24*10^3</f>
        <v>0</v>
      </c>
      <c r="D104" s="71">
        <f>Houston!$E$24*10^3</f>
        <v>0</v>
      </c>
      <c r="E104" s="71">
        <f>Phoenix!$E$24*10^3</f>
        <v>0</v>
      </c>
      <c r="F104" s="71">
        <f>Atlanta!$E$24*10^3</f>
        <v>0</v>
      </c>
      <c r="G104" s="71">
        <f>LosAngeles!$E$24*10^3</f>
        <v>0</v>
      </c>
      <c r="H104" s="71">
        <f>LasVegas!$E$24*10^3</f>
        <v>0</v>
      </c>
      <c r="I104" s="71">
        <f>SanFrancisco!$E$24*10^3</f>
        <v>0</v>
      </c>
      <c r="J104" s="71">
        <f>Baltimore!$E$24*10^3</f>
        <v>0</v>
      </c>
      <c r="K104" s="71">
        <f>Albuquerque!$E$24*10^3</f>
        <v>0</v>
      </c>
      <c r="L104" s="71">
        <f>Seattle!$E$24*10^3</f>
        <v>0</v>
      </c>
      <c r="M104" s="71">
        <f>Chicago!$E$24*10^3</f>
        <v>0</v>
      </c>
      <c r="N104" s="71">
        <f>Boulder!$E$24*10^3</f>
        <v>0</v>
      </c>
      <c r="O104" s="71">
        <f>Minneapolis!$E$24*10^3</f>
        <v>0</v>
      </c>
      <c r="P104" s="71">
        <f>Helena!$E$24*10^3</f>
        <v>0</v>
      </c>
      <c r="Q104" s="71">
        <f>Duluth!$E$24*10^3</f>
        <v>0</v>
      </c>
      <c r="R104" s="71">
        <f>Fairbanks!$E$24*10^3</f>
        <v>0</v>
      </c>
    </row>
    <row r="105" spans="1:18">
      <c r="A105" s="5"/>
      <c r="B105" s="10" t="s">
        <v>94</v>
      </c>
      <c r="C105" s="71">
        <f>Miami!$E$25*10^3</f>
        <v>0</v>
      </c>
      <c r="D105" s="71">
        <f>Houston!$E$25*10^3</f>
        <v>0</v>
      </c>
      <c r="E105" s="71">
        <f>Phoenix!$E$25*10^3</f>
        <v>0</v>
      </c>
      <c r="F105" s="71">
        <f>Atlanta!$E$25*10^3</f>
        <v>0</v>
      </c>
      <c r="G105" s="71">
        <f>LosAngeles!$E$25*10^3</f>
        <v>0</v>
      </c>
      <c r="H105" s="71">
        <f>LasVegas!$E$25*10^3</f>
        <v>0</v>
      </c>
      <c r="I105" s="71">
        <f>SanFrancisco!$E$25*10^3</f>
        <v>0</v>
      </c>
      <c r="J105" s="71">
        <f>Baltimore!$E$25*10^3</f>
        <v>0</v>
      </c>
      <c r="K105" s="71">
        <f>Albuquerque!$E$25*10^3</f>
        <v>0</v>
      </c>
      <c r="L105" s="71">
        <f>Seattle!$E$25*10^3</f>
        <v>0</v>
      </c>
      <c r="M105" s="71">
        <f>Chicago!$E$25*10^3</f>
        <v>0</v>
      </c>
      <c r="N105" s="71">
        <f>Boulder!$E$25*10^3</f>
        <v>0</v>
      </c>
      <c r="O105" s="71">
        <f>Minneapolis!$E$25*10^3</f>
        <v>0</v>
      </c>
      <c r="P105" s="71">
        <f>Helena!$E$25*10^3</f>
        <v>0</v>
      </c>
      <c r="Q105" s="71">
        <f>Duluth!$E$25*10^3</f>
        <v>0</v>
      </c>
      <c r="R105" s="71">
        <f>Fairbanks!$E$25*10^3</f>
        <v>0</v>
      </c>
    </row>
    <row r="106" spans="1:18">
      <c r="A106" s="5"/>
      <c r="B106" s="10" t="s">
        <v>95</v>
      </c>
      <c r="C106" s="71">
        <f>Miami!$E$26*10^3</f>
        <v>0</v>
      </c>
      <c r="D106" s="71">
        <f>Houston!$E$26*10^3</f>
        <v>0</v>
      </c>
      <c r="E106" s="71">
        <f>Phoenix!$E$26*10^3</f>
        <v>0</v>
      </c>
      <c r="F106" s="71">
        <f>Atlanta!$E$26*10^3</f>
        <v>0</v>
      </c>
      <c r="G106" s="71">
        <f>LosAngeles!$E$26*10^3</f>
        <v>0</v>
      </c>
      <c r="H106" s="71">
        <f>LasVegas!$E$26*10^3</f>
        <v>0</v>
      </c>
      <c r="I106" s="71">
        <f>SanFrancisco!$E$26*10^3</f>
        <v>0</v>
      </c>
      <c r="J106" s="71">
        <f>Baltimore!$E$26*10^3</f>
        <v>0</v>
      </c>
      <c r="K106" s="71">
        <f>Albuquerque!$E$26*10^3</f>
        <v>0</v>
      </c>
      <c r="L106" s="71">
        <f>Seattle!$E$26*10^3</f>
        <v>0</v>
      </c>
      <c r="M106" s="71">
        <f>Chicago!$E$26*10^3</f>
        <v>0</v>
      </c>
      <c r="N106" s="71">
        <f>Boulder!$E$26*10^3</f>
        <v>0</v>
      </c>
      <c r="O106" s="71">
        <f>Minneapolis!$E$26*10^3</f>
        <v>0</v>
      </c>
      <c r="P106" s="71">
        <f>Helena!$E$26*10^3</f>
        <v>0</v>
      </c>
      <c r="Q106" s="71">
        <f>Duluth!$E$26*10^3</f>
        <v>0</v>
      </c>
      <c r="R106" s="71">
        <f>Fairbanks!$E$26*10^3</f>
        <v>0</v>
      </c>
    </row>
    <row r="107" spans="1:18">
      <c r="A107" s="5"/>
      <c r="B107" s="10" t="s">
        <v>96</v>
      </c>
      <c r="C107" s="71">
        <f>Miami!$E$28*10^3</f>
        <v>0</v>
      </c>
      <c r="D107" s="71">
        <f>Houston!$E$28*10^3</f>
        <v>0</v>
      </c>
      <c r="E107" s="71">
        <f>Phoenix!$E$28*10^3</f>
        <v>0</v>
      </c>
      <c r="F107" s="71">
        <f>Atlanta!$E$28*10^3</f>
        <v>0</v>
      </c>
      <c r="G107" s="71">
        <f>LosAngeles!$E$28*10^3</f>
        <v>0</v>
      </c>
      <c r="H107" s="71">
        <f>LasVegas!$E$28*10^3</f>
        <v>0</v>
      </c>
      <c r="I107" s="71">
        <f>SanFrancisco!$E$28*10^3</f>
        <v>0</v>
      </c>
      <c r="J107" s="71">
        <f>Baltimore!$E$28*10^3</f>
        <v>0</v>
      </c>
      <c r="K107" s="71">
        <f>Albuquerque!$E$28*10^3</f>
        <v>0</v>
      </c>
      <c r="L107" s="71">
        <f>Seattle!$E$28*10^3</f>
        <v>0</v>
      </c>
      <c r="M107" s="71">
        <f>Chicago!$E$28*10^3</f>
        <v>0</v>
      </c>
      <c r="N107" s="71">
        <f>Boulder!$E$28*10^3</f>
        <v>0</v>
      </c>
      <c r="O107" s="71">
        <f>Minneapolis!$E$28*10^3</f>
        <v>0</v>
      </c>
      <c r="P107" s="71">
        <f>Helena!$E$28*10^3</f>
        <v>0</v>
      </c>
      <c r="Q107" s="71">
        <f>Duluth!$E$28*10^3</f>
        <v>0</v>
      </c>
      <c r="R107" s="71">
        <f>Fairbanks!$E$28*10^3</f>
        <v>0</v>
      </c>
    </row>
    <row r="108" spans="1:18">
      <c r="A108" s="5"/>
      <c r="B108" s="8" t="s">
        <v>170</v>
      </c>
    </row>
    <row r="109" spans="1:18">
      <c r="A109" s="5"/>
      <c r="B109" s="10" t="s">
        <v>76</v>
      </c>
      <c r="C109" s="71">
        <f>Miami!$F$13*10^3</f>
        <v>0</v>
      </c>
      <c r="D109" s="71">
        <f>Houston!$F$13*10^3</f>
        <v>0</v>
      </c>
      <c r="E109" s="71">
        <f>Phoenix!$F$13*10^3</f>
        <v>0</v>
      </c>
      <c r="F109" s="71">
        <f>Atlanta!$F$13*10^3</f>
        <v>0</v>
      </c>
      <c r="G109" s="71">
        <f>LosAngeles!$F$13*10^3</f>
        <v>0</v>
      </c>
      <c r="H109" s="71">
        <f>LasVegas!$F$13*10^3</f>
        <v>0</v>
      </c>
      <c r="I109" s="71">
        <f>SanFrancisco!$F$13*10^3</f>
        <v>0</v>
      </c>
      <c r="J109" s="71">
        <f>Baltimore!$F$13*10^3</f>
        <v>0</v>
      </c>
      <c r="K109" s="71">
        <f>Albuquerque!$F$13*10^3</f>
        <v>0</v>
      </c>
      <c r="L109" s="71">
        <f>Seattle!$F$13*10^3</f>
        <v>0</v>
      </c>
      <c r="M109" s="71">
        <f>Chicago!$F$13*10^3</f>
        <v>0</v>
      </c>
      <c r="N109" s="71">
        <f>Boulder!$F$13*10^3</f>
        <v>0</v>
      </c>
      <c r="O109" s="71">
        <f>Minneapolis!$F$13*10^3</f>
        <v>0</v>
      </c>
      <c r="P109" s="71">
        <f>Helena!$F$13*10^3</f>
        <v>0</v>
      </c>
      <c r="Q109" s="71">
        <f>Duluth!$F$13*10^3</f>
        <v>0</v>
      </c>
      <c r="R109" s="71">
        <f>Fairbanks!$F$13*10^3</f>
        <v>0</v>
      </c>
    </row>
    <row r="110" spans="1:18">
      <c r="A110" s="5"/>
      <c r="B110" s="10" t="s">
        <v>77</v>
      </c>
      <c r="C110" s="71">
        <f>Miami!$F$14*10^3</f>
        <v>0</v>
      </c>
      <c r="D110" s="71">
        <f>Houston!$F$14*10^3</f>
        <v>0</v>
      </c>
      <c r="E110" s="71">
        <f>Phoenix!$F$14*10^3</f>
        <v>0</v>
      </c>
      <c r="F110" s="71">
        <f>Atlanta!$F$14*10^3</f>
        <v>0</v>
      </c>
      <c r="G110" s="71">
        <f>LosAngeles!$F$14*10^3</f>
        <v>0</v>
      </c>
      <c r="H110" s="71">
        <f>LasVegas!$F$14*10^3</f>
        <v>0</v>
      </c>
      <c r="I110" s="71">
        <f>SanFrancisco!$F$14*10^3</f>
        <v>0</v>
      </c>
      <c r="J110" s="71">
        <f>Baltimore!$F$14*10^3</f>
        <v>0</v>
      </c>
      <c r="K110" s="71">
        <f>Albuquerque!$F$14*10^3</f>
        <v>0</v>
      </c>
      <c r="L110" s="71">
        <f>Seattle!$F$14*10^3</f>
        <v>0</v>
      </c>
      <c r="M110" s="71">
        <f>Chicago!$F$14*10^3</f>
        <v>0</v>
      </c>
      <c r="N110" s="71">
        <f>Boulder!$F$14*10^3</f>
        <v>0</v>
      </c>
      <c r="O110" s="71">
        <f>Minneapolis!$F$14*10^3</f>
        <v>0</v>
      </c>
      <c r="P110" s="71">
        <f>Helena!$F$14*10^3</f>
        <v>0</v>
      </c>
      <c r="Q110" s="71">
        <f>Duluth!$F$14*10^3</f>
        <v>0</v>
      </c>
      <c r="R110" s="71">
        <f>Fairbanks!$F$14*10^3</f>
        <v>0</v>
      </c>
    </row>
    <row r="111" spans="1:18">
      <c r="A111" s="5"/>
      <c r="B111" s="10" t="s">
        <v>85</v>
      </c>
      <c r="C111" s="71">
        <f>Miami!$F$15*10^3</f>
        <v>0</v>
      </c>
      <c r="D111" s="71">
        <f>Houston!$F$15*10^3</f>
        <v>0</v>
      </c>
      <c r="E111" s="71">
        <f>Phoenix!$F$15*10^3</f>
        <v>0</v>
      </c>
      <c r="F111" s="71">
        <f>Atlanta!$F$15*10^3</f>
        <v>0</v>
      </c>
      <c r="G111" s="71">
        <f>LosAngeles!$F$15*10^3</f>
        <v>0</v>
      </c>
      <c r="H111" s="71">
        <f>LasVegas!$F$15*10^3</f>
        <v>0</v>
      </c>
      <c r="I111" s="71">
        <f>SanFrancisco!$F$15*10^3</f>
        <v>0</v>
      </c>
      <c r="J111" s="71">
        <f>Baltimore!$F$15*10^3</f>
        <v>0</v>
      </c>
      <c r="K111" s="71">
        <f>Albuquerque!$F$15*10^3</f>
        <v>0</v>
      </c>
      <c r="L111" s="71">
        <f>Seattle!$F$15*10^3</f>
        <v>0</v>
      </c>
      <c r="M111" s="71">
        <f>Chicago!$F$15*10^3</f>
        <v>0</v>
      </c>
      <c r="N111" s="71">
        <f>Boulder!$F$15*10^3</f>
        <v>0</v>
      </c>
      <c r="O111" s="71">
        <f>Minneapolis!$F$15*10^3</f>
        <v>0</v>
      </c>
      <c r="P111" s="71">
        <f>Helena!$F$15*10^3</f>
        <v>0</v>
      </c>
      <c r="Q111" s="71">
        <f>Duluth!$F$15*10^3</f>
        <v>0</v>
      </c>
      <c r="R111" s="71">
        <f>Fairbanks!$F$15*10^3</f>
        <v>0</v>
      </c>
    </row>
    <row r="112" spans="1:18">
      <c r="A112" s="5"/>
      <c r="B112" s="10" t="s">
        <v>86</v>
      </c>
      <c r="C112" s="71">
        <f>Miami!$F$16*10^3</f>
        <v>0</v>
      </c>
      <c r="D112" s="71">
        <f>Houston!$F$16*10^3</f>
        <v>0</v>
      </c>
      <c r="E112" s="71">
        <f>Phoenix!$F$16*10^3</f>
        <v>0</v>
      </c>
      <c r="F112" s="71">
        <f>Atlanta!$F$16*10^3</f>
        <v>0</v>
      </c>
      <c r="G112" s="71">
        <f>LosAngeles!$F$16*10^3</f>
        <v>0</v>
      </c>
      <c r="H112" s="71">
        <f>LasVegas!$F$16*10^3</f>
        <v>0</v>
      </c>
      <c r="I112" s="71">
        <f>SanFrancisco!$F$16*10^3</f>
        <v>0</v>
      </c>
      <c r="J112" s="71">
        <f>Baltimore!$F$16*10^3</f>
        <v>0</v>
      </c>
      <c r="K112" s="71">
        <f>Albuquerque!$F$16*10^3</f>
        <v>0</v>
      </c>
      <c r="L112" s="71">
        <f>Seattle!$F$16*10^3</f>
        <v>0</v>
      </c>
      <c r="M112" s="71">
        <f>Chicago!$F$16*10^3</f>
        <v>0</v>
      </c>
      <c r="N112" s="71">
        <f>Boulder!$F$16*10^3</f>
        <v>0</v>
      </c>
      <c r="O112" s="71">
        <f>Minneapolis!$F$16*10^3</f>
        <v>0</v>
      </c>
      <c r="P112" s="71">
        <f>Helena!$F$16*10^3</f>
        <v>0</v>
      </c>
      <c r="Q112" s="71">
        <f>Duluth!$F$16*10^3</f>
        <v>0</v>
      </c>
      <c r="R112" s="71">
        <f>Fairbanks!$F$16*10^3</f>
        <v>0</v>
      </c>
    </row>
    <row r="113" spans="1:18">
      <c r="A113" s="5"/>
      <c r="B113" s="10" t="s">
        <v>87</v>
      </c>
      <c r="C113" s="71">
        <f>Miami!$F$17*10^3</f>
        <v>0</v>
      </c>
      <c r="D113" s="71">
        <f>Houston!$F$17*10^3</f>
        <v>0</v>
      </c>
      <c r="E113" s="71">
        <f>Phoenix!$F$17*10^3</f>
        <v>0</v>
      </c>
      <c r="F113" s="71">
        <f>Atlanta!$F$17*10^3</f>
        <v>0</v>
      </c>
      <c r="G113" s="71">
        <f>LosAngeles!$F$17*10^3</f>
        <v>0</v>
      </c>
      <c r="H113" s="71">
        <f>LasVegas!$F$17*10^3</f>
        <v>0</v>
      </c>
      <c r="I113" s="71">
        <f>SanFrancisco!$F$17*10^3</f>
        <v>0</v>
      </c>
      <c r="J113" s="71">
        <f>Baltimore!$F$17*10^3</f>
        <v>0</v>
      </c>
      <c r="K113" s="71">
        <f>Albuquerque!$F$17*10^3</f>
        <v>0</v>
      </c>
      <c r="L113" s="71">
        <f>Seattle!$F$17*10^3</f>
        <v>0</v>
      </c>
      <c r="M113" s="71">
        <f>Chicago!$F$17*10^3</f>
        <v>0</v>
      </c>
      <c r="N113" s="71">
        <f>Boulder!$F$17*10^3</f>
        <v>0</v>
      </c>
      <c r="O113" s="71">
        <f>Minneapolis!$F$17*10^3</f>
        <v>0</v>
      </c>
      <c r="P113" s="71">
        <f>Helena!$F$17*10^3</f>
        <v>0</v>
      </c>
      <c r="Q113" s="71">
        <f>Duluth!$F$17*10^3</f>
        <v>0</v>
      </c>
      <c r="R113" s="71">
        <f>Fairbanks!$F$17*10^3</f>
        <v>0</v>
      </c>
    </row>
    <row r="114" spans="1:18">
      <c r="A114" s="5"/>
      <c r="B114" s="10" t="s">
        <v>88</v>
      </c>
      <c r="C114" s="71">
        <f>Miami!$F$18*10^3</f>
        <v>0</v>
      </c>
      <c r="D114" s="71">
        <f>Houston!$F$18*10^3</f>
        <v>0</v>
      </c>
      <c r="E114" s="71">
        <f>Phoenix!$F$18*10^3</f>
        <v>0</v>
      </c>
      <c r="F114" s="71">
        <f>Atlanta!$F$18*10^3</f>
        <v>0</v>
      </c>
      <c r="G114" s="71">
        <f>LosAngeles!$F$18*10^3</f>
        <v>0</v>
      </c>
      <c r="H114" s="71">
        <f>LasVegas!$F$18*10^3</f>
        <v>0</v>
      </c>
      <c r="I114" s="71">
        <f>SanFrancisco!$F$18*10^3</f>
        <v>0</v>
      </c>
      <c r="J114" s="71">
        <f>Baltimore!$F$18*10^3</f>
        <v>0</v>
      </c>
      <c r="K114" s="71">
        <f>Albuquerque!$F$18*10^3</f>
        <v>0</v>
      </c>
      <c r="L114" s="71">
        <f>Seattle!$F$18*10^3</f>
        <v>0</v>
      </c>
      <c r="M114" s="71">
        <f>Chicago!$F$18*10^3</f>
        <v>0</v>
      </c>
      <c r="N114" s="71">
        <f>Boulder!$F$18*10^3</f>
        <v>0</v>
      </c>
      <c r="O114" s="71">
        <f>Minneapolis!$F$18*10^3</f>
        <v>0</v>
      </c>
      <c r="P114" s="71">
        <f>Helena!$F$18*10^3</f>
        <v>0</v>
      </c>
      <c r="Q114" s="71">
        <f>Duluth!$F$18*10^3</f>
        <v>0</v>
      </c>
      <c r="R114" s="71">
        <f>Fairbanks!$F$18*10^3</f>
        <v>0</v>
      </c>
    </row>
    <row r="115" spans="1:18">
      <c r="A115" s="5"/>
      <c r="B115" s="10" t="s">
        <v>89</v>
      </c>
      <c r="C115" s="71">
        <f>Miami!$F$19*10^3</f>
        <v>0</v>
      </c>
      <c r="D115" s="71">
        <f>Houston!$F$19*10^3</f>
        <v>0</v>
      </c>
      <c r="E115" s="71">
        <f>Phoenix!$F$19*10^3</f>
        <v>0</v>
      </c>
      <c r="F115" s="71">
        <f>Atlanta!$F$19*10^3</f>
        <v>0</v>
      </c>
      <c r="G115" s="71">
        <f>LosAngeles!$F$19*10^3</f>
        <v>0</v>
      </c>
      <c r="H115" s="71">
        <f>LasVegas!$F$19*10^3</f>
        <v>0</v>
      </c>
      <c r="I115" s="71">
        <f>SanFrancisco!$F$19*10^3</f>
        <v>0</v>
      </c>
      <c r="J115" s="71">
        <f>Baltimore!$F$19*10^3</f>
        <v>0</v>
      </c>
      <c r="K115" s="71">
        <f>Albuquerque!$F$19*10^3</f>
        <v>0</v>
      </c>
      <c r="L115" s="71">
        <f>Seattle!$F$19*10^3</f>
        <v>0</v>
      </c>
      <c r="M115" s="71">
        <f>Chicago!$F$19*10^3</f>
        <v>0</v>
      </c>
      <c r="N115" s="71">
        <f>Boulder!$F$19*10^3</f>
        <v>0</v>
      </c>
      <c r="O115" s="71">
        <f>Minneapolis!$F$19*10^3</f>
        <v>0</v>
      </c>
      <c r="P115" s="71">
        <f>Helena!$F$19*10^3</f>
        <v>0</v>
      </c>
      <c r="Q115" s="71">
        <f>Duluth!$F$19*10^3</f>
        <v>0</v>
      </c>
      <c r="R115" s="71">
        <f>Fairbanks!$F$19*10^3</f>
        <v>0</v>
      </c>
    </row>
    <row r="116" spans="1:18">
      <c r="A116" s="5"/>
      <c r="B116" s="10" t="s">
        <v>90</v>
      </c>
      <c r="C116" s="71">
        <f>Miami!$F$20*10^3</f>
        <v>0</v>
      </c>
      <c r="D116" s="71">
        <f>Houston!$F$20*10^3</f>
        <v>0</v>
      </c>
      <c r="E116" s="71">
        <f>Phoenix!$F$20*10^3</f>
        <v>0</v>
      </c>
      <c r="F116" s="71">
        <f>Atlanta!$F$20*10^3</f>
        <v>0</v>
      </c>
      <c r="G116" s="71">
        <f>LosAngeles!$F$20*10^3</f>
        <v>0</v>
      </c>
      <c r="H116" s="71">
        <f>LasVegas!$F$20*10^3</f>
        <v>0</v>
      </c>
      <c r="I116" s="71">
        <f>SanFrancisco!$F$20*10^3</f>
        <v>0</v>
      </c>
      <c r="J116" s="71">
        <f>Baltimore!$F$20*10^3</f>
        <v>0</v>
      </c>
      <c r="K116" s="71">
        <f>Albuquerque!$F$20*10^3</f>
        <v>0</v>
      </c>
      <c r="L116" s="71">
        <f>Seattle!$F$20*10^3</f>
        <v>0</v>
      </c>
      <c r="M116" s="71">
        <f>Chicago!$F$20*10^3</f>
        <v>0</v>
      </c>
      <c r="N116" s="71">
        <f>Boulder!$F$20*10^3</f>
        <v>0</v>
      </c>
      <c r="O116" s="71">
        <f>Minneapolis!$F$20*10^3</f>
        <v>0</v>
      </c>
      <c r="P116" s="71">
        <f>Helena!$F$20*10^3</f>
        <v>0</v>
      </c>
      <c r="Q116" s="71">
        <f>Duluth!$F$20*10^3</f>
        <v>0</v>
      </c>
      <c r="R116" s="71">
        <f>Fairbanks!$F$20*10^3</f>
        <v>0</v>
      </c>
    </row>
    <row r="117" spans="1:18">
      <c r="A117" s="5"/>
      <c r="B117" s="10" t="s">
        <v>91</v>
      </c>
      <c r="C117" s="71">
        <f>Miami!$F$21*10^3</f>
        <v>0</v>
      </c>
      <c r="D117" s="71">
        <f>Houston!$F$21*10^3</f>
        <v>0</v>
      </c>
      <c r="E117" s="71">
        <f>Phoenix!$F$21*10^3</f>
        <v>0</v>
      </c>
      <c r="F117" s="71">
        <f>Atlanta!$F$21*10^3</f>
        <v>0</v>
      </c>
      <c r="G117" s="71">
        <f>LosAngeles!$F$21*10^3</f>
        <v>0</v>
      </c>
      <c r="H117" s="71">
        <f>LasVegas!$F$21*10^3</f>
        <v>0</v>
      </c>
      <c r="I117" s="71">
        <f>SanFrancisco!$F$21*10^3</f>
        <v>0</v>
      </c>
      <c r="J117" s="71">
        <f>Baltimore!$F$21*10^3</f>
        <v>0</v>
      </c>
      <c r="K117" s="71">
        <f>Albuquerque!$F$21*10^3</f>
        <v>0</v>
      </c>
      <c r="L117" s="71">
        <f>Seattle!$F$21*10^3</f>
        <v>0</v>
      </c>
      <c r="M117" s="71">
        <f>Chicago!$F$21*10^3</f>
        <v>0</v>
      </c>
      <c r="N117" s="71">
        <f>Boulder!$F$21*10^3</f>
        <v>0</v>
      </c>
      <c r="O117" s="71">
        <f>Minneapolis!$F$21*10^3</f>
        <v>0</v>
      </c>
      <c r="P117" s="71">
        <f>Helena!$F$21*10^3</f>
        <v>0</v>
      </c>
      <c r="Q117" s="71">
        <f>Duluth!$F$21*10^3</f>
        <v>0</v>
      </c>
      <c r="R117" s="71">
        <f>Fairbanks!$F$21*10^3</f>
        <v>0</v>
      </c>
    </row>
    <row r="118" spans="1:18">
      <c r="A118" s="5"/>
      <c r="B118" s="10" t="s">
        <v>92</v>
      </c>
      <c r="C118" s="71">
        <f>Miami!$F$22*10^3</f>
        <v>0</v>
      </c>
      <c r="D118" s="71">
        <f>Houston!$F$22*10^3</f>
        <v>0</v>
      </c>
      <c r="E118" s="71">
        <f>Phoenix!$F$22*10^3</f>
        <v>0</v>
      </c>
      <c r="F118" s="71">
        <f>Atlanta!$F$22*10^3</f>
        <v>0</v>
      </c>
      <c r="G118" s="71">
        <f>LosAngeles!$F$22*10^3</f>
        <v>0</v>
      </c>
      <c r="H118" s="71">
        <f>LasVegas!$F$22*10^3</f>
        <v>0</v>
      </c>
      <c r="I118" s="71">
        <f>SanFrancisco!$F$22*10^3</f>
        <v>0</v>
      </c>
      <c r="J118" s="71">
        <f>Baltimore!$F$22*10^3</f>
        <v>0</v>
      </c>
      <c r="K118" s="71">
        <f>Albuquerque!$F$22*10^3</f>
        <v>0</v>
      </c>
      <c r="L118" s="71">
        <f>Seattle!$F$22*10^3</f>
        <v>0</v>
      </c>
      <c r="M118" s="71">
        <f>Chicago!$F$22*10^3</f>
        <v>0</v>
      </c>
      <c r="N118" s="71">
        <f>Boulder!$F$22*10^3</f>
        <v>0</v>
      </c>
      <c r="O118" s="71">
        <f>Minneapolis!$F$22*10^3</f>
        <v>0</v>
      </c>
      <c r="P118" s="71">
        <f>Helena!$F$22*10^3</f>
        <v>0</v>
      </c>
      <c r="Q118" s="71">
        <f>Duluth!$F$22*10^3</f>
        <v>0</v>
      </c>
      <c r="R118" s="71">
        <f>Fairbanks!$F$22*10^3</f>
        <v>0</v>
      </c>
    </row>
    <row r="119" spans="1:18">
      <c r="A119" s="5"/>
      <c r="B119" s="10" t="s">
        <v>71</v>
      </c>
      <c r="C119" s="71">
        <f>Miami!$F$23*10^3</f>
        <v>0</v>
      </c>
      <c r="D119" s="71">
        <f>Houston!$F$23*10^3</f>
        <v>0</v>
      </c>
      <c r="E119" s="71">
        <f>Phoenix!$F$23*10^3</f>
        <v>0</v>
      </c>
      <c r="F119" s="71">
        <f>Atlanta!$F$23*10^3</f>
        <v>0</v>
      </c>
      <c r="G119" s="71">
        <f>LosAngeles!$F$23*10^3</f>
        <v>0</v>
      </c>
      <c r="H119" s="71">
        <f>LasVegas!$F$23*10^3</f>
        <v>0</v>
      </c>
      <c r="I119" s="71">
        <f>SanFrancisco!$F$23*10^3</f>
        <v>0</v>
      </c>
      <c r="J119" s="71">
        <f>Baltimore!$F$23*10^3</f>
        <v>0</v>
      </c>
      <c r="K119" s="71">
        <f>Albuquerque!$F$23*10^3</f>
        <v>0</v>
      </c>
      <c r="L119" s="71">
        <f>Seattle!$F$23*10^3</f>
        <v>0</v>
      </c>
      <c r="M119" s="71">
        <f>Chicago!$F$23*10^3</f>
        <v>0</v>
      </c>
      <c r="N119" s="71">
        <f>Boulder!$F$23*10^3</f>
        <v>0</v>
      </c>
      <c r="O119" s="71">
        <f>Minneapolis!$F$23*10^3</f>
        <v>0</v>
      </c>
      <c r="P119" s="71">
        <f>Helena!$F$23*10^3</f>
        <v>0</v>
      </c>
      <c r="Q119" s="71">
        <f>Duluth!$F$23*10^3</f>
        <v>0</v>
      </c>
      <c r="R119" s="71">
        <f>Fairbanks!$F$23*10^3</f>
        <v>0</v>
      </c>
    </row>
    <row r="120" spans="1:18">
      <c r="A120" s="5"/>
      <c r="B120" s="10" t="s">
        <v>93</v>
      </c>
      <c r="C120" s="71">
        <f>Miami!$F$24*10^3</f>
        <v>0</v>
      </c>
      <c r="D120" s="71">
        <f>Houston!$F$24*10^3</f>
        <v>0</v>
      </c>
      <c r="E120" s="71">
        <f>Phoenix!$F$24*10^3</f>
        <v>0</v>
      </c>
      <c r="F120" s="71">
        <f>Atlanta!$F$24*10^3</f>
        <v>0</v>
      </c>
      <c r="G120" s="71">
        <f>LosAngeles!$F$24*10^3</f>
        <v>0</v>
      </c>
      <c r="H120" s="71">
        <f>LasVegas!$F$24*10^3</f>
        <v>0</v>
      </c>
      <c r="I120" s="71">
        <f>SanFrancisco!$F$24*10^3</f>
        <v>0</v>
      </c>
      <c r="J120" s="71">
        <f>Baltimore!$F$24*10^3</f>
        <v>0</v>
      </c>
      <c r="K120" s="71">
        <f>Albuquerque!$F$24*10^3</f>
        <v>0</v>
      </c>
      <c r="L120" s="71">
        <f>Seattle!$F$24*10^3</f>
        <v>0</v>
      </c>
      <c r="M120" s="71">
        <f>Chicago!$F$24*10^3</f>
        <v>0</v>
      </c>
      <c r="N120" s="71">
        <f>Boulder!$F$24*10^3</f>
        <v>0</v>
      </c>
      <c r="O120" s="71">
        <f>Minneapolis!$F$24*10^3</f>
        <v>0</v>
      </c>
      <c r="P120" s="71">
        <f>Helena!$F$24*10^3</f>
        <v>0</v>
      </c>
      <c r="Q120" s="71">
        <f>Duluth!$F$24*10^3</f>
        <v>0</v>
      </c>
      <c r="R120" s="71">
        <f>Fairbanks!$F$24*10^3</f>
        <v>0</v>
      </c>
    </row>
    <row r="121" spans="1:18">
      <c r="A121" s="5"/>
      <c r="B121" s="10" t="s">
        <v>94</v>
      </c>
      <c r="C121" s="71">
        <f>Miami!$F$25*10^3</f>
        <v>0</v>
      </c>
      <c r="D121" s="71">
        <f>Houston!$F$25*10^3</f>
        <v>0</v>
      </c>
      <c r="E121" s="71">
        <f>Phoenix!$F$25*10^3</f>
        <v>0</v>
      </c>
      <c r="F121" s="71">
        <f>Atlanta!$F$25*10^3</f>
        <v>0</v>
      </c>
      <c r="G121" s="71">
        <f>LosAngeles!$F$25*10^3</f>
        <v>0</v>
      </c>
      <c r="H121" s="71">
        <f>LasVegas!$F$25*10^3</f>
        <v>0</v>
      </c>
      <c r="I121" s="71">
        <f>SanFrancisco!$F$25*10^3</f>
        <v>0</v>
      </c>
      <c r="J121" s="71">
        <f>Baltimore!$F$25*10^3</f>
        <v>0</v>
      </c>
      <c r="K121" s="71">
        <f>Albuquerque!$F$25*10^3</f>
        <v>0</v>
      </c>
      <c r="L121" s="71">
        <f>Seattle!$F$25*10^3</f>
        <v>0</v>
      </c>
      <c r="M121" s="71">
        <f>Chicago!$F$25*10^3</f>
        <v>0</v>
      </c>
      <c r="N121" s="71">
        <f>Boulder!$F$25*10^3</f>
        <v>0</v>
      </c>
      <c r="O121" s="71">
        <f>Minneapolis!$F$25*10^3</f>
        <v>0</v>
      </c>
      <c r="P121" s="71">
        <f>Helena!$F$25*10^3</f>
        <v>0</v>
      </c>
      <c r="Q121" s="71">
        <f>Duluth!$F$25*10^3</f>
        <v>0</v>
      </c>
      <c r="R121" s="71">
        <f>Fairbanks!$F$25*10^3</f>
        <v>0</v>
      </c>
    </row>
    <row r="122" spans="1:18">
      <c r="A122" s="5"/>
      <c r="B122" s="10" t="s">
        <v>95</v>
      </c>
      <c r="C122" s="71">
        <f>Miami!$F$26*10^3</f>
        <v>0</v>
      </c>
      <c r="D122" s="71">
        <f>Houston!$F$26*10^3</f>
        <v>0</v>
      </c>
      <c r="E122" s="71">
        <f>Phoenix!$F$26*10^3</f>
        <v>0</v>
      </c>
      <c r="F122" s="71">
        <f>Atlanta!$F$26*10^3</f>
        <v>0</v>
      </c>
      <c r="G122" s="71">
        <f>LosAngeles!$F$26*10^3</f>
        <v>0</v>
      </c>
      <c r="H122" s="71">
        <f>LasVegas!$F$26*10^3</f>
        <v>0</v>
      </c>
      <c r="I122" s="71">
        <f>SanFrancisco!$F$26*10^3</f>
        <v>0</v>
      </c>
      <c r="J122" s="71">
        <f>Baltimore!$F$26*10^3</f>
        <v>0</v>
      </c>
      <c r="K122" s="71">
        <f>Albuquerque!$F$26*10^3</f>
        <v>0</v>
      </c>
      <c r="L122" s="71">
        <f>Seattle!$F$26*10^3</f>
        <v>0</v>
      </c>
      <c r="M122" s="71">
        <f>Chicago!$F$26*10^3</f>
        <v>0</v>
      </c>
      <c r="N122" s="71">
        <f>Boulder!$F$26*10^3</f>
        <v>0</v>
      </c>
      <c r="O122" s="71">
        <f>Minneapolis!$F$26*10^3</f>
        <v>0</v>
      </c>
      <c r="P122" s="71">
        <f>Helena!$F$26*10^3</f>
        <v>0</v>
      </c>
      <c r="Q122" s="71">
        <f>Duluth!$F$26*10^3</f>
        <v>0</v>
      </c>
      <c r="R122" s="71">
        <f>Fairbanks!$F$26*10^3</f>
        <v>0</v>
      </c>
    </row>
    <row r="123" spans="1:18">
      <c r="A123" s="5"/>
      <c r="B123" s="10" t="s">
        <v>96</v>
      </c>
      <c r="C123" s="71">
        <f>Miami!$F$28*10^3</f>
        <v>0</v>
      </c>
      <c r="D123" s="71">
        <f>Houston!$F$28*10^3</f>
        <v>0</v>
      </c>
      <c r="E123" s="71">
        <f>Phoenix!$F$28*10^3</f>
        <v>0</v>
      </c>
      <c r="F123" s="71">
        <f>Atlanta!$F$28*10^3</f>
        <v>0</v>
      </c>
      <c r="G123" s="71">
        <f>LosAngeles!$F$28*10^3</f>
        <v>0</v>
      </c>
      <c r="H123" s="71">
        <f>LasVegas!$F$28*10^3</f>
        <v>0</v>
      </c>
      <c r="I123" s="71">
        <f>SanFrancisco!$F$28*10^3</f>
        <v>0</v>
      </c>
      <c r="J123" s="71">
        <f>Baltimore!$F$28*10^3</f>
        <v>0</v>
      </c>
      <c r="K123" s="71">
        <f>Albuquerque!$F$28*10^3</f>
        <v>0</v>
      </c>
      <c r="L123" s="71">
        <f>Seattle!$F$28*10^3</f>
        <v>0</v>
      </c>
      <c r="M123" s="71">
        <f>Chicago!$F$28*10^3</f>
        <v>0</v>
      </c>
      <c r="N123" s="71">
        <f>Boulder!$F$28*10^3</f>
        <v>0</v>
      </c>
      <c r="O123" s="71">
        <f>Minneapolis!$F$28*10^3</f>
        <v>0</v>
      </c>
      <c r="P123" s="71">
        <f>Helena!$F$28*10^3</f>
        <v>0</v>
      </c>
      <c r="Q123" s="71">
        <f>Duluth!$F$28*10^3</f>
        <v>0</v>
      </c>
      <c r="R123" s="71">
        <f>Fairbanks!$F$28*10^3</f>
        <v>0</v>
      </c>
    </row>
    <row r="124" spans="1:18">
      <c r="A124" s="5"/>
      <c r="B124" s="8" t="s">
        <v>171</v>
      </c>
      <c r="C124" s="15">
        <f>Miami!$B$2*10^3</f>
        <v>1620280</v>
      </c>
      <c r="D124" s="15">
        <f>Houston!$B$2*10^3</f>
        <v>1036880.0000000001</v>
      </c>
      <c r="E124" s="15">
        <f>Phoenix!$B$2*10^3</f>
        <v>1069870</v>
      </c>
      <c r="F124" s="15">
        <f>Atlanta!$B$2*10^3</f>
        <v>1013270</v>
      </c>
      <c r="G124" s="15">
        <f>LosAngeles!$B$2*10^3</f>
        <v>793390</v>
      </c>
      <c r="H124" s="15">
        <f>LasVegas!$B$2*10^3</f>
        <v>984670</v>
      </c>
      <c r="I124" s="15">
        <f>SanFrancisco!$B$2*10^3</f>
        <v>842940</v>
      </c>
      <c r="J124" s="15">
        <f>Baltimore!$B$2*10^3</f>
        <v>1150380</v>
      </c>
      <c r="K124" s="15">
        <f>Albuquerque!$B$2*10^3</f>
        <v>1076700</v>
      </c>
      <c r="L124" s="15">
        <f>Seattle!$B$2*10^3</f>
        <v>1008910</v>
      </c>
      <c r="M124" s="15">
        <f>Chicago!$B$2*10^3</f>
        <v>1341420</v>
      </c>
      <c r="N124" s="15">
        <f>Boulder!$B$2*10^3</f>
        <v>1253500</v>
      </c>
      <c r="O124" s="15">
        <f>Minneapolis!$B$2*10^3</f>
        <v>1599800</v>
      </c>
      <c r="P124" s="15">
        <f>Helena!$B$2*10^3</f>
        <v>1465200</v>
      </c>
      <c r="Q124" s="15">
        <f>Duluth!$B$2*10^3</f>
        <v>1831920</v>
      </c>
      <c r="R124" s="15">
        <f>Fairbanks!$B$2*10^3</f>
        <v>2870140</v>
      </c>
    </row>
    <row r="125" spans="1:18">
      <c r="A125" s="8" t="s">
        <v>97</v>
      </c>
      <c r="B125" s="9"/>
    </row>
    <row r="126" spans="1:18">
      <c r="A126" s="5"/>
      <c r="B126" s="8" t="s">
        <v>205</v>
      </c>
    </row>
    <row r="127" spans="1:18">
      <c r="A127" s="5"/>
      <c r="B127" s="10" t="s">
        <v>172</v>
      </c>
      <c r="C127" s="12">
        <f>(Miami!$B$13*10^3)/Miami!$B$8</f>
        <v>0</v>
      </c>
      <c r="D127" s="12">
        <f>(Houston!$B$13*10^3)/Houston!$B$8</f>
        <v>0</v>
      </c>
      <c r="E127" s="12">
        <f>(Phoenix!$B$13*10^3)/Phoenix!$B$8</f>
        <v>0</v>
      </c>
      <c r="F127" s="12">
        <f>(Atlanta!$B$13*10^3)/Atlanta!$B$8</f>
        <v>0</v>
      </c>
      <c r="G127" s="12">
        <f>(LosAngeles!$B$13*10^3)/LosAngeles!$B$8</f>
        <v>0</v>
      </c>
      <c r="H127" s="12">
        <f>(LasVegas!$B$13*10^3)/LasVegas!$B$8</f>
        <v>0</v>
      </c>
      <c r="I127" s="12">
        <f>(SanFrancisco!$B$13*10^3)/SanFrancisco!$B$8</f>
        <v>0</v>
      </c>
      <c r="J127" s="12">
        <f>(Baltimore!$B$13*10^3)/Baltimore!$B$8</f>
        <v>0</v>
      </c>
      <c r="K127" s="12">
        <f>(Albuquerque!$B$13*10^3)/Albuquerque!$B$8</f>
        <v>0</v>
      </c>
      <c r="L127" s="12">
        <f>(Seattle!$B$13*10^3)/Seattle!$B$8</f>
        <v>0</v>
      </c>
      <c r="M127" s="12">
        <f>(Chicago!$B$13*10^3)/Chicago!$B$8</f>
        <v>0</v>
      </c>
      <c r="N127" s="12">
        <f>(Boulder!$B$13*10^3)/Boulder!$B$8</f>
        <v>0</v>
      </c>
      <c r="O127" s="12">
        <f>(Minneapolis!$B$13*10^3)/Minneapolis!$B$8</f>
        <v>0</v>
      </c>
      <c r="P127" s="12">
        <f>(Helena!$B$13*10^3)/Helena!$B$8</f>
        <v>0</v>
      </c>
      <c r="Q127" s="12">
        <f>(Duluth!$B$13*10^3)/Duluth!$B$8</f>
        <v>0</v>
      </c>
      <c r="R127" s="12">
        <f>(Fairbanks!$B$13*10^3)/Fairbanks!$B$8</f>
        <v>0</v>
      </c>
    </row>
    <row r="128" spans="1:18">
      <c r="A128" s="5"/>
      <c r="B128" s="10" t="s">
        <v>173</v>
      </c>
      <c r="C128" s="12">
        <f>(Miami!$B$14*10^3)/Miami!$B$8</f>
        <v>96.659241840446896</v>
      </c>
      <c r="D128" s="12">
        <f>(Houston!$B$14*10^3)/Houston!$B$8</f>
        <v>20.020144236039155</v>
      </c>
      <c r="E128" s="12">
        <f>(Phoenix!$B$14*10^3)/Phoenix!$B$8</f>
        <v>26.57012324384246</v>
      </c>
      <c r="F128" s="12">
        <f>(Atlanta!$B$14*10^3)/Atlanta!$B$8</f>
        <v>7.4785993344542954</v>
      </c>
      <c r="G128" s="12">
        <f>(LosAngeles!$B$14*10^3)/LosAngeles!$B$8</f>
        <v>1.0506439330483357</v>
      </c>
      <c r="H128" s="12">
        <f>(LasVegas!$B$14*10^3)/LasVegas!$B$8</f>
        <v>14.016169161946006</v>
      </c>
      <c r="I128" s="12">
        <f>(SanFrancisco!$B$14*10^3)/SanFrancisco!$B$8</f>
        <v>0.20681967185990863</v>
      </c>
      <c r="J128" s="12">
        <f>(Baltimore!$B$14*10^3)/Baltimore!$B$8</f>
        <v>5.1808327800907108</v>
      </c>
      <c r="K128" s="12">
        <f>(Albuquerque!$B$14*10^3)/Albuquerque!$B$8</f>
        <v>4.2398032731281265</v>
      </c>
      <c r="L128" s="12">
        <f>(Seattle!$B$14*10^3)/Seattle!$B$8</f>
        <v>0.25231999966908852</v>
      </c>
      <c r="M128" s="12">
        <f>(Chicago!$B$14*10^3)/Chicago!$B$8</f>
        <v>3.4166609791256906</v>
      </c>
      <c r="N128" s="12">
        <f>(Boulder!$B$14*10^3)/Boulder!$B$8</f>
        <v>2.2874255707705893</v>
      </c>
      <c r="O128" s="12">
        <f>(Minneapolis!$B$14*10^3)/Minneapolis!$B$8</f>
        <v>2.6741783571486186</v>
      </c>
      <c r="P128" s="12">
        <f>(Helena!$B$14*10^3)/Helena!$B$8</f>
        <v>1.0589167199227321</v>
      </c>
      <c r="Q128" s="12">
        <f>(Duluth!$B$14*10^3)/Duluth!$B$8</f>
        <v>0.69077770401209482</v>
      </c>
      <c r="R128" s="12">
        <f>(Fairbanks!$B$14*10^3)/Fairbanks!$B$8</f>
        <v>9.5137049055557962E-2</v>
      </c>
    </row>
    <row r="129" spans="1:18">
      <c r="A129" s="5"/>
      <c r="B129" s="10" t="s">
        <v>174</v>
      </c>
      <c r="C129" s="12">
        <f>(Miami!$B$15*10^3)/Miami!$B$8</f>
        <v>112.72706214724319</v>
      </c>
      <c r="D129" s="12">
        <f>(Houston!$B$15*10^3)/Houston!$B$8</f>
        <v>112.72706214724319</v>
      </c>
      <c r="E129" s="12">
        <f>(Phoenix!$B$15*10^3)/Phoenix!$B$8</f>
        <v>112.72706214724319</v>
      </c>
      <c r="F129" s="12">
        <f>(Atlanta!$B$15*10^3)/Atlanta!$B$8</f>
        <v>112.72706214724319</v>
      </c>
      <c r="G129" s="12">
        <f>(LosAngeles!$B$15*10^3)/LosAngeles!$B$8</f>
        <v>112.72706214724319</v>
      </c>
      <c r="H129" s="12">
        <f>(LasVegas!$B$15*10^3)/LasVegas!$B$8</f>
        <v>112.72706214724319</v>
      </c>
      <c r="I129" s="12">
        <f>(SanFrancisco!$B$15*10^3)/SanFrancisco!$B$8</f>
        <v>112.72706214724319</v>
      </c>
      <c r="J129" s="12">
        <f>(Baltimore!$B$15*10^3)/Baltimore!$B$8</f>
        <v>112.72706214724319</v>
      </c>
      <c r="K129" s="12">
        <f>(Albuquerque!$B$15*10^3)/Albuquerque!$B$8</f>
        <v>112.72706214724319</v>
      </c>
      <c r="L129" s="12">
        <f>(Seattle!$B$15*10^3)/Seattle!$B$8</f>
        <v>112.72706214724319</v>
      </c>
      <c r="M129" s="12">
        <f>(Chicago!$B$15*10^3)/Chicago!$B$8</f>
        <v>112.72706214724319</v>
      </c>
      <c r="N129" s="12">
        <f>(Boulder!$B$15*10^3)/Boulder!$B$8</f>
        <v>112.72706214724319</v>
      </c>
      <c r="O129" s="12">
        <f>(Minneapolis!$B$15*10^3)/Minneapolis!$B$8</f>
        <v>112.72706214724319</v>
      </c>
      <c r="P129" s="12">
        <f>(Helena!$B$15*10^3)/Helena!$B$8</f>
        <v>112.72706214724319</v>
      </c>
      <c r="Q129" s="12">
        <f>(Duluth!$B$15*10^3)/Duluth!$B$8</f>
        <v>112.72706214724319</v>
      </c>
      <c r="R129" s="12">
        <f>(Fairbanks!$B$15*10^3)/Fairbanks!$B$8</f>
        <v>112.72706214724319</v>
      </c>
    </row>
    <row r="130" spans="1:18">
      <c r="A130" s="5"/>
      <c r="B130" s="10" t="s">
        <v>175</v>
      </c>
      <c r="C130" s="12">
        <f>(Miami!$B$16*10^3)/Miami!$B$8</f>
        <v>19.250775056720293</v>
      </c>
      <c r="D130" s="12">
        <f>(Houston!$B$16*10^3)/Houston!$B$8</f>
        <v>19.242502269845897</v>
      </c>
      <c r="E130" s="12">
        <f>(Phoenix!$B$16*10^3)/Phoenix!$B$8</f>
        <v>19.2383658764087</v>
      </c>
      <c r="F130" s="12">
        <f>(Atlanta!$B$16*10^3)/Atlanta!$B$8</f>
        <v>19.2362976796901</v>
      </c>
      <c r="G130" s="12">
        <f>(LosAngeles!$B$16*10^3)/LosAngeles!$B$8</f>
        <v>19.221820302659907</v>
      </c>
      <c r="H130" s="12">
        <f>(LasVegas!$B$16*10^3)/LasVegas!$B$8</f>
        <v>19.217683909222711</v>
      </c>
      <c r="I130" s="12">
        <f>(SanFrancisco!$B$16*10^3)/SanFrancisco!$B$8</f>
        <v>19.228024892815704</v>
      </c>
      <c r="J130" s="12">
        <f>(Baltimore!$B$16*10^3)/Baltimore!$B$8</f>
        <v>19.21561571250411</v>
      </c>
      <c r="K130" s="12">
        <f>(Albuquerque!$B$16*10^3)/Albuquerque!$B$8</f>
        <v>19.221820302659907</v>
      </c>
      <c r="L130" s="12">
        <f>(Seattle!$B$16*10^3)/Seattle!$B$8</f>
        <v>19.184592761725124</v>
      </c>
      <c r="M130" s="12">
        <f>(Chicago!$B$16*10^3)/Chicago!$B$8</f>
        <v>19.217683909222711</v>
      </c>
      <c r="N130" s="12">
        <f>(Boulder!$B$16*10^3)/Boulder!$B$8</f>
        <v>19.207342925629714</v>
      </c>
      <c r="O130" s="12">
        <f>(Minneapolis!$B$16*10^3)/Minneapolis!$B$8</f>
        <v>19.205274728911114</v>
      </c>
      <c r="P130" s="12">
        <f>(Helena!$B$16*10^3)/Helena!$B$8</f>
        <v>19.201138335473917</v>
      </c>
      <c r="Q130" s="12">
        <f>(Duluth!$B$16*10^3)/Duluth!$B$8</f>
        <v>19.190797351880921</v>
      </c>
      <c r="R130" s="12">
        <f>(Fairbanks!$B$16*10^3)/Fairbanks!$B$8</f>
        <v>19.072910138920772</v>
      </c>
    </row>
    <row r="131" spans="1:18">
      <c r="A131" s="5"/>
      <c r="B131" s="10" t="s">
        <v>176</v>
      </c>
      <c r="C131" s="12">
        <f>(Miami!$B$17*10^3)/Miami!$B$8</f>
        <v>21.59611013561166</v>
      </c>
      <c r="D131" s="12">
        <f>(Houston!$B$17*10^3)/Houston!$B$8</f>
        <v>21.59611013561166</v>
      </c>
      <c r="E131" s="12">
        <f>(Phoenix!$B$17*10^3)/Phoenix!$B$8</f>
        <v>21.59611013561166</v>
      </c>
      <c r="F131" s="12">
        <f>(Atlanta!$B$17*10^3)/Atlanta!$B$8</f>
        <v>21.59611013561166</v>
      </c>
      <c r="G131" s="12">
        <f>(LosAngeles!$B$17*10^3)/LosAngeles!$B$8</f>
        <v>21.59611013561166</v>
      </c>
      <c r="H131" s="12">
        <f>(LasVegas!$B$17*10^3)/LasVegas!$B$8</f>
        <v>21.59611013561166</v>
      </c>
      <c r="I131" s="12">
        <f>(SanFrancisco!$B$17*10^3)/SanFrancisco!$B$8</f>
        <v>21.59611013561166</v>
      </c>
      <c r="J131" s="12">
        <f>(Baltimore!$B$17*10^3)/Baltimore!$B$8</f>
        <v>21.59611013561166</v>
      </c>
      <c r="K131" s="12">
        <f>(Albuquerque!$B$17*10^3)/Albuquerque!$B$8</f>
        <v>21.59611013561166</v>
      </c>
      <c r="L131" s="12">
        <f>(Seattle!$B$17*10^3)/Seattle!$B$8</f>
        <v>21.59611013561166</v>
      </c>
      <c r="M131" s="12">
        <f>(Chicago!$B$17*10^3)/Chicago!$B$8</f>
        <v>21.59611013561166</v>
      </c>
      <c r="N131" s="12">
        <f>(Boulder!$B$17*10^3)/Boulder!$B$8</f>
        <v>21.59611013561166</v>
      </c>
      <c r="O131" s="12">
        <f>(Minneapolis!$B$17*10^3)/Minneapolis!$B$8</f>
        <v>21.59611013561166</v>
      </c>
      <c r="P131" s="12">
        <f>(Helena!$B$17*10^3)/Helena!$B$8</f>
        <v>21.59611013561166</v>
      </c>
      <c r="Q131" s="12">
        <f>(Duluth!$B$17*10^3)/Duluth!$B$8</f>
        <v>21.59611013561166</v>
      </c>
      <c r="R131" s="12">
        <f>(Fairbanks!$B$17*10^3)/Fairbanks!$B$8</f>
        <v>21.59611013561166</v>
      </c>
    </row>
    <row r="132" spans="1:18">
      <c r="A132" s="5"/>
      <c r="B132" s="10" t="s">
        <v>177</v>
      </c>
      <c r="C132" s="12">
        <f>(Miami!$B$18*10^3)/Miami!$B$8</f>
        <v>0</v>
      </c>
      <c r="D132" s="12">
        <f>(Houston!$B$18*10^3)/Houston!$B$8</f>
        <v>0</v>
      </c>
      <c r="E132" s="12">
        <f>(Phoenix!$B$18*10^3)/Phoenix!$B$8</f>
        <v>0</v>
      </c>
      <c r="F132" s="12">
        <f>(Atlanta!$B$18*10^3)/Atlanta!$B$8</f>
        <v>0</v>
      </c>
      <c r="G132" s="12">
        <f>(LosAngeles!$B$18*10^3)/LosAngeles!$B$8</f>
        <v>0</v>
      </c>
      <c r="H132" s="12">
        <f>(LasVegas!$B$18*10^3)/LasVegas!$B$8</f>
        <v>0</v>
      </c>
      <c r="I132" s="12">
        <f>(SanFrancisco!$B$18*10^3)/SanFrancisco!$B$8</f>
        <v>0</v>
      </c>
      <c r="J132" s="12">
        <f>(Baltimore!$B$18*10^3)/Baltimore!$B$8</f>
        <v>0</v>
      </c>
      <c r="K132" s="12">
        <f>(Albuquerque!$B$18*10^3)/Albuquerque!$B$8</f>
        <v>0</v>
      </c>
      <c r="L132" s="12">
        <f>(Seattle!$B$18*10^3)/Seattle!$B$8</f>
        <v>0</v>
      </c>
      <c r="M132" s="12">
        <f>(Chicago!$B$18*10^3)/Chicago!$B$8</f>
        <v>0</v>
      </c>
      <c r="N132" s="12">
        <f>(Boulder!$B$18*10^3)/Boulder!$B$8</f>
        <v>0</v>
      </c>
      <c r="O132" s="12">
        <f>(Minneapolis!$B$18*10^3)/Minneapolis!$B$8</f>
        <v>0</v>
      </c>
      <c r="P132" s="12">
        <f>(Helena!$B$18*10^3)/Helena!$B$8</f>
        <v>0</v>
      </c>
      <c r="Q132" s="12">
        <f>(Duluth!$B$18*10^3)/Duluth!$B$8</f>
        <v>0</v>
      </c>
      <c r="R132" s="12">
        <f>(Fairbanks!$B$18*10^3)/Fairbanks!$B$8</f>
        <v>0</v>
      </c>
    </row>
    <row r="133" spans="1:18">
      <c r="A133" s="5"/>
      <c r="B133" s="10" t="s">
        <v>178</v>
      </c>
      <c r="C133" s="12">
        <f>(Miami!$B$19*10^3)/Miami!$B$8</f>
        <v>82.041227433388556</v>
      </c>
      <c r="D133" s="12">
        <f>(Houston!$B$19*10^3)/Houston!$B$8</f>
        <v>24.930043245993385</v>
      </c>
      <c r="E133" s="12">
        <f>(Phoenix!$B$19*10^3)/Phoenix!$B$8</f>
        <v>29.293938322237459</v>
      </c>
      <c r="F133" s="12">
        <f>(Atlanta!$B$19*10^3)/Atlanta!$B$8</f>
        <v>11.778380312421795</v>
      </c>
      <c r="G133" s="12">
        <f>(LosAngeles!$B$19*10^3)/LosAngeles!$B$8</f>
        <v>6.4900013029639325</v>
      </c>
      <c r="H133" s="12">
        <f>(LasVegas!$B$19*10^3)/LasVegas!$B$8</f>
        <v>12.504317360650075</v>
      </c>
      <c r="I133" s="12">
        <f>(SanFrancisco!$B$19*10^3)/SanFrancisco!$B$8</f>
        <v>5.2614924521160757</v>
      </c>
      <c r="J133" s="12">
        <f>(Baltimore!$B$19*10^3)/Baltimore!$B$8</f>
        <v>11.290285886832411</v>
      </c>
      <c r="K133" s="12">
        <f>(Albuquerque!$B$19*10^3)/Albuquerque!$B$8</f>
        <v>11.606719984778072</v>
      </c>
      <c r="L133" s="12">
        <f>(Seattle!$B$19*10^3)/Seattle!$B$8</f>
        <v>8.1755816286221883</v>
      </c>
      <c r="M133" s="12">
        <f>(Chicago!$B$19*10^3)/Chicago!$B$8</f>
        <v>24.23926554198129</v>
      </c>
      <c r="N133" s="12">
        <f>(Boulder!$B$19*10^3)/Boulder!$B$8</f>
        <v>25.447092425643156</v>
      </c>
      <c r="O133" s="12">
        <f>(Minneapolis!$B$19*10^3)/Minneapolis!$B$8</f>
        <v>28.723116027904108</v>
      </c>
      <c r="P133" s="12">
        <f>(Helena!$B$19*10^3)/Helena!$B$8</f>
        <v>30.64653897620126</v>
      </c>
      <c r="Q133" s="12">
        <f>(Duluth!$B$19*10^3)/Duluth!$B$8</f>
        <v>32.311437334673521</v>
      </c>
      <c r="R133" s="12">
        <f>(Fairbanks!$B$19*10^3)/Fairbanks!$B$8</f>
        <v>42.937832074835626</v>
      </c>
    </row>
    <row r="134" spans="1:18">
      <c r="A134" s="5"/>
      <c r="B134" s="10" t="s">
        <v>179</v>
      </c>
      <c r="C134" s="12">
        <f>(Miami!$B$20*10^3)/Miami!$B$8</f>
        <v>0</v>
      </c>
      <c r="D134" s="12">
        <f>(Houston!$B$20*10^3)/Houston!$B$8</f>
        <v>0</v>
      </c>
      <c r="E134" s="12">
        <f>(Phoenix!$B$20*10^3)/Phoenix!$B$8</f>
        <v>0</v>
      </c>
      <c r="F134" s="12">
        <f>(Atlanta!$B$20*10^3)/Atlanta!$B$8</f>
        <v>0</v>
      </c>
      <c r="G134" s="12">
        <f>(LosAngeles!$B$20*10^3)/LosAngeles!$B$8</f>
        <v>0</v>
      </c>
      <c r="H134" s="12">
        <f>(LasVegas!$B$20*10^3)/LasVegas!$B$8</f>
        <v>0</v>
      </c>
      <c r="I134" s="12">
        <f>(SanFrancisco!$B$20*10^3)/SanFrancisco!$B$8</f>
        <v>0</v>
      </c>
      <c r="J134" s="12">
        <f>(Baltimore!$B$20*10^3)/Baltimore!$B$8</f>
        <v>0</v>
      </c>
      <c r="K134" s="12">
        <f>(Albuquerque!$B$20*10^3)/Albuquerque!$B$8</f>
        <v>0</v>
      </c>
      <c r="L134" s="12">
        <f>(Seattle!$B$20*10^3)/Seattle!$B$8</f>
        <v>0</v>
      </c>
      <c r="M134" s="12">
        <f>(Chicago!$B$20*10^3)/Chicago!$B$8</f>
        <v>0</v>
      </c>
      <c r="N134" s="12">
        <f>(Boulder!$B$20*10^3)/Boulder!$B$8</f>
        <v>0</v>
      </c>
      <c r="O134" s="12">
        <f>(Minneapolis!$B$20*10^3)/Minneapolis!$B$8</f>
        <v>0</v>
      </c>
      <c r="P134" s="12">
        <f>(Helena!$B$20*10^3)/Helena!$B$8</f>
        <v>0</v>
      </c>
      <c r="Q134" s="12">
        <f>(Duluth!$B$20*10^3)/Duluth!$B$8</f>
        <v>0</v>
      </c>
      <c r="R134" s="12">
        <f>(Fairbanks!$B$20*10^3)/Fairbanks!$B$8</f>
        <v>0</v>
      </c>
    </row>
    <row r="135" spans="1:18">
      <c r="A135" s="5"/>
      <c r="B135" s="10" t="s">
        <v>180</v>
      </c>
      <c r="C135" s="12">
        <f>(Miami!$B$21*10^3)/Miami!$B$8</f>
        <v>0</v>
      </c>
      <c r="D135" s="12">
        <f>(Houston!$B$21*10^3)/Houston!$B$8</f>
        <v>0</v>
      </c>
      <c r="E135" s="12">
        <f>(Phoenix!$B$21*10^3)/Phoenix!$B$8</f>
        <v>0</v>
      </c>
      <c r="F135" s="12">
        <f>(Atlanta!$B$21*10^3)/Atlanta!$B$8</f>
        <v>0</v>
      </c>
      <c r="G135" s="12">
        <f>(LosAngeles!$B$21*10^3)/LosAngeles!$B$8</f>
        <v>0</v>
      </c>
      <c r="H135" s="12">
        <f>(LasVegas!$B$21*10^3)/LasVegas!$B$8</f>
        <v>0</v>
      </c>
      <c r="I135" s="12">
        <f>(SanFrancisco!$B$21*10^3)/SanFrancisco!$B$8</f>
        <v>0</v>
      </c>
      <c r="J135" s="12">
        <f>(Baltimore!$B$21*10^3)/Baltimore!$B$8</f>
        <v>0</v>
      </c>
      <c r="K135" s="12">
        <f>(Albuquerque!$B$21*10^3)/Albuquerque!$B$8</f>
        <v>0</v>
      </c>
      <c r="L135" s="12">
        <f>(Seattle!$B$21*10^3)/Seattle!$B$8</f>
        <v>0</v>
      </c>
      <c r="M135" s="12">
        <f>(Chicago!$B$21*10^3)/Chicago!$B$8</f>
        <v>0</v>
      </c>
      <c r="N135" s="12">
        <f>(Boulder!$B$21*10^3)/Boulder!$B$8</f>
        <v>0</v>
      </c>
      <c r="O135" s="12">
        <f>(Minneapolis!$B$21*10^3)/Minneapolis!$B$8</f>
        <v>0</v>
      </c>
      <c r="P135" s="12">
        <f>(Helena!$B$21*10^3)/Helena!$B$8</f>
        <v>0</v>
      </c>
      <c r="Q135" s="12">
        <f>(Duluth!$B$21*10^3)/Duluth!$B$8</f>
        <v>0</v>
      </c>
      <c r="R135" s="12">
        <f>(Fairbanks!$B$21*10^3)/Fairbanks!$B$8</f>
        <v>0</v>
      </c>
    </row>
    <row r="136" spans="1:18">
      <c r="A136" s="5"/>
      <c r="B136" s="10" t="s">
        <v>181</v>
      </c>
      <c r="C136" s="12">
        <f>(Miami!$B$22*10^3)/Miami!$B$8</f>
        <v>0</v>
      </c>
      <c r="D136" s="12">
        <f>(Houston!$B$22*10^3)/Houston!$B$8</f>
        <v>0</v>
      </c>
      <c r="E136" s="12">
        <f>(Phoenix!$B$22*10^3)/Phoenix!$B$8</f>
        <v>0</v>
      </c>
      <c r="F136" s="12">
        <f>(Atlanta!$B$22*10^3)/Atlanta!$B$8</f>
        <v>0</v>
      </c>
      <c r="G136" s="12">
        <f>(LosAngeles!$B$22*10^3)/LosAngeles!$B$8</f>
        <v>0</v>
      </c>
      <c r="H136" s="12">
        <f>(LasVegas!$B$22*10^3)/LasVegas!$B$8</f>
        <v>0</v>
      </c>
      <c r="I136" s="12">
        <f>(SanFrancisco!$B$22*10^3)/SanFrancisco!$B$8</f>
        <v>0</v>
      </c>
      <c r="J136" s="12">
        <f>(Baltimore!$B$22*10^3)/Baltimore!$B$8</f>
        <v>0</v>
      </c>
      <c r="K136" s="12">
        <f>(Albuquerque!$B$22*10^3)/Albuquerque!$B$8</f>
        <v>0</v>
      </c>
      <c r="L136" s="12">
        <f>(Seattle!$B$22*10^3)/Seattle!$B$8</f>
        <v>0</v>
      </c>
      <c r="M136" s="12">
        <f>(Chicago!$B$22*10^3)/Chicago!$B$8</f>
        <v>0</v>
      </c>
      <c r="N136" s="12">
        <f>(Boulder!$B$22*10^3)/Boulder!$B$8</f>
        <v>0</v>
      </c>
      <c r="O136" s="12">
        <f>(Minneapolis!$B$22*10^3)/Minneapolis!$B$8</f>
        <v>0</v>
      </c>
      <c r="P136" s="12">
        <f>(Helena!$B$22*10^3)/Helena!$B$8</f>
        <v>0</v>
      </c>
      <c r="Q136" s="12">
        <f>(Duluth!$B$22*10^3)/Duluth!$B$8</f>
        <v>0</v>
      </c>
      <c r="R136" s="12">
        <f>(Fairbanks!$B$22*10^3)/Fairbanks!$B$8</f>
        <v>0</v>
      </c>
    </row>
    <row r="137" spans="1:18">
      <c r="A137" s="5"/>
      <c r="B137" s="10" t="s">
        <v>182</v>
      </c>
      <c r="C137" s="12">
        <f>(Miami!$B$23*10^3)/Miami!$B$8</f>
        <v>0</v>
      </c>
      <c r="D137" s="12">
        <f>(Houston!$B$23*10^3)/Houston!$B$8</f>
        <v>0</v>
      </c>
      <c r="E137" s="12">
        <f>(Phoenix!$B$23*10^3)/Phoenix!$B$8</f>
        <v>0</v>
      </c>
      <c r="F137" s="12">
        <f>(Atlanta!$B$23*10^3)/Atlanta!$B$8</f>
        <v>0</v>
      </c>
      <c r="G137" s="12">
        <f>(LosAngeles!$B$23*10^3)/LosAngeles!$B$8</f>
        <v>0</v>
      </c>
      <c r="H137" s="12">
        <f>(LasVegas!$B$23*10^3)/LasVegas!$B$8</f>
        <v>0</v>
      </c>
      <c r="I137" s="12">
        <f>(SanFrancisco!$B$23*10^3)/SanFrancisco!$B$8</f>
        <v>0</v>
      </c>
      <c r="J137" s="12">
        <f>(Baltimore!$B$23*10^3)/Baltimore!$B$8</f>
        <v>0</v>
      </c>
      <c r="K137" s="12">
        <f>(Albuquerque!$B$23*10^3)/Albuquerque!$B$8</f>
        <v>0</v>
      </c>
      <c r="L137" s="12">
        <f>(Seattle!$B$23*10^3)/Seattle!$B$8</f>
        <v>0</v>
      </c>
      <c r="M137" s="12">
        <f>(Chicago!$B$23*10^3)/Chicago!$B$8</f>
        <v>0</v>
      </c>
      <c r="N137" s="12">
        <f>(Boulder!$B$23*10^3)/Boulder!$B$8</f>
        <v>0</v>
      </c>
      <c r="O137" s="12">
        <f>(Minneapolis!$B$23*10^3)/Minneapolis!$B$8</f>
        <v>0</v>
      </c>
      <c r="P137" s="12">
        <f>(Helena!$B$23*10^3)/Helena!$B$8</f>
        <v>0</v>
      </c>
      <c r="Q137" s="12">
        <f>(Duluth!$B$23*10^3)/Duluth!$B$8</f>
        <v>0</v>
      </c>
      <c r="R137" s="12">
        <f>(Fairbanks!$B$23*10^3)/Fairbanks!$B$8</f>
        <v>0</v>
      </c>
    </row>
    <row r="138" spans="1:18">
      <c r="A138" s="5"/>
      <c r="B138" s="10" t="s">
        <v>183</v>
      </c>
      <c r="C138" s="12">
        <f>(Miami!$B$24*10^3)/Miami!$B$8</f>
        <v>0</v>
      </c>
      <c r="D138" s="12">
        <f>(Houston!$B$24*10^3)/Houston!$B$8</f>
        <v>0</v>
      </c>
      <c r="E138" s="12">
        <f>(Phoenix!$B$24*10^3)/Phoenix!$B$8</f>
        <v>0</v>
      </c>
      <c r="F138" s="12">
        <f>(Atlanta!$B$24*10^3)/Atlanta!$B$8</f>
        <v>0</v>
      </c>
      <c r="G138" s="12">
        <f>(LosAngeles!$B$24*10^3)/LosAngeles!$B$8</f>
        <v>0</v>
      </c>
      <c r="H138" s="12">
        <f>(LasVegas!$B$24*10^3)/LasVegas!$B$8</f>
        <v>0</v>
      </c>
      <c r="I138" s="12">
        <f>(SanFrancisco!$B$24*10^3)/SanFrancisco!$B$8</f>
        <v>0</v>
      </c>
      <c r="J138" s="12">
        <f>(Baltimore!$B$24*10^3)/Baltimore!$B$8</f>
        <v>0</v>
      </c>
      <c r="K138" s="12">
        <f>(Albuquerque!$B$24*10^3)/Albuquerque!$B$8</f>
        <v>0</v>
      </c>
      <c r="L138" s="12">
        <f>(Seattle!$B$24*10^3)/Seattle!$B$8</f>
        <v>0</v>
      </c>
      <c r="M138" s="12">
        <f>(Chicago!$B$24*10^3)/Chicago!$B$8</f>
        <v>0</v>
      </c>
      <c r="N138" s="12">
        <f>(Boulder!$B$24*10^3)/Boulder!$B$8</f>
        <v>0</v>
      </c>
      <c r="O138" s="12">
        <f>(Minneapolis!$B$24*10^3)/Minneapolis!$B$8</f>
        <v>0</v>
      </c>
      <c r="P138" s="12">
        <f>(Helena!$B$24*10^3)/Helena!$B$8</f>
        <v>0</v>
      </c>
      <c r="Q138" s="12">
        <f>(Duluth!$B$24*10^3)/Duluth!$B$8</f>
        <v>0</v>
      </c>
      <c r="R138" s="12">
        <f>(Fairbanks!$B$24*10^3)/Fairbanks!$B$8</f>
        <v>0</v>
      </c>
    </row>
    <row r="139" spans="1:18">
      <c r="A139" s="5"/>
      <c r="B139" s="10" t="s">
        <v>184</v>
      </c>
      <c r="C139" s="12">
        <f>(Miami!$B$25*10^3)/Miami!$B$8</f>
        <v>0</v>
      </c>
      <c r="D139" s="12">
        <f>(Houston!$B$25*10^3)/Houston!$B$8</f>
        <v>0</v>
      </c>
      <c r="E139" s="12">
        <f>(Phoenix!$B$25*10^3)/Phoenix!$B$8</f>
        <v>0</v>
      </c>
      <c r="F139" s="12">
        <f>(Atlanta!$B$25*10^3)/Atlanta!$B$8</f>
        <v>0</v>
      </c>
      <c r="G139" s="12">
        <f>(LosAngeles!$B$25*10^3)/LosAngeles!$B$8</f>
        <v>0</v>
      </c>
      <c r="H139" s="12">
        <f>(LasVegas!$B$25*10^3)/LasVegas!$B$8</f>
        <v>0</v>
      </c>
      <c r="I139" s="12">
        <f>(SanFrancisco!$B$25*10^3)/SanFrancisco!$B$8</f>
        <v>0</v>
      </c>
      <c r="J139" s="12">
        <f>(Baltimore!$B$25*10^3)/Baltimore!$B$8</f>
        <v>0</v>
      </c>
      <c r="K139" s="12">
        <f>(Albuquerque!$B$25*10^3)/Albuquerque!$B$8</f>
        <v>0</v>
      </c>
      <c r="L139" s="12">
        <f>(Seattle!$B$25*10^3)/Seattle!$B$8</f>
        <v>0</v>
      </c>
      <c r="M139" s="12">
        <f>(Chicago!$B$25*10^3)/Chicago!$B$8</f>
        <v>0</v>
      </c>
      <c r="N139" s="12">
        <f>(Boulder!$B$25*10^3)/Boulder!$B$8</f>
        <v>0</v>
      </c>
      <c r="O139" s="12">
        <f>(Minneapolis!$B$25*10^3)/Minneapolis!$B$8</f>
        <v>0</v>
      </c>
      <c r="P139" s="12">
        <f>(Helena!$B$25*10^3)/Helena!$B$8</f>
        <v>0</v>
      </c>
      <c r="Q139" s="12">
        <f>(Duluth!$B$25*10^3)/Duluth!$B$8</f>
        <v>0</v>
      </c>
      <c r="R139" s="12">
        <f>(Fairbanks!$B$25*10^3)/Fairbanks!$B$8</f>
        <v>0</v>
      </c>
    </row>
    <row r="140" spans="1:18">
      <c r="A140" s="5"/>
      <c r="B140" s="10" t="s">
        <v>185</v>
      </c>
      <c r="C140" s="12">
        <f>(Miami!$B$26*10^3)/Miami!$B$8</f>
        <v>0</v>
      </c>
      <c r="D140" s="12">
        <f>(Houston!$B$26*10^3)/Houston!$B$8</f>
        <v>0</v>
      </c>
      <c r="E140" s="12">
        <f>(Phoenix!$B$26*10^3)/Phoenix!$B$8</f>
        <v>0</v>
      </c>
      <c r="F140" s="12">
        <f>(Atlanta!$B$26*10^3)/Atlanta!$B$8</f>
        <v>0</v>
      </c>
      <c r="G140" s="12">
        <f>(LosAngeles!$B$26*10^3)/LosAngeles!$B$8</f>
        <v>0</v>
      </c>
      <c r="H140" s="12">
        <f>(LasVegas!$B$26*10^3)/LasVegas!$B$8</f>
        <v>0</v>
      </c>
      <c r="I140" s="12">
        <f>(SanFrancisco!$B$26*10^3)/SanFrancisco!$B$8</f>
        <v>0</v>
      </c>
      <c r="J140" s="12">
        <f>(Baltimore!$B$26*10^3)/Baltimore!$B$8</f>
        <v>0</v>
      </c>
      <c r="K140" s="12">
        <f>(Albuquerque!$B$26*10^3)/Albuquerque!$B$8</f>
        <v>0</v>
      </c>
      <c r="L140" s="12">
        <f>(Seattle!$B$26*10^3)/Seattle!$B$8</f>
        <v>0</v>
      </c>
      <c r="M140" s="12">
        <f>(Chicago!$B$26*10^3)/Chicago!$B$8</f>
        <v>0</v>
      </c>
      <c r="N140" s="12">
        <f>(Boulder!$B$26*10^3)/Boulder!$B$8</f>
        <v>0</v>
      </c>
      <c r="O140" s="12">
        <f>(Minneapolis!$B$26*10^3)/Minneapolis!$B$8</f>
        <v>0</v>
      </c>
      <c r="P140" s="12">
        <f>(Helena!$B$26*10^3)/Helena!$B$8</f>
        <v>0</v>
      </c>
      <c r="Q140" s="12">
        <f>(Duluth!$B$26*10^3)/Duluth!$B$8</f>
        <v>0</v>
      </c>
      <c r="R140" s="12">
        <f>(Fairbanks!$B$26*10^3)/Fairbanks!$B$8</f>
        <v>0</v>
      </c>
    </row>
    <row r="141" spans="1:18">
      <c r="A141" s="5"/>
      <c r="B141" s="10" t="s">
        <v>96</v>
      </c>
      <c r="C141" s="12">
        <f>(Miami!$B$28*10^3)/Miami!$B$8</f>
        <v>332.27441661341061</v>
      </c>
      <c r="D141" s="12">
        <f>(Houston!$B$28*10^3)/Houston!$B$8</f>
        <v>198.51793023145188</v>
      </c>
      <c r="E141" s="12">
        <f>(Phoenix!$B$28*10^3)/Phoenix!$B$8</f>
        <v>209.42559972534346</v>
      </c>
      <c r="F141" s="12">
        <f>(Atlanta!$B$28*10^3)/Atlanta!$B$8</f>
        <v>172.81851780613965</v>
      </c>
      <c r="G141" s="12">
        <f>(LosAngeles!$B$28*10^3)/LosAngeles!$B$8</f>
        <v>161.08770601824563</v>
      </c>
      <c r="H141" s="12">
        <f>(LasVegas!$B$28*10^3)/LasVegas!$B$8</f>
        <v>180.06341091139225</v>
      </c>
      <c r="I141" s="12">
        <f>(SanFrancisco!$B$28*10^3)/SanFrancisco!$B$8</f>
        <v>159.01950929964653</v>
      </c>
      <c r="J141" s="12">
        <f>(Baltimore!$B$28*10^3)/Baltimore!$B$8</f>
        <v>170.00990666228208</v>
      </c>
      <c r="K141" s="12">
        <f>(Albuquerque!$B$28*10^3)/Albuquerque!$B$8</f>
        <v>169.39358404013956</v>
      </c>
      <c r="L141" s="12">
        <f>(Seattle!$B$28*10^3)/Seattle!$B$8</f>
        <v>161.93566667287126</v>
      </c>
      <c r="M141" s="12">
        <f>(Chicago!$B$28*10^3)/Chicago!$B$8</f>
        <v>181.19885090990314</v>
      </c>
      <c r="N141" s="12">
        <f>(Boulder!$B$28*10^3)/Boulder!$B$8</f>
        <v>181.26710140161691</v>
      </c>
      <c r="O141" s="12">
        <f>(Minneapolis!$B$28*10^3)/Minneapolis!$B$8</f>
        <v>184.92987779025589</v>
      </c>
      <c r="P141" s="12">
        <f>(Helena!$B$28*10^3)/Helena!$B$8</f>
        <v>185.23183451117137</v>
      </c>
      <c r="Q141" s="12">
        <f>(Duluth!$B$28*10^3)/Duluth!$B$8</f>
        <v>186.51618467342141</v>
      </c>
      <c r="R141" s="12">
        <f>(Fairbanks!$B$28*10^3)/Fairbanks!$B$8</f>
        <v>196.43111974238542</v>
      </c>
    </row>
    <row r="142" spans="1:18">
      <c r="A142" s="5"/>
      <c r="B142" s="8" t="s">
        <v>206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>
      <c r="A143" s="5"/>
      <c r="B143" s="10" t="s">
        <v>186</v>
      </c>
      <c r="C143" s="12">
        <f>(Miami!$C$13*10^3)/Miami!$B$8</f>
        <v>2.8292931110435497</v>
      </c>
      <c r="D143" s="12">
        <f>(Houston!$C$13*10^3)/Houston!$B$8</f>
        <v>15.929251126650161</v>
      </c>
      <c r="E143" s="12">
        <f>(Phoenix!$C$13*10^3)/Phoenix!$B$8</f>
        <v>11.844562607416966</v>
      </c>
      <c r="F143" s="12">
        <f>(Atlanta!$C$13*10^3)/Atlanta!$B$8</f>
        <v>36.745651099349963</v>
      </c>
      <c r="G143" s="12">
        <f>(LosAngeles!$C$13*10^3)/LosAngeles!$B$8</f>
        <v>3.000953438687274</v>
      </c>
      <c r="H143" s="12">
        <f>(LasVegas!$C$13*10^3)/LasVegas!$B$8</f>
        <v>23.585715378903981</v>
      </c>
      <c r="I143" s="12">
        <f>(SanFrancisco!$C$13*10^3)/SanFrancisco!$B$8</f>
        <v>15.319133094663432</v>
      </c>
      <c r="J143" s="12">
        <f>(Baltimore!$C$13*10^3)/Baltimore!$B$8</f>
        <v>67.909239255201001</v>
      </c>
      <c r="K143" s="12">
        <f>(Albuquerque!$C$13*10^3)/Albuquerque!$B$8</f>
        <v>53.291224848142662</v>
      </c>
      <c r="L143" s="12">
        <f>(Seattle!$C$13*10^3)/Seattle!$B$8</f>
        <v>46.724700266590553</v>
      </c>
      <c r="M143" s="12">
        <f>(Chicago!$C$13*10^3)/Chicago!$B$8</f>
        <v>96.235261513134077</v>
      </c>
      <c r="N143" s="12">
        <f>(Boulder!$C$13*10^3)/Boulder!$B$8</f>
        <v>77.981357274778546</v>
      </c>
      <c r="O143" s="12">
        <f>(Minneapolis!$C$13*10^3)/Minneapolis!$B$8</f>
        <v>145.94230144794452</v>
      </c>
      <c r="P143" s="12">
        <f>(Helena!$C$13*10^3)/Helena!$B$8</f>
        <v>117.80034869796675</v>
      </c>
      <c r="Q143" s="12">
        <f>(Duluth!$C$13*10^3)/Duluth!$B$8</f>
        <v>192.3609086001824</v>
      </c>
      <c r="R143" s="12">
        <f>(Fairbanks!$C$13*10^3)/Fairbanks!$B$8</f>
        <v>397.17029324961271</v>
      </c>
    </row>
    <row r="144" spans="1:18">
      <c r="A144" s="5"/>
      <c r="B144" s="10" t="s">
        <v>187</v>
      </c>
      <c r="C144" s="12">
        <f>(Miami!$C$14*10^3)/Miami!$B$8</f>
        <v>0</v>
      </c>
      <c r="D144" s="12">
        <f>(Houston!$C$14*10^3)/Houston!$B$8</f>
        <v>0</v>
      </c>
      <c r="E144" s="12">
        <f>(Phoenix!$C$14*10^3)/Phoenix!$B$8</f>
        <v>0</v>
      </c>
      <c r="F144" s="12">
        <f>(Atlanta!$C$14*10^3)/Atlanta!$B$8</f>
        <v>0</v>
      </c>
      <c r="G144" s="12">
        <f>(LosAngeles!$C$14*10^3)/LosAngeles!$B$8</f>
        <v>0</v>
      </c>
      <c r="H144" s="12">
        <f>(LasVegas!$C$14*10^3)/LasVegas!$B$8</f>
        <v>0</v>
      </c>
      <c r="I144" s="12">
        <f>(SanFrancisco!$C$14*10^3)/SanFrancisco!$B$8</f>
        <v>0</v>
      </c>
      <c r="J144" s="12">
        <f>(Baltimore!$C$14*10^3)/Baltimore!$B$8</f>
        <v>0</v>
      </c>
      <c r="K144" s="12">
        <f>(Albuquerque!$C$14*10^3)/Albuquerque!$B$8</f>
        <v>0</v>
      </c>
      <c r="L144" s="12">
        <f>(Seattle!$C$14*10^3)/Seattle!$B$8</f>
        <v>0</v>
      </c>
      <c r="M144" s="12">
        <f>(Chicago!$C$14*10^3)/Chicago!$B$8</f>
        <v>0</v>
      </c>
      <c r="N144" s="12">
        <f>(Boulder!$C$14*10^3)/Boulder!$B$8</f>
        <v>0</v>
      </c>
      <c r="O144" s="12">
        <f>(Minneapolis!$C$14*10^3)/Minneapolis!$B$8</f>
        <v>0</v>
      </c>
      <c r="P144" s="12">
        <f>(Helena!$C$14*10^3)/Helena!$B$8</f>
        <v>0</v>
      </c>
      <c r="Q144" s="12">
        <f>(Duluth!$C$14*10^3)/Duluth!$B$8</f>
        <v>0</v>
      </c>
      <c r="R144" s="12">
        <f>(Fairbanks!$C$14*10^3)/Fairbanks!$B$8</f>
        <v>0</v>
      </c>
    </row>
    <row r="145" spans="1:18">
      <c r="A145" s="5"/>
      <c r="B145" s="10" t="s">
        <v>188</v>
      </c>
      <c r="C145" s="12">
        <f>(Miami!$C$15*10^3)/Miami!$B$8</f>
        <v>0</v>
      </c>
      <c r="D145" s="12">
        <f>(Houston!$C$15*10^3)/Houston!$B$8</f>
        <v>0</v>
      </c>
      <c r="E145" s="12">
        <f>(Phoenix!$C$15*10^3)/Phoenix!$B$8</f>
        <v>0</v>
      </c>
      <c r="F145" s="12">
        <f>(Atlanta!$C$15*10^3)/Atlanta!$B$8</f>
        <v>0</v>
      </c>
      <c r="G145" s="12">
        <f>(LosAngeles!$C$15*10^3)/LosAngeles!$B$8</f>
        <v>0</v>
      </c>
      <c r="H145" s="12">
        <f>(LasVegas!$C$15*10^3)/LasVegas!$B$8</f>
        <v>0</v>
      </c>
      <c r="I145" s="12">
        <f>(SanFrancisco!$C$15*10^3)/SanFrancisco!$B$8</f>
        <v>0</v>
      </c>
      <c r="J145" s="12">
        <f>(Baltimore!$C$15*10^3)/Baltimore!$B$8</f>
        <v>0</v>
      </c>
      <c r="K145" s="12">
        <f>(Albuquerque!$C$15*10^3)/Albuquerque!$B$8</f>
        <v>0</v>
      </c>
      <c r="L145" s="12">
        <f>(Seattle!$C$15*10^3)/Seattle!$B$8</f>
        <v>0</v>
      </c>
      <c r="M145" s="12">
        <f>(Chicago!$C$15*10^3)/Chicago!$B$8</f>
        <v>0</v>
      </c>
      <c r="N145" s="12">
        <f>(Boulder!$C$15*10^3)/Boulder!$B$8</f>
        <v>0</v>
      </c>
      <c r="O145" s="12">
        <f>(Minneapolis!$C$15*10^3)/Minneapolis!$B$8</f>
        <v>0</v>
      </c>
      <c r="P145" s="12">
        <f>(Helena!$C$15*10^3)/Helena!$B$8</f>
        <v>0</v>
      </c>
      <c r="Q145" s="12">
        <f>(Duluth!$C$15*10^3)/Duluth!$B$8</f>
        <v>0</v>
      </c>
      <c r="R145" s="12">
        <f>(Fairbanks!$C$15*10^3)/Fairbanks!$B$8</f>
        <v>0</v>
      </c>
    </row>
    <row r="146" spans="1:18">
      <c r="A146" s="5"/>
      <c r="B146" s="10" t="s">
        <v>189</v>
      </c>
      <c r="C146" s="12">
        <f>(Miami!$C$16*10^3)/Miami!$B$8</f>
        <v>0</v>
      </c>
      <c r="D146" s="12">
        <f>(Houston!$C$16*10^3)/Houston!$B$8</f>
        <v>0</v>
      </c>
      <c r="E146" s="12">
        <f>(Phoenix!$C$16*10^3)/Phoenix!$B$8</f>
        <v>0</v>
      </c>
      <c r="F146" s="12">
        <f>(Atlanta!$C$16*10^3)/Atlanta!$B$8</f>
        <v>0</v>
      </c>
      <c r="G146" s="12">
        <f>(LosAngeles!$C$16*10^3)/LosAngeles!$B$8</f>
        <v>0</v>
      </c>
      <c r="H146" s="12">
        <f>(LasVegas!$C$16*10^3)/LasVegas!$B$8</f>
        <v>0</v>
      </c>
      <c r="I146" s="12">
        <f>(SanFrancisco!$C$16*10^3)/SanFrancisco!$B$8</f>
        <v>0</v>
      </c>
      <c r="J146" s="12">
        <f>(Baltimore!$C$16*10^3)/Baltimore!$B$8</f>
        <v>0</v>
      </c>
      <c r="K146" s="12">
        <f>(Albuquerque!$C$16*10^3)/Albuquerque!$B$8</f>
        <v>0</v>
      </c>
      <c r="L146" s="12">
        <f>(Seattle!$C$16*10^3)/Seattle!$B$8</f>
        <v>0</v>
      </c>
      <c r="M146" s="12">
        <f>(Chicago!$C$16*10^3)/Chicago!$B$8</f>
        <v>0</v>
      </c>
      <c r="N146" s="12">
        <f>(Boulder!$C$16*10^3)/Boulder!$B$8</f>
        <v>0</v>
      </c>
      <c r="O146" s="12">
        <f>(Minneapolis!$C$16*10^3)/Minneapolis!$B$8</f>
        <v>0</v>
      </c>
      <c r="P146" s="12">
        <f>(Helena!$C$16*10^3)/Helena!$B$8</f>
        <v>0</v>
      </c>
      <c r="Q146" s="12">
        <f>(Duluth!$C$16*10^3)/Duluth!$B$8</f>
        <v>0</v>
      </c>
      <c r="R146" s="12">
        <f>(Fairbanks!$C$16*10^3)/Fairbanks!$B$8</f>
        <v>0</v>
      </c>
    </row>
    <row r="147" spans="1:18">
      <c r="A147" s="5"/>
      <c r="B147" s="10" t="s">
        <v>190</v>
      </c>
      <c r="C147" s="12">
        <f>(Miami!$C$17*10^3)/Miami!$B$8</f>
        <v>0</v>
      </c>
      <c r="D147" s="12">
        <f>(Houston!$C$17*10^3)/Houston!$B$8</f>
        <v>0</v>
      </c>
      <c r="E147" s="12">
        <f>(Phoenix!$C$17*10^3)/Phoenix!$B$8</f>
        <v>0</v>
      </c>
      <c r="F147" s="12">
        <f>(Atlanta!$C$17*10^3)/Atlanta!$B$8</f>
        <v>0</v>
      </c>
      <c r="G147" s="12">
        <f>(LosAngeles!$C$17*10^3)/LosAngeles!$B$8</f>
        <v>0</v>
      </c>
      <c r="H147" s="12">
        <f>(LasVegas!$C$17*10^3)/LasVegas!$B$8</f>
        <v>0</v>
      </c>
      <c r="I147" s="12">
        <f>(SanFrancisco!$C$17*10^3)/SanFrancisco!$B$8</f>
        <v>0</v>
      </c>
      <c r="J147" s="12">
        <f>(Baltimore!$C$17*10^3)/Baltimore!$B$8</f>
        <v>0</v>
      </c>
      <c r="K147" s="12">
        <f>(Albuquerque!$C$17*10^3)/Albuquerque!$B$8</f>
        <v>0</v>
      </c>
      <c r="L147" s="12">
        <f>(Seattle!$C$17*10^3)/Seattle!$B$8</f>
        <v>0</v>
      </c>
      <c r="M147" s="12">
        <f>(Chicago!$C$17*10^3)/Chicago!$B$8</f>
        <v>0</v>
      </c>
      <c r="N147" s="12">
        <f>(Boulder!$C$17*10^3)/Boulder!$B$8</f>
        <v>0</v>
      </c>
      <c r="O147" s="12">
        <f>(Minneapolis!$C$17*10^3)/Minneapolis!$B$8</f>
        <v>0</v>
      </c>
      <c r="P147" s="12">
        <f>(Helena!$C$17*10^3)/Helena!$B$8</f>
        <v>0</v>
      </c>
      <c r="Q147" s="12">
        <f>(Duluth!$C$17*10^3)/Duluth!$B$8</f>
        <v>0</v>
      </c>
      <c r="R147" s="12">
        <f>(Fairbanks!$C$17*10^3)/Fairbanks!$B$8</f>
        <v>0</v>
      </c>
    </row>
    <row r="148" spans="1:18">
      <c r="A148" s="5"/>
      <c r="B148" s="10" t="s">
        <v>191</v>
      </c>
      <c r="C148" s="12">
        <f>(Miami!$C$18*10^3)/Miami!$B$8</f>
        <v>0</v>
      </c>
      <c r="D148" s="12">
        <f>(Houston!$C$18*10^3)/Houston!$B$8</f>
        <v>0</v>
      </c>
      <c r="E148" s="12">
        <f>(Phoenix!$C$18*10^3)/Phoenix!$B$8</f>
        <v>0</v>
      </c>
      <c r="F148" s="12">
        <f>(Atlanta!$C$18*10^3)/Atlanta!$B$8</f>
        <v>0</v>
      </c>
      <c r="G148" s="12">
        <f>(LosAngeles!$C$18*10^3)/LosAngeles!$B$8</f>
        <v>0</v>
      </c>
      <c r="H148" s="12">
        <f>(LasVegas!$C$18*10^3)/LasVegas!$B$8</f>
        <v>0</v>
      </c>
      <c r="I148" s="12">
        <f>(SanFrancisco!$C$18*10^3)/SanFrancisco!$B$8</f>
        <v>0</v>
      </c>
      <c r="J148" s="12">
        <f>(Baltimore!$C$18*10^3)/Baltimore!$B$8</f>
        <v>0</v>
      </c>
      <c r="K148" s="12">
        <f>(Albuquerque!$C$18*10^3)/Albuquerque!$B$8</f>
        <v>0</v>
      </c>
      <c r="L148" s="12">
        <f>(Seattle!$C$18*10^3)/Seattle!$B$8</f>
        <v>0</v>
      </c>
      <c r="M148" s="12">
        <f>(Chicago!$C$18*10^3)/Chicago!$B$8</f>
        <v>0</v>
      </c>
      <c r="N148" s="12">
        <f>(Boulder!$C$18*10^3)/Boulder!$B$8</f>
        <v>0</v>
      </c>
      <c r="O148" s="12">
        <f>(Minneapolis!$C$18*10^3)/Minneapolis!$B$8</f>
        <v>0</v>
      </c>
      <c r="P148" s="12">
        <f>(Helena!$C$18*10^3)/Helena!$B$8</f>
        <v>0</v>
      </c>
      <c r="Q148" s="12">
        <f>(Duluth!$C$18*10^3)/Duluth!$B$8</f>
        <v>0</v>
      </c>
      <c r="R148" s="12">
        <f>(Fairbanks!$C$18*10^3)/Fairbanks!$B$8</f>
        <v>0</v>
      </c>
    </row>
    <row r="149" spans="1:18">
      <c r="A149" s="5"/>
      <c r="B149" s="10" t="s">
        <v>192</v>
      </c>
      <c r="C149" s="12">
        <f>(Miami!$C$19*10^3)/Miami!$B$8</f>
        <v>0</v>
      </c>
      <c r="D149" s="12">
        <f>(Houston!$C$19*10^3)/Houston!$B$8</f>
        <v>0</v>
      </c>
      <c r="E149" s="12">
        <f>(Phoenix!$C$19*10^3)/Phoenix!$B$8</f>
        <v>0</v>
      </c>
      <c r="F149" s="12">
        <f>(Atlanta!$C$19*10^3)/Atlanta!$B$8</f>
        <v>0</v>
      </c>
      <c r="G149" s="12">
        <f>(LosAngeles!$C$19*10^3)/LosAngeles!$B$8</f>
        <v>0</v>
      </c>
      <c r="H149" s="12">
        <f>(LasVegas!$C$19*10^3)/LasVegas!$B$8</f>
        <v>0</v>
      </c>
      <c r="I149" s="12">
        <f>(SanFrancisco!$C$19*10^3)/SanFrancisco!$B$8</f>
        <v>0</v>
      </c>
      <c r="J149" s="12">
        <f>(Baltimore!$C$19*10^3)/Baltimore!$B$8</f>
        <v>0</v>
      </c>
      <c r="K149" s="12">
        <f>(Albuquerque!$C$19*10^3)/Albuquerque!$B$8</f>
        <v>0</v>
      </c>
      <c r="L149" s="12">
        <f>(Seattle!$C$19*10^3)/Seattle!$B$8</f>
        <v>0</v>
      </c>
      <c r="M149" s="12">
        <f>(Chicago!$C$19*10^3)/Chicago!$B$8</f>
        <v>0</v>
      </c>
      <c r="N149" s="12">
        <f>(Boulder!$C$19*10^3)/Boulder!$B$8</f>
        <v>0</v>
      </c>
      <c r="O149" s="12">
        <f>(Minneapolis!$C$19*10^3)/Minneapolis!$B$8</f>
        <v>0</v>
      </c>
      <c r="P149" s="12">
        <f>(Helena!$C$19*10^3)/Helena!$B$8</f>
        <v>0</v>
      </c>
      <c r="Q149" s="12">
        <f>(Duluth!$C$19*10^3)/Duluth!$B$8</f>
        <v>0</v>
      </c>
      <c r="R149" s="12">
        <f>(Fairbanks!$C$19*10^3)/Fairbanks!$B$8</f>
        <v>0</v>
      </c>
    </row>
    <row r="150" spans="1:18">
      <c r="A150" s="5"/>
      <c r="B150" s="10" t="s">
        <v>193</v>
      </c>
      <c r="C150" s="12">
        <f>(Miami!$C$20*10^3)/Miami!$B$8</f>
        <v>0</v>
      </c>
      <c r="D150" s="12">
        <f>(Houston!$C$20*10^3)/Houston!$B$8</f>
        <v>0</v>
      </c>
      <c r="E150" s="12">
        <f>(Phoenix!$C$20*10^3)/Phoenix!$B$8</f>
        <v>0</v>
      </c>
      <c r="F150" s="12">
        <f>(Atlanta!$C$20*10^3)/Atlanta!$B$8</f>
        <v>0</v>
      </c>
      <c r="G150" s="12">
        <f>(LosAngeles!$C$20*10^3)/LosAngeles!$B$8</f>
        <v>0</v>
      </c>
      <c r="H150" s="12">
        <f>(LasVegas!$C$20*10^3)/LasVegas!$B$8</f>
        <v>0</v>
      </c>
      <c r="I150" s="12">
        <f>(SanFrancisco!$C$20*10^3)/SanFrancisco!$B$8</f>
        <v>0</v>
      </c>
      <c r="J150" s="12">
        <f>(Baltimore!$C$20*10^3)/Baltimore!$B$8</f>
        <v>0</v>
      </c>
      <c r="K150" s="12">
        <f>(Albuquerque!$C$20*10^3)/Albuquerque!$B$8</f>
        <v>0</v>
      </c>
      <c r="L150" s="12">
        <f>(Seattle!$C$20*10^3)/Seattle!$B$8</f>
        <v>0</v>
      </c>
      <c r="M150" s="12">
        <f>(Chicago!$C$20*10^3)/Chicago!$B$8</f>
        <v>0</v>
      </c>
      <c r="N150" s="12">
        <f>(Boulder!$C$20*10^3)/Boulder!$B$8</f>
        <v>0</v>
      </c>
      <c r="O150" s="12">
        <f>(Minneapolis!$C$20*10^3)/Minneapolis!$B$8</f>
        <v>0</v>
      </c>
      <c r="P150" s="12">
        <f>(Helena!$C$20*10^3)/Helena!$B$8</f>
        <v>0</v>
      </c>
      <c r="Q150" s="12">
        <f>(Duluth!$C$20*10^3)/Duluth!$B$8</f>
        <v>0</v>
      </c>
      <c r="R150" s="12">
        <f>(Fairbanks!$C$20*10^3)/Fairbanks!$B$8</f>
        <v>0</v>
      </c>
    </row>
    <row r="151" spans="1:18">
      <c r="A151" s="5"/>
      <c r="B151" s="10" t="s">
        <v>194</v>
      </c>
      <c r="C151" s="12">
        <f>(Miami!$C$21*10^3)/Miami!$B$8</f>
        <v>0</v>
      </c>
      <c r="D151" s="12">
        <f>(Houston!$C$21*10^3)/Houston!$B$8</f>
        <v>0</v>
      </c>
      <c r="E151" s="12">
        <f>(Phoenix!$C$21*10^3)/Phoenix!$B$8</f>
        <v>0</v>
      </c>
      <c r="F151" s="12">
        <f>(Atlanta!$C$21*10^3)/Atlanta!$B$8</f>
        <v>0</v>
      </c>
      <c r="G151" s="12">
        <f>(LosAngeles!$C$21*10^3)/LosAngeles!$B$8</f>
        <v>0</v>
      </c>
      <c r="H151" s="12">
        <f>(LasVegas!$C$21*10^3)/LasVegas!$B$8</f>
        <v>0</v>
      </c>
      <c r="I151" s="12">
        <f>(SanFrancisco!$C$21*10^3)/SanFrancisco!$B$8</f>
        <v>0</v>
      </c>
      <c r="J151" s="12">
        <f>(Baltimore!$C$21*10^3)/Baltimore!$B$8</f>
        <v>0</v>
      </c>
      <c r="K151" s="12">
        <f>(Albuquerque!$C$21*10^3)/Albuquerque!$B$8</f>
        <v>0</v>
      </c>
      <c r="L151" s="12">
        <f>(Seattle!$C$21*10^3)/Seattle!$B$8</f>
        <v>0</v>
      </c>
      <c r="M151" s="12">
        <f>(Chicago!$C$21*10^3)/Chicago!$B$8</f>
        <v>0</v>
      </c>
      <c r="N151" s="12">
        <f>(Boulder!$C$21*10^3)/Boulder!$B$8</f>
        <v>0</v>
      </c>
      <c r="O151" s="12">
        <f>(Minneapolis!$C$21*10^3)/Minneapolis!$B$8</f>
        <v>0</v>
      </c>
      <c r="P151" s="12">
        <f>(Helena!$C$21*10^3)/Helena!$B$8</f>
        <v>0</v>
      </c>
      <c r="Q151" s="12">
        <f>(Duluth!$C$21*10^3)/Duluth!$B$8</f>
        <v>0</v>
      </c>
      <c r="R151" s="12">
        <f>(Fairbanks!$C$21*10^3)/Fairbanks!$B$8</f>
        <v>0</v>
      </c>
    </row>
    <row r="152" spans="1:18">
      <c r="A152" s="5"/>
      <c r="B152" s="10" t="s">
        <v>195</v>
      </c>
      <c r="C152" s="12">
        <f>(Miami!$C$22*10^3)/Miami!$B$8</f>
        <v>0</v>
      </c>
      <c r="D152" s="12">
        <f>(Houston!$C$22*10^3)/Houston!$B$8</f>
        <v>0</v>
      </c>
      <c r="E152" s="12">
        <f>(Phoenix!$C$22*10^3)/Phoenix!$B$8</f>
        <v>0</v>
      </c>
      <c r="F152" s="12">
        <f>(Atlanta!$C$22*10^3)/Atlanta!$B$8</f>
        <v>0</v>
      </c>
      <c r="G152" s="12">
        <f>(LosAngeles!$C$22*10^3)/LosAngeles!$B$8</f>
        <v>0</v>
      </c>
      <c r="H152" s="12">
        <f>(LasVegas!$C$22*10^3)/LasVegas!$B$8</f>
        <v>0</v>
      </c>
      <c r="I152" s="12">
        <f>(SanFrancisco!$C$22*10^3)/SanFrancisco!$B$8</f>
        <v>0</v>
      </c>
      <c r="J152" s="12">
        <f>(Baltimore!$C$22*10^3)/Baltimore!$B$8</f>
        <v>0</v>
      </c>
      <c r="K152" s="12">
        <f>(Albuquerque!$C$22*10^3)/Albuquerque!$B$8</f>
        <v>0</v>
      </c>
      <c r="L152" s="12">
        <f>(Seattle!$C$22*10^3)/Seattle!$B$8</f>
        <v>0</v>
      </c>
      <c r="M152" s="12">
        <f>(Chicago!$C$22*10^3)/Chicago!$B$8</f>
        <v>0</v>
      </c>
      <c r="N152" s="12">
        <f>(Boulder!$C$22*10^3)/Boulder!$B$8</f>
        <v>0</v>
      </c>
      <c r="O152" s="12">
        <f>(Minneapolis!$C$22*10^3)/Minneapolis!$B$8</f>
        <v>0</v>
      </c>
      <c r="P152" s="12">
        <f>(Helena!$C$22*10^3)/Helena!$B$8</f>
        <v>0</v>
      </c>
      <c r="Q152" s="12">
        <f>(Duluth!$C$22*10^3)/Duluth!$B$8</f>
        <v>0</v>
      </c>
      <c r="R152" s="12">
        <f>(Fairbanks!$C$22*10^3)/Fairbanks!$B$8</f>
        <v>0</v>
      </c>
    </row>
    <row r="153" spans="1:18">
      <c r="A153" s="5"/>
      <c r="B153" s="10" t="s">
        <v>196</v>
      </c>
      <c r="C153" s="12">
        <f>(Miami!$C$23*10^3)/Miami!$B$8</f>
        <v>0</v>
      </c>
      <c r="D153" s="12">
        <f>(Houston!$C$23*10^3)/Houston!$B$8</f>
        <v>0</v>
      </c>
      <c r="E153" s="12">
        <f>(Phoenix!$C$23*10^3)/Phoenix!$B$8</f>
        <v>0</v>
      </c>
      <c r="F153" s="12">
        <f>(Atlanta!$C$23*10^3)/Atlanta!$B$8</f>
        <v>0</v>
      </c>
      <c r="G153" s="12">
        <f>(LosAngeles!$C$23*10^3)/LosAngeles!$B$8</f>
        <v>0</v>
      </c>
      <c r="H153" s="12">
        <f>(LasVegas!$C$23*10^3)/LasVegas!$B$8</f>
        <v>0</v>
      </c>
      <c r="I153" s="12">
        <f>(SanFrancisco!$C$23*10^3)/SanFrancisco!$B$8</f>
        <v>0</v>
      </c>
      <c r="J153" s="12">
        <f>(Baltimore!$C$23*10^3)/Baltimore!$B$8</f>
        <v>0</v>
      </c>
      <c r="K153" s="12">
        <f>(Albuquerque!$C$23*10^3)/Albuquerque!$B$8</f>
        <v>0</v>
      </c>
      <c r="L153" s="12">
        <f>(Seattle!$C$23*10^3)/Seattle!$B$8</f>
        <v>0</v>
      </c>
      <c r="M153" s="12">
        <f>(Chicago!$C$23*10^3)/Chicago!$B$8</f>
        <v>0</v>
      </c>
      <c r="N153" s="12">
        <f>(Boulder!$C$23*10^3)/Boulder!$B$8</f>
        <v>0</v>
      </c>
      <c r="O153" s="12">
        <f>(Minneapolis!$C$23*10^3)/Minneapolis!$B$8</f>
        <v>0</v>
      </c>
      <c r="P153" s="12">
        <f>(Helena!$C$23*10^3)/Helena!$B$8</f>
        <v>0</v>
      </c>
      <c r="Q153" s="12">
        <f>(Duluth!$C$23*10^3)/Duluth!$B$8</f>
        <v>0</v>
      </c>
      <c r="R153" s="12">
        <f>(Fairbanks!$C$23*10^3)/Fairbanks!$B$8</f>
        <v>0</v>
      </c>
    </row>
    <row r="154" spans="1:18">
      <c r="A154" s="5"/>
      <c r="B154" s="10" t="s">
        <v>197</v>
      </c>
      <c r="C154" s="12">
        <f>(Miami!$C$24*10^3)/Miami!$B$8</f>
        <v>0</v>
      </c>
      <c r="D154" s="12">
        <f>(Houston!$C$24*10^3)/Houston!$B$8</f>
        <v>0</v>
      </c>
      <c r="E154" s="12">
        <f>(Phoenix!$C$24*10^3)/Phoenix!$B$8</f>
        <v>0</v>
      </c>
      <c r="F154" s="12">
        <f>(Atlanta!$C$24*10^3)/Atlanta!$B$8</f>
        <v>0</v>
      </c>
      <c r="G154" s="12">
        <f>(LosAngeles!$C$24*10^3)/LosAngeles!$B$8</f>
        <v>0</v>
      </c>
      <c r="H154" s="12">
        <f>(LasVegas!$C$24*10^3)/LasVegas!$B$8</f>
        <v>0</v>
      </c>
      <c r="I154" s="12">
        <f>(SanFrancisco!$C$24*10^3)/SanFrancisco!$B$8</f>
        <v>0</v>
      </c>
      <c r="J154" s="12">
        <f>(Baltimore!$C$24*10^3)/Baltimore!$B$8</f>
        <v>0</v>
      </c>
      <c r="K154" s="12">
        <f>(Albuquerque!$C$24*10^3)/Albuquerque!$B$8</f>
        <v>0</v>
      </c>
      <c r="L154" s="12">
        <f>(Seattle!$C$24*10^3)/Seattle!$B$8</f>
        <v>0</v>
      </c>
      <c r="M154" s="12">
        <f>(Chicago!$C$24*10^3)/Chicago!$B$8</f>
        <v>0</v>
      </c>
      <c r="N154" s="12">
        <f>(Boulder!$C$24*10^3)/Boulder!$B$8</f>
        <v>0</v>
      </c>
      <c r="O154" s="12">
        <f>(Minneapolis!$C$24*10^3)/Minneapolis!$B$8</f>
        <v>0</v>
      </c>
      <c r="P154" s="12">
        <f>(Helena!$C$24*10^3)/Helena!$B$8</f>
        <v>0</v>
      </c>
      <c r="Q154" s="12">
        <f>(Duluth!$C$24*10^3)/Duluth!$B$8</f>
        <v>0</v>
      </c>
      <c r="R154" s="12">
        <f>(Fairbanks!$C$24*10^3)/Fairbanks!$B$8</f>
        <v>0</v>
      </c>
    </row>
    <row r="155" spans="1:18">
      <c r="A155" s="5"/>
      <c r="B155" s="10" t="s">
        <v>198</v>
      </c>
      <c r="C155" s="12">
        <f>(Miami!$C$25*10^3)/Miami!$B$8</f>
        <v>0</v>
      </c>
      <c r="D155" s="12">
        <f>(Houston!$C$25*10^3)/Houston!$B$8</f>
        <v>0</v>
      </c>
      <c r="E155" s="12">
        <f>(Phoenix!$C$25*10^3)/Phoenix!$B$8</f>
        <v>0</v>
      </c>
      <c r="F155" s="12">
        <f>(Atlanta!$C$25*10^3)/Atlanta!$B$8</f>
        <v>0</v>
      </c>
      <c r="G155" s="12">
        <f>(LosAngeles!$C$25*10^3)/LosAngeles!$B$8</f>
        <v>0</v>
      </c>
      <c r="H155" s="12">
        <f>(LasVegas!$C$25*10^3)/LasVegas!$B$8</f>
        <v>0</v>
      </c>
      <c r="I155" s="12">
        <f>(SanFrancisco!$C$25*10^3)/SanFrancisco!$B$8</f>
        <v>0</v>
      </c>
      <c r="J155" s="12">
        <f>(Baltimore!$C$25*10^3)/Baltimore!$B$8</f>
        <v>0</v>
      </c>
      <c r="K155" s="12">
        <f>(Albuquerque!$C$25*10^3)/Albuquerque!$B$8</f>
        <v>0</v>
      </c>
      <c r="L155" s="12">
        <f>(Seattle!$C$25*10^3)/Seattle!$B$8</f>
        <v>0</v>
      </c>
      <c r="M155" s="12">
        <f>(Chicago!$C$25*10^3)/Chicago!$B$8</f>
        <v>0</v>
      </c>
      <c r="N155" s="12">
        <f>(Boulder!$C$25*10^3)/Boulder!$B$8</f>
        <v>0</v>
      </c>
      <c r="O155" s="12">
        <f>(Minneapolis!$C$25*10^3)/Minneapolis!$B$8</f>
        <v>0</v>
      </c>
      <c r="P155" s="12">
        <f>(Helena!$C$25*10^3)/Helena!$B$8</f>
        <v>0</v>
      </c>
      <c r="Q155" s="12">
        <f>(Duluth!$C$25*10^3)/Duluth!$B$8</f>
        <v>0</v>
      </c>
      <c r="R155" s="12">
        <f>(Fairbanks!$C$25*10^3)/Fairbanks!$B$8</f>
        <v>0</v>
      </c>
    </row>
    <row r="156" spans="1:18">
      <c r="A156" s="5"/>
      <c r="B156" s="10" t="s">
        <v>199</v>
      </c>
      <c r="C156" s="12">
        <f>(Miami!$C$26*10^3)/Miami!$B$8</f>
        <v>0</v>
      </c>
      <c r="D156" s="12">
        <f>(Houston!$C$26*10^3)/Houston!$B$8</f>
        <v>0</v>
      </c>
      <c r="E156" s="12">
        <f>(Phoenix!$C$26*10^3)/Phoenix!$B$8</f>
        <v>0</v>
      </c>
      <c r="F156" s="12">
        <f>(Atlanta!$C$26*10^3)/Atlanta!$B$8</f>
        <v>0</v>
      </c>
      <c r="G156" s="12">
        <f>(LosAngeles!$C$26*10^3)/LosAngeles!$B$8</f>
        <v>0</v>
      </c>
      <c r="H156" s="12">
        <f>(LasVegas!$C$26*10^3)/LasVegas!$B$8</f>
        <v>0</v>
      </c>
      <c r="I156" s="12">
        <f>(SanFrancisco!$C$26*10^3)/SanFrancisco!$B$8</f>
        <v>0</v>
      </c>
      <c r="J156" s="12">
        <f>(Baltimore!$C$26*10^3)/Baltimore!$B$8</f>
        <v>0</v>
      </c>
      <c r="K156" s="12">
        <f>(Albuquerque!$C$26*10^3)/Albuquerque!$B$8</f>
        <v>0</v>
      </c>
      <c r="L156" s="12">
        <f>(Seattle!$C$26*10^3)/Seattle!$B$8</f>
        <v>0</v>
      </c>
      <c r="M156" s="12">
        <f>(Chicago!$C$26*10^3)/Chicago!$B$8</f>
        <v>0</v>
      </c>
      <c r="N156" s="12">
        <f>(Boulder!$C$26*10^3)/Boulder!$B$8</f>
        <v>0</v>
      </c>
      <c r="O156" s="12">
        <f>(Minneapolis!$C$26*10^3)/Minneapolis!$B$8</f>
        <v>0</v>
      </c>
      <c r="P156" s="12">
        <f>(Helena!$C$26*10^3)/Helena!$B$8</f>
        <v>0</v>
      </c>
      <c r="Q156" s="12">
        <f>(Duluth!$C$26*10^3)/Duluth!$B$8</f>
        <v>0</v>
      </c>
      <c r="R156" s="12">
        <f>(Fairbanks!$C$26*10^3)/Fairbanks!$B$8</f>
        <v>0</v>
      </c>
    </row>
    <row r="157" spans="1:18">
      <c r="A157" s="5"/>
      <c r="B157" s="10" t="s">
        <v>96</v>
      </c>
      <c r="C157" s="12">
        <f>(Miami!$C$28*10^3)/Miami!$B$8</f>
        <v>2.8292931110435497</v>
      </c>
      <c r="D157" s="12">
        <f>(Houston!$C$28*10^3)/Houston!$B$8</f>
        <v>15.929251126650161</v>
      </c>
      <c r="E157" s="12">
        <f>(Phoenix!$C$28*10^3)/Phoenix!$B$8</f>
        <v>11.844562607416966</v>
      </c>
      <c r="F157" s="12">
        <f>(Atlanta!$C$28*10^3)/Atlanta!$B$8</f>
        <v>36.745651099349963</v>
      </c>
      <c r="G157" s="12">
        <f>(LosAngeles!$C$28*10^3)/LosAngeles!$B$8</f>
        <v>3.000953438687274</v>
      </c>
      <c r="H157" s="12">
        <f>(LasVegas!$C$28*10^3)/LasVegas!$B$8</f>
        <v>23.585715378903981</v>
      </c>
      <c r="I157" s="12">
        <f>(SanFrancisco!$C$28*10^3)/SanFrancisco!$B$8</f>
        <v>15.319133094663432</v>
      </c>
      <c r="J157" s="12">
        <f>(Baltimore!$C$28*10^3)/Baltimore!$B$8</f>
        <v>67.909239255201001</v>
      </c>
      <c r="K157" s="12">
        <f>(Albuquerque!$C$28*10^3)/Albuquerque!$B$8</f>
        <v>53.291224848142662</v>
      </c>
      <c r="L157" s="12">
        <f>(Seattle!$C$28*10^3)/Seattle!$B$8</f>
        <v>46.724700266590553</v>
      </c>
      <c r="M157" s="12">
        <f>(Chicago!$C$28*10^3)/Chicago!$B$8</f>
        <v>96.235261513134077</v>
      </c>
      <c r="N157" s="12">
        <f>(Boulder!$C$28*10^3)/Boulder!$B$8</f>
        <v>77.981357274778546</v>
      </c>
      <c r="O157" s="12">
        <f>(Minneapolis!$C$28*10^3)/Minneapolis!$B$8</f>
        <v>145.94230144794452</v>
      </c>
      <c r="P157" s="12">
        <f>(Helena!$C$28*10^3)/Helena!$B$8</f>
        <v>117.80034869796675</v>
      </c>
      <c r="Q157" s="12">
        <f>(Duluth!$C$28*10^3)/Duluth!$B$8</f>
        <v>192.3609086001824</v>
      </c>
      <c r="R157" s="12">
        <f>(Fairbanks!$C$28*10^3)/Fairbanks!$B$8</f>
        <v>397.17029324961271</v>
      </c>
    </row>
    <row r="158" spans="1:18">
      <c r="A158" s="5"/>
      <c r="B158" s="8" t="s">
        <v>207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>
      <c r="A159" s="5"/>
      <c r="B159" s="10" t="s">
        <v>76</v>
      </c>
      <c r="C159" s="12">
        <f>(Miami!$E$13*10^3)/Miami!$B$8</f>
        <v>0</v>
      </c>
      <c r="D159" s="12">
        <f>(Houston!$E$13*10^3)/Houston!$B$8</f>
        <v>0</v>
      </c>
      <c r="E159" s="12">
        <f>(Phoenix!$E$13*10^3)/Phoenix!$B$8</f>
        <v>0</v>
      </c>
      <c r="F159" s="12">
        <f>(Atlanta!$E$13*10^3)/Atlanta!$B$8</f>
        <v>0</v>
      </c>
      <c r="G159" s="12">
        <f>(LosAngeles!$E$13*10^3)/LosAngeles!$B$8</f>
        <v>0</v>
      </c>
      <c r="H159" s="12">
        <f>(LasVegas!$E$13*10^3)/LasVegas!$B$8</f>
        <v>0</v>
      </c>
      <c r="I159" s="12">
        <f>(SanFrancisco!$E$13*10^3)/SanFrancisco!$B$8</f>
        <v>0</v>
      </c>
      <c r="J159" s="12">
        <f>(Baltimore!$E$13*10^3)/Baltimore!$B$8</f>
        <v>0</v>
      </c>
      <c r="K159" s="12">
        <f>(Albuquerque!$E$13*10^3)/Albuquerque!$B$8</f>
        <v>0</v>
      </c>
      <c r="L159" s="12">
        <f>(Seattle!$E$13*10^3)/Seattle!$B$8</f>
        <v>0</v>
      </c>
      <c r="M159" s="12">
        <f>(Chicago!$E$13*10^3)/Chicago!$B$8</f>
        <v>0</v>
      </c>
      <c r="N159" s="12">
        <f>(Boulder!$E$13*10^3)/Boulder!$B$8</f>
        <v>0</v>
      </c>
      <c r="O159" s="12">
        <f>(Minneapolis!$E$13*10^3)/Minneapolis!$B$8</f>
        <v>0</v>
      </c>
      <c r="P159" s="12">
        <f>(Helena!$E$13*10^3)/Helena!$B$8</f>
        <v>0</v>
      </c>
      <c r="Q159" s="12">
        <f>(Duluth!$E$13*10^3)/Duluth!$B$8</f>
        <v>0</v>
      </c>
      <c r="R159" s="12">
        <f>(Fairbanks!$E$13*10^3)/Fairbanks!$B$8</f>
        <v>0</v>
      </c>
    </row>
    <row r="160" spans="1:18">
      <c r="A160" s="5"/>
      <c r="B160" s="10" t="s">
        <v>77</v>
      </c>
      <c r="C160" s="12">
        <f>(Miami!$E$14*10^3)/Miami!$B$8</f>
        <v>0</v>
      </c>
      <c r="D160" s="12">
        <f>(Houston!$E$14*10^3)/Houston!$B$8</f>
        <v>0</v>
      </c>
      <c r="E160" s="12">
        <f>(Phoenix!$E$14*10^3)/Phoenix!$B$8</f>
        <v>0</v>
      </c>
      <c r="F160" s="12">
        <f>(Atlanta!$E$14*10^3)/Atlanta!$B$8</f>
        <v>0</v>
      </c>
      <c r="G160" s="12">
        <f>(LosAngeles!$E$14*10^3)/LosAngeles!$B$8</f>
        <v>0</v>
      </c>
      <c r="H160" s="12">
        <f>(LasVegas!$E$14*10^3)/LasVegas!$B$8</f>
        <v>0</v>
      </c>
      <c r="I160" s="12">
        <f>(SanFrancisco!$E$14*10^3)/SanFrancisco!$B$8</f>
        <v>0</v>
      </c>
      <c r="J160" s="12">
        <f>(Baltimore!$E$14*10^3)/Baltimore!$B$8</f>
        <v>0</v>
      </c>
      <c r="K160" s="12">
        <f>(Albuquerque!$E$14*10^3)/Albuquerque!$B$8</f>
        <v>0</v>
      </c>
      <c r="L160" s="12">
        <f>(Seattle!$E$14*10^3)/Seattle!$B$8</f>
        <v>0</v>
      </c>
      <c r="M160" s="12">
        <f>(Chicago!$E$14*10^3)/Chicago!$B$8</f>
        <v>0</v>
      </c>
      <c r="N160" s="12">
        <f>(Boulder!$E$14*10^3)/Boulder!$B$8</f>
        <v>0</v>
      </c>
      <c r="O160" s="12">
        <f>(Minneapolis!$E$14*10^3)/Minneapolis!$B$8</f>
        <v>0</v>
      </c>
      <c r="P160" s="12">
        <f>(Helena!$E$14*10^3)/Helena!$B$8</f>
        <v>0</v>
      </c>
      <c r="Q160" s="12">
        <f>(Duluth!$E$14*10^3)/Duluth!$B$8</f>
        <v>0</v>
      </c>
      <c r="R160" s="12">
        <f>(Fairbanks!$E$14*10^3)/Fairbanks!$B$8</f>
        <v>0</v>
      </c>
    </row>
    <row r="161" spans="1:18">
      <c r="A161" s="5"/>
      <c r="B161" s="10" t="s">
        <v>85</v>
      </c>
      <c r="C161" s="12">
        <f>(Miami!$E$15*10^3)/Miami!$B$8</f>
        <v>0</v>
      </c>
      <c r="D161" s="12">
        <f>(Houston!$E$15*10^3)/Houston!$B$8</f>
        <v>0</v>
      </c>
      <c r="E161" s="12">
        <f>(Phoenix!$E$15*10^3)/Phoenix!$B$8</f>
        <v>0</v>
      </c>
      <c r="F161" s="12">
        <f>(Atlanta!$E$15*10^3)/Atlanta!$B$8</f>
        <v>0</v>
      </c>
      <c r="G161" s="12">
        <f>(LosAngeles!$E$15*10^3)/LosAngeles!$B$8</f>
        <v>0</v>
      </c>
      <c r="H161" s="12">
        <f>(LasVegas!$E$15*10^3)/LasVegas!$B$8</f>
        <v>0</v>
      </c>
      <c r="I161" s="12">
        <f>(SanFrancisco!$E$15*10^3)/SanFrancisco!$B$8</f>
        <v>0</v>
      </c>
      <c r="J161" s="12">
        <f>(Baltimore!$E$15*10^3)/Baltimore!$B$8</f>
        <v>0</v>
      </c>
      <c r="K161" s="12">
        <f>(Albuquerque!$E$15*10^3)/Albuquerque!$B$8</f>
        <v>0</v>
      </c>
      <c r="L161" s="12">
        <f>(Seattle!$E$15*10^3)/Seattle!$B$8</f>
        <v>0</v>
      </c>
      <c r="M161" s="12">
        <f>(Chicago!$E$15*10^3)/Chicago!$B$8</f>
        <v>0</v>
      </c>
      <c r="N161" s="12">
        <f>(Boulder!$E$15*10^3)/Boulder!$B$8</f>
        <v>0</v>
      </c>
      <c r="O161" s="12">
        <f>(Minneapolis!$E$15*10^3)/Minneapolis!$B$8</f>
        <v>0</v>
      </c>
      <c r="P161" s="12">
        <f>(Helena!$E$15*10^3)/Helena!$B$8</f>
        <v>0</v>
      </c>
      <c r="Q161" s="12">
        <f>(Duluth!$E$15*10^3)/Duluth!$B$8</f>
        <v>0</v>
      </c>
      <c r="R161" s="12">
        <f>(Fairbanks!$E$15*10^3)/Fairbanks!$B$8</f>
        <v>0</v>
      </c>
    </row>
    <row r="162" spans="1:18">
      <c r="A162" s="5"/>
      <c r="B162" s="10" t="s">
        <v>86</v>
      </c>
      <c r="C162" s="12">
        <f>(Miami!$E$16*10^3)/Miami!$B$8</f>
        <v>0</v>
      </c>
      <c r="D162" s="12">
        <f>(Houston!$E$16*10^3)/Houston!$B$8</f>
        <v>0</v>
      </c>
      <c r="E162" s="12">
        <f>(Phoenix!$E$16*10^3)/Phoenix!$B$8</f>
        <v>0</v>
      </c>
      <c r="F162" s="12">
        <f>(Atlanta!$E$16*10^3)/Atlanta!$B$8</f>
        <v>0</v>
      </c>
      <c r="G162" s="12">
        <f>(LosAngeles!$E$16*10^3)/LosAngeles!$B$8</f>
        <v>0</v>
      </c>
      <c r="H162" s="12">
        <f>(LasVegas!$E$16*10^3)/LasVegas!$B$8</f>
        <v>0</v>
      </c>
      <c r="I162" s="12">
        <f>(SanFrancisco!$E$16*10^3)/SanFrancisco!$B$8</f>
        <v>0</v>
      </c>
      <c r="J162" s="12">
        <f>(Baltimore!$E$16*10^3)/Baltimore!$B$8</f>
        <v>0</v>
      </c>
      <c r="K162" s="12">
        <f>(Albuquerque!$E$16*10^3)/Albuquerque!$B$8</f>
        <v>0</v>
      </c>
      <c r="L162" s="12">
        <f>(Seattle!$E$16*10^3)/Seattle!$B$8</f>
        <v>0</v>
      </c>
      <c r="M162" s="12">
        <f>(Chicago!$E$16*10^3)/Chicago!$B$8</f>
        <v>0</v>
      </c>
      <c r="N162" s="12">
        <f>(Boulder!$E$16*10^3)/Boulder!$B$8</f>
        <v>0</v>
      </c>
      <c r="O162" s="12">
        <f>(Minneapolis!$E$16*10^3)/Minneapolis!$B$8</f>
        <v>0</v>
      </c>
      <c r="P162" s="12">
        <f>(Helena!$E$16*10^3)/Helena!$B$8</f>
        <v>0</v>
      </c>
      <c r="Q162" s="12">
        <f>(Duluth!$E$16*10^3)/Duluth!$B$8</f>
        <v>0</v>
      </c>
      <c r="R162" s="12">
        <f>(Fairbanks!$E$16*10^3)/Fairbanks!$B$8</f>
        <v>0</v>
      </c>
    </row>
    <row r="163" spans="1:18">
      <c r="A163" s="5"/>
      <c r="B163" s="10" t="s">
        <v>87</v>
      </c>
      <c r="C163" s="12">
        <f>(Miami!$E$17*10^3)/Miami!$B$8</f>
        <v>0</v>
      </c>
      <c r="D163" s="12">
        <f>(Houston!$E$17*10^3)/Houston!$B$8</f>
        <v>0</v>
      </c>
      <c r="E163" s="12">
        <f>(Phoenix!$E$17*10^3)/Phoenix!$B$8</f>
        <v>0</v>
      </c>
      <c r="F163" s="12">
        <f>(Atlanta!$E$17*10^3)/Atlanta!$B$8</f>
        <v>0</v>
      </c>
      <c r="G163" s="12">
        <f>(LosAngeles!$E$17*10^3)/LosAngeles!$B$8</f>
        <v>0</v>
      </c>
      <c r="H163" s="12">
        <f>(LasVegas!$E$17*10^3)/LasVegas!$B$8</f>
        <v>0</v>
      </c>
      <c r="I163" s="12">
        <f>(SanFrancisco!$E$17*10^3)/SanFrancisco!$B$8</f>
        <v>0</v>
      </c>
      <c r="J163" s="12">
        <f>(Baltimore!$E$17*10^3)/Baltimore!$B$8</f>
        <v>0</v>
      </c>
      <c r="K163" s="12">
        <f>(Albuquerque!$E$17*10^3)/Albuquerque!$B$8</f>
        <v>0</v>
      </c>
      <c r="L163" s="12">
        <f>(Seattle!$E$17*10^3)/Seattle!$B$8</f>
        <v>0</v>
      </c>
      <c r="M163" s="12">
        <f>(Chicago!$E$17*10^3)/Chicago!$B$8</f>
        <v>0</v>
      </c>
      <c r="N163" s="12">
        <f>(Boulder!$E$17*10^3)/Boulder!$B$8</f>
        <v>0</v>
      </c>
      <c r="O163" s="12">
        <f>(Minneapolis!$E$17*10^3)/Minneapolis!$B$8</f>
        <v>0</v>
      </c>
      <c r="P163" s="12">
        <f>(Helena!$E$17*10^3)/Helena!$B$8</f>
        <v>0</v>
      </c>
      <c r="Q163" s="12">
        <f>(Duluth!$E$17*10^3)/Duluth!$B$8</f>
        <v>0</v>
      </c>
      <c r="R163" s="12">
        <f>(Fairbanks!$E$17*10^3)/Fairbanks!$B$8</f>
        <v>0</v>
      </c>
    </row>
    <row r="164" spans="1:18">
      <c r="A164" s="5"/>
      <c r="B164" s="10" t="s">
        <v>88</v>
      </c>
      <c r="C164" s="12">
        <f>(Miami!$E$18*10^3)/Miami!$B$8</f>
        <v>0</v>
      </c>
      <c r="D164" s="12">
        <f>(Houston!$E$18*10^3)/Houston!$B$8</f>
        <v>0</v>
      </c>
      <c r="E164" s="12">
        <f>(Phoenix!$E$18*10^3)/Phoenix!$B$8</f>
        <v>0</v>
      </c>
      <c r="F164" s="12">
        <f>(Atlanta!$E$18*10^3)/Atlanta!$B$8</f>
        <v>0</v>
      </c>
      <c r="G164" s="12">
        <f>(LosAngeles!$E$18*10^3)/LosAngeles!$B$8</f>
        <v>0</v>
      </c>
      <c r="H164" s="12">
        <f>(LasVegas!$E$18*10^3)/LasVegas!$B$8</f>
        <v>0</v>
      </c>
      <c r="I164" s="12">
        <f>(SanFrancisco!$E$18*10^3)/SanFrancisco!$B$8</f>
        <v>0</v>
      </c>
      <c r="J164" s="12">
        <f>(Baltimore!$E$18*10^3)/Baltimore!$B$8</f>
        <v>0</v>
      </c>
      <c r="K164" s="12">
        <f>(Albuquerque!$E$18*10^3)/Albuquerque!$B$8</f>
        <v>0</v>
      </c>
      <c r="L164" s="12">
        <f>(Seattle!$E$18*10^3)/Seattle!$B$8</f>
        <v>0</v>
      </c>
      <c r="M164" s="12">
        <f>(Chicago!$E$18*10^3)/Chicago!$B$8</f>
        <v>0</v>
      </c>
      <c r="N164" s="12">
        <f>(Boulder!$E$18*10^3)/Boulder!$B$8</f>
        <v>0</v>
      </c>
      <c r="O164" s="12">
        <f>(Minneapolis!$E$18*10^3)/Minneapolis!$B$8</f>
        <v>0</v>
      </c>
      <c r="P164" s="12">
        <f>(Helena!$E$18*10^3)/Helena!$B$8</f>
        <v>0</v>
      </c>
      <c r="Q164" s="12">
        <f>(Duluth!$E$18*10^3)/Duluth!$B$8</f>
        <v>0</v>
      </c>
      <c r="R164" s="12">
        <f>(Fairbanks!$E$18*10^3)/Fairbanks!$B$8</f>
        <v>0</v>
      </c>
    </row>
    <row r="165" spans="1:18">
      <c r="A165" s="5"/>
      <c r="B165" s="10" t="s">
        <v>89</v>
      </c>
      <c r="C165" s="12">
        <f>(Miami!$E$19*10^3)/Miami!$B$8</f>
        <v>0</v>
      </c>
      <c r="D165" s="12">
        <f>(Houston!$E$19*10^3)/Houston!$B$8</f>
        <v>0</v>
      </c>
      <c r="E165" s="12">
        <f>(Phoenix!$E$19*10^3)/Phoenix!$B$8</f>
        <v>0</v>
      </c>
      <c r="F165" s="12">
        <f>(Atlanta!$E$19*10^3)/Atlanta!$B$8</f>
        <v>0</v>
      </c>
      <c r="G165" s="12">
        <f>(LosAngeles!$E$19*10^3)/LosAngeles!$B$8</f>
        <v>0</v>
      </c>
      <c r="H165" s="12">
        <f>(LasVegas!$E$19*10^3)/LasVegas!$B$8</f>
        <v>0</v>
      </c>
      <c r="I165" s="12">
        <f>(SanFrancisco!$E$19*10^3)/SanFrancisco!$B$8</f>
        <v>0</v>
      </c>
      <c r="J165" s="12">
        <f>(Baltimore!$E$19*10^3)/Baltimore!$B$8</f>
        <v>0</v>
      </c>
      <c r="K165" s="12">
        <f>(Albuquerque!$E$19*10^3)/Albuquerque!$B$8</f>
        <v>0</v>
      </c>
      <c r="L165" s="12">
        <f>(Seattle!$E$19*10^3)/Seattle!$B$8</f>
        <v>0</v>
      </c>
      <c r="M165" s="12">
        <f>(Chicago!$E$19*10^3)/Chicago!$B$8</f>
        <v>0</v>
      </c>
      <c r="N165" s="12">
        <f>(Boulder!$E$19*10^3)/Boulder!$B$8</f>
        <v>0</v>
      </c>
      <c r="O165" s="12">
        <f>(Minneapolis!$E$19*10^3)/Minneapolis!$B$8</f>
        <v>0</v>
      </c>
      <c r="P165" s="12">
        <f>(Helena!$E$19*10^3)/Helena!$B$8</f>
        <v>0</v>
      </c>
      <c r="Q165" s="12">
        <f>(Duluth!$E$19*10^3)/Duluth!$B$8</f>
        <v>0</v>
      </c>
      <c r="R165" s="12">
        <f>(Fairbanks!$E$19*10^3)/Fairbanks!$B$8</f>
        <v>0</v>
      </c>
    </row>
    <row r="166" spans="1:18">
      <c r="A166" s="5"/>
      <c r="B166" s="10" t="s">
        <v>90</v>
      </c>
      <c r="C166" s="12">
        <f>(Miami!$E$20*10^3)/Miami!$B$8</f>
        <v>0</v>
      </c>
      <c r="D166" s="12">
        <f>(Houston!$E$20*10^3)/Houston!$B$8</f>
        <v>0</v>
      </c>
      <c r="E166" s="12">
        <f>(Phoenix!$E$20*10^3)/Phoenix!$B$8</f>
        <v>0</v>
      </c>
      <c r="F166" s="12">
        <f>(Atlanta!$E$20*10^3)/Atlanta!$B$8</f>
        <v>0</v>
      </c>
      <c r="G166" s="12">
        <f>(LosAngeles!$E$20*10^3)/LosAngeles!$B$8</f>
        <v>0</v>
      </c>
      <c r="H166" s="12">
        <f>(LasVegas!$E$20*10^3)/LasVegas!$B$8</f>
        <v>0</v>
      </c>
      <c r="I166" s="12">
        <f>(SanFrancisco!$E$20*10^3)/SanFrancisco!$B$8</f>
        <v>0</v>
      </c>
      <c r="J166" s="12">
        <f>(Baltimore!$E$20*10^3)/Baltimore!$B$8</f>
        <v>0</v>
      </c>
      <c r="K166" s="12">
        <f>(Albuquerque!$E$20*10^3)/Albuquerque!$B$8</f>
        <v>0</v>
      </c>
      <c r="L166" s="12">
        <f>(Seattle!$E$20*10^3)/Seattle!$B$8</f>
        <v>0</v>
      </c>
      <c r="M166" s="12">
        <f>(Chicago!$E$20*10^3)/Chicago!$B$8</f>
        <v>0</v>
      </c>
      <c r="N166" s="12">
        <f>(Boulder!$E$20*10^3)/Boulder!$B$8</f>
        <v>0</v>
      </c>
      <c r="O166" s="12">
        <f>(Minneapolis!$E$20*10^3)/Minneapolis!$B$8</f>
        <v>0</v>
      </c>
      <c r="P166" s="12">
        <f>(Helena!$E$20*10^3)/Helena!$B$8</f>
        <v>0</v>
      </c>
      <c r="Q166" s="12">
        <f>(Duluth!$E$20*10^3)/Duluth!$B$8</f>
        <v>0</v>
      </c>
      <c r="R166" s="12">
        <f>(Fairbanks!$E$20*10^3)/Fairbanks!$B$8</f>
        <v>0</v>
      </c>
    </row>
    <row r="167" spans="1:18">
      <c r="A167" s="5"/>
      <c r="B167" s="10" t="s">
        <v>91</v>
      </c>
      <c r="C167" s="12">
        <f>(Miami!$E$21*10^3)/Miami!$B$8</f>
        <v>0</v>
      </c>
      <c r="D167" s="12">
        <f>(Houston!$E$21*10^3)/Houston!$B$8</f>
        <v>0</v>
      </c>
      <c r="E167" s="12">
        <f>(Phoenix!$E$21*10^3)/Phoenix!$B$8</f>
        <v>0</v>
      </c>
      <c r="F167" s="12">
        <f>(Atlanta!$E$21*10^3)/Atlanta!$B$8</f>
        <v>0</v>
      </c>
      <c r="G167" s="12">
        <f>(LosAngeles!$E$21*10^3)/LosAngeles!$B$8</f>
        <v>0</v>
      </c>
      <c r="H167" s="12">
        <f>(LasVegas!$E$21*10^3)/LasVegas!$B$8</f>
        <v>0</v>
      </c>
      <c r="I167" s="12">
        <f>(SanFrancisco!$E$21*10^3)/SanFrancisco!$B$8</f>
        <v>0</v>
      </c>
      <c r="J167" s="12">
        <f>(Baltimore!$E$21*10^3)/Baltimore!$B$8</f>
        <v>0</v>
      </c>
      <c r="K167" s="12">
        <f>(Albuquerque!$E$21*10^3)/Albuquerque!$B$8</f>
        <v>0</v>
      </c>
      <c r="L167" s="12">
        <f>(Seattle!$E$21*10^3)/Seattle!$B$8</f>
        <v>0</v>
      </c>
      <c r="M167" s="12">
        <f>(Chicago!$E$21*10^3)/Chicago!$B$8</f>
        <v>0</v>
      </c>
      <c r="N167" s="12">
        <f>(Boulder!$E$21*10^3)/Boulder!$B$8</f>
        <v>0</v>
      </c>
      <c r="O167" s="12">
        <f>(Minneapolis!$E$21*10^3)/Minneapolis!$B$8</f>
        <v>0</v>
      </c>
      <c r="P167" s="12">
        <f>(Helena!$E$21*10^3)/Helena!$B$8</f>
        <v>0</v>
      </c>
      <c r="Q167" s="12">
        <f>(Duluth!$E$21*10^3)/Duluth!$B$8</f>
        <v>0</v>
      </c>
      <c r="R167" s="12">
        <f>(Fairbanks!$E$21*10^3)/Fairbanks!$B$8</f>
        <v>0</v>
      </c>
    </row>
    <row r="168" spans="1:18">
      <c r="A168" s="5"/>
      <c r="B168" s="10" t="s">
        <v>92</v>
      </c>
      <c r="C168" s="12">
        <f>(Miami!$E$22*10^3)/Miami!$B$8</f>
        <v>0</v>
      </c>
      <c r="D168" s="12">
        <f>(Houston!$E$22*10^3)/Houston!$B$8</f>
        <v>0</v>
      </c>
      <c r="E168" s="12">
        <f>(Phoenix!$E$22*10^3)/Phoenix!$B$8</f>
        <v>0</v>
      </c>
      <c r="F168" s="12">
        <f>(Atlanta!$E$22*10^3)/Atlanta!$B$8</f>
        <v>0</v>
      </c>
      <c r="G168" s="12">
        <f>(LosAngeles!$E$22*10^3)/LosAngeles!$B$8</f>
        <v>0</v>
      </c>
      <c r="H168" s="12">
        <f>(LasVegas!$E$22*10^3)/LasVegas!$B$8</f>
        <v>0</v>
      </c>
      <c r="I168" s="12">
        <f>(SanFrancisco!$E$22*10^3)/SanFrancisco!$B$8</f>
        <v>0</v>
      </c>
      <c r="J168" s="12">
        <f>(Baltimore!$E$22*10^3)/Baltimore!$B$8</f>
        <v>0</v>
      </c>
      <c r="K168" s="12">
        <f>(Albuquerque!$E$22*10^3)/Albuquerque!$B$8</f>
        <v>0</v>
      </c>
      <c r="L168" s="12">
        <f>(Seattle!$E$22*10^3)/Seattle!$B$8</f>
        <v>0</v>
      </c>
      <c r="M168" s="12">
        <f>(Chicago!$E$22*10^3)/Chicago!$B$8</f>
        <v>0</v>
      </c>
      <c r="N168" s="12">
        <f>(Boulder!$E$22*10^3)/Boulder!$B$8</f>
        <v>0</v>
      </c>
      <c r="O168" s="12">
        <f>(Minneapolis!$E$22*10^3)/Minneapolis!$B$8</f>
        <v>0</v>
      </c>
      <c r="P168" s="12">
        <f>(Helena!$E$22*10^3)/Helena!$B$8</f>
        <v>0</v>
      </c>
      <c r="Q168" s="12">
        <f>(Duluth!$E$22*10^3)/Duluth!$B$8</f>
        <v>0</v>
      </c>
      <c r="R168" s="12">
        <f>(Fairbanks!$E$22*10^3)/Fairbanks!$B$8</f>
        <v>0</v>
      </c>
    </row>
    <row r="169" spans="1:18">
      <c r="A169" s="5"/>
      <c r="B169" s="10" t="s">
        <v>71</v>
      </c>
      <c r="C169" s="12">
        <f>(Miami!$E$23*10^3)/Miami!$B$8</f>
        <v>0</v>
      </c>
      <c r="D169" s="12">
        <f>(Houston!$E$23*10^3)/Houston!$B$8</f>
        <v>0</v>
      </c>
      <c r="E169" s="12">
        <f>(Phoenix!$E$23*10^3)/Phoenix!$B$8</f>
        <v>0</v>
      </c>
      <c r="F169" s="12">
        <f>(Atlanta!$E$23*10^3)/Atlanta!$B$8</f>
        <v>0</v>
      </c>
      <c r="G169" s="12">
        <f>(LosAngeles!$E$23*10^3)/LosAngeles!$B$8</f>
        <v>0</v>
      </c>
      <c r="H169" s="12">
        <f>(LasVegas!$E$23*10^3)/LasVegas!$B$8</f>
        <v>0</v>
      </c>
      <c r="I169" s="12">
        <f>(SanFrancisco!$E$23*10^3)/SanFrancisco!$B$8</f>
        <v>0</v>
      </c>
      <c r="J169" s="12">
        <f>(Baltimore!$E$23*10^3)/Baltimore!$B$8</f>
        <v>0</v>
      </c>
      <c r="K169" s="12">
        <f>(Albuquerque!$E$23*10^3)/Albuquerque!$B$8</f>
        <v>0</v>
      </c>
      <c r="L169" s="12">
        <f>(Seattle!$E$23*10^3)/Seattle!$B$8</f>
        <v>0</v>
      </c>
      <c r="M169" s="12">
        <f>(Chicago!$E$23*10^3)/Chicago!$B$8</f>
        <v>0</v>
      </c>
      <c r="N169" s="12">
        <f>(Boulder!$E$23*10^3)/Boulder!$B$8</f>
        <v>0</v>
      </c>
      <c r="O169" s="12">
        <f>(Minneapolis!$E$23*10^3)/Minneapolis!$B$8</f>
        <v>0</v>
      </c>
      <c r="P169" s="12">
        <f>(Helena!$E$23*10^3)/Helena!$B$8</f>
        <v>0</v>
      </c>
      <c r="Q169" s="12">
        <f>(Duluth!$E$23*10^3)/Duluth!$B$8</f>
        <v>0</v>
      </c>
      <c r="R169" s="12">
        <f>(Fairbanks!$E$23*10^3)/Fairbanks!$B$8</f>
        <v>0</v>
      </c>
    </row>
    <row r="170" spans="1:18">
      <c r="A170" s="5"/>
      <c r="B170" s="10" t="s">
        <v>93</v>
      </c>
      <c r="C170" s="12">
        <f>(Miami!$E$24*10^3)/Miami!$B$8</f>
        <v>0</v>
      </c>
      <c r="D170" s="12">
        <f>(Houston!$E$24*10^3)/Houston!$B$8</f>
        <v>0</v>
      </c>
      <c r="E170" s="12">
        <f>(Phoenix!$E$24*10^3)/Phoenix!$B$8</f>
        <v>0</v>
      </c>
      <c r="F170" s="12">
        <f>(Atlanta!$E$24*10^3)/Atlanta!$B$8</f>
        <v>0</v>
      </c>
      <c r="G170" s="12">
        <f>(LosAngeles!$E$24*10^3)/LosAngeles!$B$8</f>
        <v>0</v>
      </c>
      <c r="H170" s="12">
        <f>(LasVegas!$E$24*10^3)/LasVegas!$B$8</f>
        <v>0</v>
      </c>
      <c r="I170" s="12">
        <f>(SanFrancisco!$E$24*10^3)/SanFrancisco!$B$8</f>
        <v>0</v>
      </c>
      <c r="J170" s="12">
        <f>(Baltimore!$E$24*10^3)/Baltimore!$B$8</f>
        <v>0</v>
      </c>
      <c r="K170" s="12">
        <f>(Albuquerque!$E$24*10^3)/Albuquerque!$B$8</f>
        <v>0</v>
      </c>
      <c r="L170" s="12">
        <f>(Seattle!$E$24*10^3)/Seattle!$B$8</f>
        <v>0</v>
      </c>
      <c r="M170" s="12">
        <f>(Chicago!$E$24*10^3)/Chicago!$B$8</f>
        <v>0</v>
      </c>
      <c r="N170" s="12">
        <f>(Boulder!$E$24*10^3)/Boulder!$B$8</f>
        <v>0</v>
      </c>
      <c r="O170" s="12">
        <f>(Minneapolis!$E$24*10^3)/Minneapolis!$B$8</f>
        <v>0</v>
      </c>
      <c r="P170" s="12">
        <f>(Helena!$E$24*10^3)/Helena!$B$8</f>
        <v>0</v>
      </c>
      <c r="Q170" s="12">
        <f>(Duluth!$E$24*10^3)/Duluth!$B$8</f>
        <v>0</v>
      </c>
      <c r="R170" s="12">
        <f>(Fairbanks!$E$24*10^3)/Fairbanks!$B$8</f>
        <v>0</v>
      </c>
    </row>
    <row r="171" spans="1:18">
      <c r="A171" s="5"/>
      <c r="B171" s="10" t="s">
        <v>94</v>
      </c>
      <c r="C171" s="12">
        <f>(Miami!$E$25*10^3)/Miami!$B$8</f>
        <v>0</v>
      </c>
      <c r="D171" s="12">
        <f>(Houston!$E$25*10^3)/Houston!$B$8</f>
        <v>0</v>
      </c>
      <c r="E171" s="12">
        <f>(Phoenix!$E$25*10^3)/Phoenix!$B$8</f>
        <v>0</v>
      </c>
      <c r="F171" s="12">
        <f>(Atlanta!$E$25*10^3)/Atlanta!$B$8</f>
        <v>0</v>
      </c>
      <c r="G171" s="12">
        <f>(LosAngeles!$E$25*10^3)/LosAngeles!$B$8</f>
        <v>0</v>
      </c>
      <c r="H171" s="12">
        <f>(LasVegas!$E$25*10^3)/LasVegas!$B$8</f>
        <v>0</v>
      </c>
      <c r="I171" s="12">
        <f>(SanFrancisco!$E$25*10^3)/SanFrancisco!$B$8</f>
        <v>0</v>
      </c>
      <c r="J171" s="12">
        <f>(Baltimore!$E$25*10^3)/Baltimore!$B$8</f>
        <v>0</v>
      </c>
      <c r="K171" s="12">
        <f>(Albuquerque!$E$25*10^3)/Albuquerque!$B$8</f>
        <v>0</v>
      </c>
      <c r="L171" s="12">
        <f>(Seattle!$E$25*10^3)/Seattle!$B$8</f>
        <v>0</v>
      </c>
      <c r="M171" s="12">
        <f>(Chicago!$E$25*10^3)/Chicago!$B$8</f>
        <v>0</v>
      </c>
      <c r="N171" s="12">
        <f>(Boulder!$E$25*10^3)/Boulder!$B$8</f>
        <v>0</v>
      </c>
      <c r="O171" s="12">
        <f>(Minneapolis!$E$25*10^3)/Minneapolis!$B$8</f>
        <v>0</v>
      </c>
      <c r="P171" s="12">
        <f>(Helena!$E$25*10^3)/Helena!$B$8</f>
        <v>0</v>
      </c>
      <c r="Q171" s="12">
        <f>(Duluth!$E$25*10^3)/Duluth!$B$8</f>
        <v>0</v>
      </c>
      <c r="R171" s="12">
        <f>(Fairbanks!$E$25*10^3)/Fairbanks!$B$8</f>
        <v>0</v>
      </c>
    </row>
    <row r="172" spans="1:18">
      <c r="A172" s="5"/>
      <c r="B172" s="10" t="s">
        <v>95</v>
      </c>
      <c r="C172" s="12">
        <f>(Miami!$E$26*10^3)/Miami!$B$8</f>
        <v>0</v>
      </c>
      <c r="D172" s="12">
        <f>(Houston!$E$26*10^3)/Houston!$B$8</f>
        <v>0</v>
      </c>
      <c r="E172" s="12">
        <f>(Phoenix!$E$26*10^3)/Phoenix!$B$8</f>
        <v>0</v>
      </c>
      <c r="F172" s="12">
        <f>(Atlanta!$E$26*10^3)/Atlanta!$B$8</f>
        <v>0</v>
      </c>
      <c r="G172" s="12">
        <f>(LosAngeles!$E$26*10^3)/LosAngeles!$B$8</f>
        <v>0</v>
      </c>
      <c r="H172" s="12">
        <f>(LasVegas!$E$26*10^3)/LasVegas!$B$8</f>
        <v>0</v>
      </c>
      <c r="I172" s="12">
        <f>(SanFrancisco!$E$26*10^3)/SanFrancisco!$B$8</f>
        <v>0</v>
      </c>
      <c r="J172" s="12">
        <f>(Baltimore!$E$26*10^3)/Baltimore!$B$8</f>
        <v>0</v>
      </c>
      <c r="K172" s="12">
        <f>(Albuquerque!$E$26*10^3)/Albuquerque!$B$8</f>
        <v>0</v>
      </c>
      <c r="L172" s="12">
        <f>(Seattle!$E$26*10^3)/Seattle!$B$8</f>
        <v>0</v>
      </c>
      <c r="M172" s="12">
        <f>(Chicago!$E$26*10^3)/Chicago!$B$8</f>
        <v>0</v>
      </c>
      <c r="N172" s="12">
        <f>(Boulder!$E$26*10^3)/Boulder!$B$8</f>
        <v>0</v>
      </c>
      <c r="O172" s="12">
        <f>(Minneapolis!$E$26*10^3)/Minneapolis!$B$8</f>
        <v>0</v>
      </c>
      <c r="P172" s="12">
        <f>(Helena!$E$26*10^3)/Helena!$B$8</f>
        <v>0</v>
      </c>
      <c r="Q172" s="12">
        <f>(Duluth!$E$26*10^3)/Duluth!$B$8</f>
        <v>0</v>
      </c>
      <c r="R172" s="12">
        <f>(Fairbanks!$E$26*10^3)/Fairbanks!$B$8</f>
        <v>0</v>
      </c>
    </row>
    <row r="173" spans="1:18">
      <c r="A173" s="5"/>
      <c r="B173" s="10" t="s">
        <v>96</v>
      </c>
      <c r="C173" s="12">
        <f>(Miami!$E$28*10^3)/Miami!$B$8</f>
        <v>0</v>
      </c>
      <c r="D173" s="12">
        <f>(Houston!$E$28*10^3)/Houston!$B$8</f>
        <v>0</v>
      </c>
      <c r="E173" s="12">
        <f>(Phoenix!$E$28*10^3)/Phoenix!$B$8</f>
        <v>0</v>
      </c>
      <c r="F173" s="12">
        <f>(Atlanta!$E$28*10^3)/Atlanta!$B$8</f>
        <v>0</v>
      </c>
      <c r="G173" s="12">
        <f>(LosAngeles!$E$28*10^3)/LosAngeles!$B$8</f>
        <v>0</v>
      </c>
      <c r="H173" s="12">
        <f>(LasVegas!$E$28*10^3)/LasVegas!$B$8</f>
        <v>0</v>
      </c>
      <c r="I173" s="12">
        <f>(SanFrancisco!$E$28*10^3)/SanFrancisco!$B$8</f>
        <v>0</v>
      </c>
      <c r="J173" s="12">
        <f>(Baltimore!$E$28*10^3)/Baltimore!$B$8</f>
        <v>0</v>
      </c>
      <c r="K173" s="12">
        <f>(Albuquerque!$E$28*10^3)/Albuquerque!$B$8</f>
        <v>0</v>
      </c>
      <c r="L173" s="12">
        <f>(Seattle!$E$28*10^3)/Seattle!$B$8</f>
        <v>0</v>
      </c>
      <c r="M173" s="12">
        <f>(Chicago!$E$28*10^3)/Chicago!$B$8</f>
        <v>0</v>
      </c>
      <c r="N173" s="12">
        <f>(Boulder!$E$28*10^3)/Boulder!$B$8</f>
        <v>0</v>
      </c>
      <c r="O173" s="12">
        <f>(Minneapolis!$E$28*10^3)/Minneapolis!$B$8</f>
        <v>0</v>
      </c>
      <c r="P173" s="12">
        <f>(Helena!$E$28*10^3)/Helena!$B$8</f>
        <v>0</v>
      </c>
      <c r="Q173" s="12">
        <f>(Duluth!$E$28*10^3)/Duluth!$B$8</f>
        <v>0</v>
      </c>
      <c r="R173" s="12">
        <f>(Fairbanks!$E$28*10^3)/Fairbanks!$B$8</f>
        <v>0</v>
      </c>
    </row>
    <row r="174" spans="1:18">
      <c r="A174" s="5"/>
      <c r="B174" s="8" t="s">
        <v>208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>
      <c r="A175" s="5"/>
      <c r="B175" s="10" t="s">
        <v>76</v>
      </c>
      <c r="C175" s="12">
        <f>(Miami!$F$13*10^3)/Miami!$B$8</f>
        <v>0</v>
      </c>
      <c r="D175" s="12">
        <f>(Houston!$F$13*10^3)/Houston!$B$8</f>
        <v>0</v>
      </c>
      <c r="E175" s="12">
        <f>(Phoenix!$F$13*10^3)/Phoenix!$B$8</f>
        <v>0</v>
      </c>
      <c r="F175" s="12">
        <f>(Atlanta!$F$13*10^3)/Atlanta!$B$8</f>
        <v>0</v>
      </c>
      <c r="G175" s="12">
        <f>(LosAngeles!$F$13*10^3)/LosAngeles!$B$8</f>
        <v>0</v>
      </c>
      <c r="H175" s="12">
        <f>(LasVegas!$F$13*10^3)/LasVegas!$B$8</f>
        <v>0</v>
      </c>
      <c r="I175" s="12">
        <f>(SanFrancisco!$F$13*10^3)/SanFrancisco!$B$8</f>
        <v>0</v>
      </c>
      <c r="J175" s="12">
        <f>(Baltimore!$F$13*10^3)/Baltimore!$B$8</f>
        <v>0</v>
      </c>
      <c r="K175" s="12">
        <f>(Albuquerque!$F$13*10^3)/Albuquerque!$B$8</f>
        <v>0</v>
      </c>
      <c r="L175" s="12">
        <f>(Seattle!$F$13*10^3)/Seattle!$B$8</f>
        <v>0</v>
      </c>
      <c r="M175" s="12">
        <f>(Chicago!$F$13*10^3)/Chicago!$B$8</f>
        <v>0</v>
      </c>
      <c r="N175" s="12">
        <f>(Boulder!$F$13*10^3)/Boulder!$B$8</f>
        <v>0</v>
      </c>
      <c r="O175" s="12">
        <f>(Minneapolis!$F$13*10^3)/Minneapolis!$B$8</f>
        <v>0</v>
      </c>
      <c r="P175" s="12">
        <f>(Helena!$F$13*10^3)/Helena!$B$8</f>
        <v>0</v>
      </c>
      <c r="Q175" s="12">
        <f>(Duluth!$F$13*10^3)/Duluth!$B$8</f>
        <v>0</v>
      </c>
      <c r="R175" s="12">
        <f>(Fairbanks!$F$13*10^3)/Fairbanks!$B$8</f>
        <v>0</v>
      </c>
    </row>
    <row r="176" spans="1:18">
      <c r="A176" s="5"/>
      <c r="B176" s="10" t="s">
        <v>77</v>
      </c>
      <c r="C176" s="12">
        <f>(Miami!$F$14*10^3)/Miami!$B$8</f>
        <v>0</v>
      </c>
      <c r="D176" s="12">
        <f>(Houston!$F$14*10^3)/Houston!$B$8</f>
        <v>0</v>
      </c>
      <c r="E176" s="12">
        <f>(Phoenix!$F$14*10^3)/Phoenix!$B$8</f>
        <v>0</v>
      </c>
      <c r="F176" s="12">
        <f>(Atlanta!$F$14*10^3)/Atlanta!$B$8</f>
        <v>0</v>
      </c>
      <c r="G176" s="12">
        <f>(LosAngeles!$F$14*10^3)/LosAngeles!$B$8</f>
        <v>0</v>
      </c>
      <c r="H176" s="12">
        <f>(LasVegas!$F$14*10^3)/LasVegas!$B$8</f>
        <v>0</v>
      </c>
      <c r="I176" s="12">
        <f>(SanFrancisco!$F$14*10^3)/SanFrancisco!$B$8</f>
        <v>0</v>
      </c>
      <c r="J176" s="12">
        <f>(Baltimore!$F$14*10^3)/Baltimore!$B$8</f>
        <v>0</v>
      </c>
      <c r="K176" s="12">
        <f>(Albuquerque!$F$14*10^3)/Albuquerque!$B$8</f>
        <v>0</v>
      </c>
      <c r="L176" s="12">
        <f>(Seattle!$F$14*10^3)/Seattle!$B$8</f>
        <v>0</v>
      </c>
      <c r="M176" s="12">
        <f>(Chicago!$F$14*10^3)/Chicago!$B$8</f>
        <v>0</v>
      </c>
      <c r="N176" s="12">
        <f>(Boulder!$F$14*10^3)/Boulder!$B$8</f>
        <v>0</v>
      </c>
      <c r="O176" s="12">
        <f>(Minneapolis!$F$14*10^3)/Minneapolis!$B$8</f>
        <v>0</v>
      </c>
      <c r="P176" s="12">
        <f>(Helena!$F$14*10^3)/Helena!$B$8</f>
        <v>0</v>
      </c>
      <c r="Q176" s="12">
        <f>(Duluth!$F$14*10^3)/Duluth!$B$8</f>
        <v>0</v>
      </c>
      <c r="R176" s="12">
        <f>(Fairbanks!$F$14*10^3)/Fairbanks!$B$8</f>
        <v>0</v>
      </c>
    </row>
    <row r="177" spans="1:18">
      <c r="A177" s="5"/>
      <c r="B177" s="10" t="s">
        <v>85</v>
      </c>
      <c r="C177" s="12">
        <f>(Miami!$F$15*10^3)/Miami!$B$8</f>
        <v>0</v>
      </c>
      <c r="D177" s="12">
        <f>(Houston!$F$15*10^3)/Houston!$B$8</f>
        <v>0</v>
      </c>
      <c r="E177" s="12">
        <f>(Phoenix!$F$15*10^3)/Phoenix!$B$8</f>
        <v>0</v>
      </c>
      <c r="F177" s="12">
        <f>(Atlanta!$F$15*10^3)/Atlanta!$B$8</f>
        <v>0</v>
      </c>
      <c r="G177" s="12">
        <f>(LosAngeles!$F$15*10^3)/LosAngeles!$B$8</f>
        <v>0</v>
      </c>
      <c r="H177" s="12">
        <f>(LasVegas!$F$15*10^3)/LasVegas!$B$8</f>
        <v>0</v>
      </c>
      <c r="I177" s="12">
        <f>(SanFrancisco!$F$15*10^3)/SanFrancisco!$B$8</f>
        <v>0</v>
      </c>
      <c r="J177" s="12">
        <f>(Baltimore!$F$15*10^3)/Baltimore!$B$8</f>
        <v>0</v>
      </c>
      <c r="K177" s="12">
        <f>(Albuquerque!$F$15*10^3)/Albuquerque!$B$8</f>
        <v>0</v>
      </c>
      <c r="L177" s="12">
        <f>(Seattle!$F$15*10^3)/Seattle!$B$8</f>
        <v>0</v>
      </c>
      <c r="M177" s="12">
        <f>(Chicago!$F$15*10^3)/Chicago!$B$8</f>
        <v>0</v>
      </c>
      <c r="N177" s="12">
        <f>(Boulder!$F$15*10^3)/Boulder!$B$8</f>
        <v>0</v>
      </c>
      <c r="O177" s="12">
        <f>(Minneapolis!$F$15*10^3)/Minneapolis!$B$8</f>
        <v>0</v>
      </c>
      <c r="P177" s="12">
        <f>(Helena!$F$15*10^3)/Helena!$B$8</f>
        <v>0</v>
      </c>
      <c r="Q177" s="12">
        <f>(Duluth!$F$15*10^3)/Duluth!$B$8</f>
        <v>0</v>
      </c>
      <c r="R177" s="12">
        <f>(Fairbanks!$F$15*10^3)/Fairbanks!$B$8</f>
        <v>0</v>
      </c>
    </row>
    <row r="178" spans="1:18">
      <c r="A178" s="5"/>
      <c r="B178" s="10" t="s">
        <v>86</v>
      </c>
      <c r="C178" s="12">
        <f>(Miami!$F$16*10^3)/Miami!$B$8</f>
        <v>0</v>
      </c>
      <c r="D178" s="12">
        <f>(Houston!$F$16*10^3)/Houston!$B$8</f>
        <v>0</v>
      </c>
      <c r="E178" s="12">
        <f>(Phoenix!$F$16*10^3)/Phoenix!$B$8</f>
        <v>0</v>
      </c>
      <c r="F178" s="12">
        <f>(Atlanta!$F$16*10^3)/Atlanta!$B$8</f>
        <v>0</v>
      </c>
      <c r="G178" s="12">
        <f>(LosAngeles!$F$16*10^3)/LosAngeles!$B$8</f>
        <v>0</v>
      </c>
      <c r="H178" s="12">
        <f>(LasVegas!$F$16*10^3)/LasVegas!$B$8</f>
        <v>0</v>
      </c>
      <c r="I178" s="12">
        <f>(SanFrancisco!$F$16*10^3)/SanFrancisco!$B$8</f>
        <v>0</v>
      </c>
      <c r="J178" s="12">
        <f>(Baltimore!$F$16*10^3)/Baltimore!$B$8</f>
        <v>0</v>
      </c>
      <c r="K178" s="12">
        <f>(Albuquerque!$F$16*10^3)/Albuquerque!$B$8</f>
        <v>0</v>
      </c>
      <c r="L178" s="12">
        <f>(Seattle!$F$16*10^3)/Seattle!$B$8</f>
        <v>0</v>
      </c>
      <c r="M178" s="12">
        <f>(Chicago!$F$16*10^3)/Chicago!$B$8</f>
        <v>0</v>
      </c>
      <c r="N178" s="12">
        <f>(Boulder!$F$16*10^3)/Boulder!$B$8</f>
        <v>0</v>
      </c>
      <c r="O178" s="12">
        <f>(Minneapolis!$F$16*10^3)/Minneapolis!$B$8</f>
        <v>0</v>
      </c>
      <c r="P178" s="12">
        <f>(Helena!$F$16*10^3)/Helena!$B$8</f>
        <v>0</v>
      </c>
      <c r="Q178" s="12">
        <f>(Duluth!$F$16*10^3)/Duluth!$B$8</f>
        <v>0</v>
      </c>
      <c r="R178" s="12">
        <f>(Fairbanks!$F$16*10^3)/Fairbanks!$B$8</f>
        <v>0</v>
      </c>
    </row>
    <row r="179" spans="1:18">
      <c r="A179" s="5"/>
      <c r="B179" s="10" t="s">
        <v>87</v>
      </c>
      <c r="C179" s="12">
        <f>(Miami!$F$17*10^3)/Miami!$B$8</f>
        <v>0</v>
      </c>
      <c r="D179" s="12">
        <f>(Houston!$F$17*10^3)/Houston!$B$8</f>
        <v>0</v>
      </c>
      <c r="E179" s="12">
        <f>(Phoenix!$F$17*10^3)/Phoenix!$B$8</f>
        <v>0</v>
      </c>
      <c r="F179" s="12">
        <f>(Atlanta!$F$17*10^3)/Atlanta!$B$8</f>
        <v>0</v>
      </c>
      <c r="G179" s="12">
        <f>(LosAngeles!$F$17*10^3)/LosAngeles!$B$8</f>
        <v>0</v>
      </c>
      <c r="H179" s="12">
        <f>(LasVegas!$F$17*10^3)/LasVegas!$B$8</f>
        <v>0</v>
      </c>
      <c r="I179" s="12">
        <f>(SanFrancisco!$F$17*10^3)/SanFrancisco!$B$8</f>
        <v>0</v>
      </c>
      <c r="J179" s="12">
        <f>(Baltimore!$F$17*10^3)/Baltimore!$B$8</f>
        <v>0</v>
      </c>
      <c r="K179" s="12">
        <f>(Albuquerque!$F$17*10^3)/Albuquerque!$B$8</f>
        <v>0</v>
      </c>
      <c r="L179" s="12">
        <f>(Seattle!$F$17*10^3)/Seattle!$B$8</f>
        <v>0</v>
      </c>
      <c r="M179" s="12">
        <f>(Chicago!$F$17*10^3)/Chicago!$B$8</f>
        <v>0</v>
      </c>
      <c r="N179" s="12">
        <f>(Boulder!$F$17*10^3)/Boulder!$B$8</f>
        <v>0</v>
      </c>
      <c r="O179" s="12">
        <f>(Minneapolis!$F$17*10^3)/Minneapolis!$B$8</f>
        <v>0</v>
      </c>
      <c r="P179" s="12">
        <f>(Helena!$F$17*10^3)/Helena!$B$8</f>
        <v>0</v>
      </c>
      <c r="Q179" s="12">
        <f>(Duluth!$F$17*10^3)/Duluth!$B$8</f>
        <v>0</v>
      </c>
      <c r="R179" s="12">
        <f>(Fairbanks!$F$17*10^3)/Fairbanks!$B$8</f>
        <v>0</v>
      </c>
    </row>
    <row r="180" spans="1:18">
      <c r="A180" s="5"/>
      <c r="B180" s="10" t="s">
        <v>88</v>
      </c>
      <c r="C180" s="12">
        <f>(Miami!$F$18*10^3)/Miami!$B$8</f>
        <v>0</v>
      </c>
      <c r="D180" s="12">
        <f>(Houston!$F$18*10^3)/Houston!$B$8</f>
        <v>0</v>
      </c>
      <c r="E180" s="12">
        <f>(Phoenix!$F$18*10^3)/Phoenix!$B$8</f>
        <v>0</v>
      </c>
      <c r="F180" s="12">
        <f>(Atlanta!$F$18*10^3)/Atlanta!$B$8</f>
        <v>0</v>
      </c>
      <c r="G180" s="12">
        <f>(LosAngeles!$F$18*10^3)/LosAngeles!$B$8</f>
        <v>0</v>
      </c>
      <c r="H180" s="12">
        <f>(LasVegas!$F$18*10^3)/LasVegas!$B$8</f>
        <v>0</v>
      </c>
      <c r="I180" s="12">
        <f>(SanFrancisco!$F$18*10^3)/SanFrancisco!$B$8</f>
        <v>0</v>
      </c>
      <c r="J180" s="12">
        <f>(Baltimore!$F$18*10^3)/Baltimore!$B$8</f>
        <v>0</v>
      </c>
      <c r="K180" s="12">
        <f>(Albuquerque!$F$18*10^3)/Albuquerque!$B$8</f>
        <v>0</v>
      </c>
      <c r="L180" s="12">
        <f>(Seattle!$F$18*10^3)/Seattle!$B$8</f>
        <v>0</v>
      </c>
      <c r="M180" s="12">
        <f>(Chicago!$F$18*10^3)/Chicago!$B$8</f>
        <v>0</v>
      </c>
      <c r="N180" s="12">
        <f>(Boulder!$F$18*10^3)/Boulder!$B$8</f>
        <v>0</v>
      </c>
      <c r="O180" s="12">
        <f>(Minneapolis!$F$18*10^3)/Minneapolis!$B$8</f>
        <v>0</v>
      </c>
      <c r="P180" s="12">
        <f>(Helena!$F$18*10^3)/Helena!$B$8</f>
        <v>0</v>
      </c>
      <c r="Q180" s="12">
        <f>(Duluth!$F$18*10^3)/Duluth!$B$8</f>
        <v>0</v>
      </c>
      <c r="R180" s="12">
        <f>(Fairbanks!$F$18*10^3)/Fairbanks!$B$8</f>
        <v>0</v>
      </c>
    </row>
    <row r="181" spans="1:18">
      <c r="A181" s="5"/>
      <c r="B181" s="10" t="s">
        <v>89</v>
      </c>
      <c r="C181" s="12">
        <f>(Miami!$F$19*10^3)/Miami!$B$8</f>
        <v>0</v>
      </c>
      <c r="D181" s="12">
        <f>(Houston!$F$19*10^3)/Houston!$B$8</f>
        <v>0</v>
      </c>
      <c r="E181" s="12">
        <f>(Phoenix!$F$19*10^3)/Phoenix!$B$8</f>
        <v>0</v>
      </c>
      <c r="F181" s="12">
        <f>(Atlanta!$F$19*10^3)/Atlanta!$B$8</f>
        <v>0</v>
      </c>
      <c r="G181" s="12">
        <f>(LosAngeles!$F$19*10^3)/LosAngeles!$B$8</f>
        <v>0</v>
      </c>
      <c r="H181" s="12">
        <f>(LasVegas!$F$19*10^3)/LasVegas!$B$8</f>
        <v>0</v>
      </c>
      <c r="I181" s="12">
        <f>(SanFrancisco!$F$19*10^3)/SanFrancisco!$B$8</f>
        <v>0</v>
      </c>
      <c r="J181" s="12">
        <f>(Baltimore!$F$19*10^3)/Baltimore!$B$8</f>
        <v>0</v>
      </c>
      <c r="K181" s="12">
        <f>(Albuquerque!$F$19*10^3)/Albuquerque!$B$8</f>
        <v>0</v>
      </c>
      <c r="L181" s="12">
        <f>(Seattle!$F$19*10^3)/Seattle!$B$8</f>
        <v>0</v>
      </c>
      <c r="M181" s="12">
        <f>(Chicago!$F$19*10^3)/Chicago!$B$8</f>
        <v>0</v>
      </c>
      <c r="N181" s="12">
        <f>(Boulder!$F$19*10^3)/Boulder!$B$8</f>
        <v>0</v>
      </c>
      <c r="O181" s="12">
        <f>(Minneapolis!$F$19*10^3)/Minneapolis!$B$8</f>
        <v>0</v>
      </c>
      <c r="P181" s="12">
        <f>(Helena!$F$19*10^3)/Helena!$B$8</f>
        <v>0</v>
      </c>
      <c r="Q181" s="12">
        <f>(Duluth!$F$19*10^3)/Duluth!$B$8</f>
        <v>0</v>
      </c>
      <c r="R181" s="12">
        <f>(Fairbanks!$F$19*10^3)/Fairbanks!$B$8</f>
        <v>0</v>
      </c>
    </row>
    <row r="182" spans="1:18">
      <c r="A182" s="5"/>
      <c r="B182" s="10" t="s">
        <v>90</v>
      </c>
      <c r="C182" s="12">
        <f>(Miami!$F$20*10^3)/Miami!$B$8</f>
        <v>0</v>
      </c>
      <c r="D182" s="12">
        <f>(Houston!$F$20*10^3)/Houston!$B$8</f>
        <v>0</v>
      </c>
      <c r="E182" s="12">
        <f>(Phoenix!$F$20*10^3)/Phoenix!$B$8</f>
        <v>0</v>
      </c>
      <c r="F182" s="12">
        <f>(Atlanta!$F$20*10^3)/Atlanta!$B$8</f>
        <v>0</v>
      </c>
      <c r="G182" s="12">
        <f>(LosAngeles!$F$20*10^3)/LosAngeles!$B$8</f>
        <v>0</v>
      </c>
      <c r="H182" s="12">
        <f>(LasVegas!$F$20*10^3)/LasVegas!$B$8</f>
        <v>0</v>
      </c>
      <c r="I182" s="12">
        <f>(SanFrancisco!$F$20*10^3)/SanFrancisco!$B$8</f>
        <v>0</v>
      </c>
      <c r="J182" s="12">
        <f>(Baltimore!$F$20*10^3)/Baltimore!$B$8</f>
        <v>0</v>
      </c>
      <c r="K182" s="12">
        <f>(Albuquerque!$F$20*10^3)/Albuquerque!$B$8</f>
        <v>0</v>
      </c>
      <c r="L182" s="12">
        <f>(Seattle!$F$20*10^3)/Seattle!$B$8</f>
        <v>0</v>
      </c>
      <c r="M182" s="12">
        <f>(Chicago!$F$20*10^3)/Chicago!$B$8</f>
        <v>0</v>
      </c>
      <c r="N182" s="12">
        <f>(Boulder!$F$20*10^3)/Boulder!$B$8</f>
        <v>0</v>
      </c>
      <c r="O182" s="12">
        <f>(Minneapolis!$F$20*10^3)/Minneapolis!$B$8</f>
        <v>0</v>
      </c>
      <c r="P182" s="12">
        <f>(Helena!$F$20*10^3)/Helena!$B$8</f>
        <v>0</v>
      </c>
      <c r="Q182" s="12">
        <f>(Duluth!$F$20*10^3)/Duluth!$B$8</f>
        <v>0</v>
      </c>
      <c r="R182" s="12">
        <f>(Fairbanks!$F$20*10^3)/Fairbanks!$B$8</f>
        <v>0</v>
      </c>
    </row>
    <row r="183" spans="1:18">
      <c r="A183" s="5"/>
      <c r="B183" s="10" t="s">
        <v>91</v>
      </c>
      <c r="C183" s="12">
        <f>(Miami!$F$21*10^3)/Miami!$B$8</f>
        <v>0</v>
      </c>
      <c r="D183" s="12">
        <f>(Houston!$F$21*10^3)/Houston!$B$8</f>
        <v>0</v>
      </c>
      <c r="E183" s="12">
        <f>(Phoenix!$F$21*10^3)/Phoenix!$B$8</f>
        <v>0</v>
      </c>
      <c r="F183" s="12">
        <f>(Atlanta!$F$21*10^3)/Atlanta!$B$8</f>
        <v>0</v>
      </c>
      <c r="G183" s="12">
        <f>(LosAngeles!$F$21*10^3)/LosAngeles!$B$8</f>
        <v>0</v>
      </c>
      <c r="H183" s="12">
        <f>(LasVegas!$F$21*10^3)/LasVegas!$B$8</f>
        <v>0</v>
      </c>
      <c r="I183" s="12">
        <f>(SanFrancisco!$F$21*10^3)/SanFrancisco!$B$8</f>
        <v>0</v>
      </c>
      <c r="J183" s="12">
        <f>(Baltimore!$F$21*10^3)/Baltimore!$B$8</f>
        <v>0</v>
      </c>
      <c r="K183" s="12">
        <f>(Albuquerque!$F$21*10^3)/Albuquerque!$B$8</f>
        <v>0</v>
      </c>
      <c r="L183" s="12">
        <f>(Seattle!$F$21*10^3)/Seattle!$B$8</f>
        <v>0</v>
      </c>
      <c r="M183" s="12">
        <f>(Chicago!$F$21*10^3)/Chicago!$B$8</f>
        <v>0</v>
      </c>
      <c r="N183" s="12">
        <f>(Boulder!$F$21*10^3)/Boulder!$B$8</f>
        <v>0</v>
      </c>
      <c r="O183" s="12">
        <f>(Minneapolis!$F$21*10^3)/Minneapolis!$B$8</f>
        <v>0</v>
      </c>
      <c r="P183" s="12">
        <f>(Helena!$F$21*10^3)/Helena!$B$8</f>
        <v>0</v>
      </c>
      <c r="Q183" s="12">
        <f>(Duluth!$F$21*10^3)/Duluth!$B$8</f>
        <v>0</v>
      </c>
      <c r="R183" s="12">
        <f>(Fairbanks!$F$21*10^3)/Fairbanks!$B$8</f>
        <v>0</v>
      </c>
    </row>
    <row r="184" spans="1:18">
      <c r="A184" s="5"/>
      <c r="B184" s="10" t="s">
        <v>92</v>
      </c>
      <c r="C184" s="12">
        <f>(Miami!$F$22*10^3)/Miami!$B$8</f>
        <v>0</v>
      </c>
      <c r="D184" s="12">
        <f>(Houston!$F$22*10^3)/Houston!$B$8</f>
        <v>0</v>
      </c>
      <c r="E184" s="12">
        <f>(Phoenix!$F$22*10^3)/Phoenix!$B$8</f>
        <v>0</v>
      </c>
      <c r="F184" s="12">
        <f>(Atlanta!$F$22*10^3)/Atlanta!$B$8</f>
        <v>0</v>
      </c>
      <c r="G184" s="12">
        <f>(LosAngeles!$F$22*10^3)/LosAngeles!$B$8</f>
        <v>0</v>
      </c>
      <c r="H184" s="12">
        <f>(LasVegas!$F$22*10^3)/LasVegas!$B$8</f>
        <v>0</v>
      </c>
      <c r="I184" s="12">
        <f>(SanFrancisco!$F$22*10^3)/SanFrancisco!$B$8</f>
        <v>0</v>
      </c>
      <c r="J184" s="12">
        <f>(Baltimore!$F$22*10^3)/Baltimore!$B$8</f>
        <v>0</v>
      </c>
      <c r="K184" s="12">
        <f>(Albuquerque!$F$22*10^3)/Albuquerque!$B$8</f>
        <v>0</v>
      </c>
      <c r="L184" s="12">
        <f>(Seattle!$F$22*10^3)/Seattle!$B$8</f>
        <v>0</v>
      </c>
      <c r="M184" s="12">
        <f>(Chicago!$F$22*10^3)/Chicago!$B$8</f>
        <v>0</v>
      </c>
      <c r="N184" s="12">
        <f>(Boulder!$F$22*10^3)/Boulder!$B$8</f>
        <v>0</v>
      </c>
      <c r="O184" s="12">
        <f>(Minneapolis!$F$22*10^3)/Minneapolis!$B$8</f>
        <v>0</v>
      </c>
      <c r="P184" s="12">
        <f>(Helena!$F$22*10^3)/Helena!$B$8</f>
        <v>0</v>
      </c>
      <c r="Q184" s="12">
        <f>(Duluth!$F$22*10^3)/Duluth!$B$8</f>
        <v>0</v>
      </c>
      <c r="R184" s="12">
        <f>(Fairbanks!$F$22*10^3)/Fairbanks!$B$8</f>
        <v>0</v>
      </c>
    </row>
    <row r="185" spans="1:18">
      <c r="A185" s="5"/>
      <c r="B185" s="10" t="s">
        <v>71</v>
      </c>
      <c r="C185" s="12">
        <f>(Miami!$F$23*10^3)/Miami!$B$8</f>
        <v>0</v>
      </c>
      <c r="D185" s="12">
        <f>(Houston!$F$23*10^3)/Houston!$B$8</f>
        <v>0</v>
      </c>
      <c r="E185" s="12">
        <f>(Phoenix!$F$23*10^3)/Phoenix!$B$8</f>
        <v>0</v>
      </c>
      <c r="F185" s="12">
        <f>(Atlanta!$F$23*10^3)/Atlanta!$B$8</f>
        <v>0</v>
      </c>
      <c r="G185" s="12">
        <f>(LosAngeles!$F$23*10^3)/LosAngeles!$B$8</f>
        <v>0</v>
      </c>
      <c r="H185" s="12">
        <f>(LasVegas!$F$23*10^3)/LasVegas!$B$8</f>
        <v>0</v>
      </c>
      <c r="I185" s="12">
        <f>(SanFrancisco!$F$23*10^3)/SanFrancisco!$B$8</f>
        <v>0</v>
      </c>
      <c r="J185" s="12">
        <f>(Baltimore!$F$23*10^3)/Baltimore!$B$8</f>
        <v>0</v>
      </c>
      <c r="K185" s="12">
        <f>(Albuquerque!$F$23*10^3)/Albuquerque!$B$8</f>
        <v>0</v>
      </c>
      <c r="L185" s="12">
        <f>(Seattle!$F$23*10^3)/Seattle!$B$8</f>
        <v>0</v>
      </c>
      <c r="M185" s="12">
        <f>(Chicago!$F$23*10^3)/Chicago!$B$8</f>
        <v>0</v>
      </c>
      <c r="N185" s="12">
        <f>(Boulder!$F$23*10^3)/Boulder!$B$8</f>
        <v>0</v>
      </c>
      <c r="O185" s="12">
        <f>(Minneapolis!$F$23*10^3)/Minneapolis!$B$8</f>
        <v>0</v>
      </c>
      <c r="P185" s="12">
        <f>(Helena!$F$23*10^3)/Helena!$B$8</f>
        <v>0</v>
      </c>
      <c r="Q185" s="12">
        <f>(Duluth!$F$23*10^3)/Duluth!$B$8</f>
        <v>0</v>
      </c>
      <c r="R185" s="12">
        <f>(Fairbanks!$F$23*10^3)/Fairbanks!$B$8</f>
        <v>0</v>
      </c>
    </row>
    <row r="186" spans="1:18">
      <c r="A186" s="5"/>
      <c r="B186" s="10" t="s">
        <v>93</v>
      </c>
      <c r="C186" s="12">
        <f>(Miami!$F$24*10^3)/Miami!$B$8</f>
        <v>0</v>
      </c>
      <c r="D186" s="12">
        <f>(Houston!$F$24*10^3)/Houston!$B$8</f>
        <v>0</v>
      </c>
      <c r="E186" s="12">
        <f>(Phoenix!$F$24*10^3)/Phoenix!$B$8</f>
        <v>0</v>
      </c>
      <c r="F186" s="12">
        <f>(Atlanta!$F$24*10^3)/Atlanta!$B$8</f>
        <v>0</v>
      </c>
      <c r="G186" s="12">
        <f>(LosAngeles!$F$24*10^3)/LosAngeles!$B$8</f>
        <v>0</v>
      </c>
      <c r="H186" s="12">
        <f>(LasVegas!$F$24*10^3)/LasVegas!$B$8</f>
        <v>0</v>
      </c>
      <c r="I186" s="12">
        <f>(SanFrancisco!$F$24*10^3)/SanFrancisco!$B$8</f>
        <v>0</v>
      </c>
      <c r="J186" s="12">
        <f>(Baltimore!$F$24*10^3)/Baltimore!$B$8</f>
        <v>0</v>
      </c>
      <c r="K186" s="12">
        <f>(Albuquerque!$F$24*10^3)/Albuquerque!$B$8</f>
        <v>0</v>
      </c>
      <c r="L186" s="12">
        <f>(Seattle!$F$24*10^3)/Seattle!$B$8</f>
        <v>0</v>
      </c>
      <c r="M186" s="12">
        <f>(Chicago!$F$24*10^3)/Chicago!$B$8</f>
        <v>0</v>
      </c>
      <c r="N186" s="12">
        <f>(Boulder!$F$24*10^3)/Boulder!$B$8</f>
        <v>0</v>
      </c>
      <c r="O186" s="12">
        <f>(Minneapolis!$F$24*10^3)/Minneapolis!$B$8</f>
        <v>0</v>
      </c>
      <c r="P186" s="12">
        <f>(Helena!$F$24*10^3)/Helena!$B$8</f>
        <v>0</v>
      </c>
      <c r="Q186" s="12">
        <f>(Duluth!$F$24*10^3)/Duluth!$B$8</f>
        <v>0</v>
      </c>
      <c r="R186" s="12">
        <f>(Fairbanks!$F$24*10^3)/Fairbanks!$B$8</f>
        <v>0</v>
      </c>
    </row>
    <row r="187" spans="1:18">
      <c r="A187" s="5"/>
      <c r="B187" s="10" t="s">
        <v>94</v>
      </c>
      <c r="C187" s="12">
        <f>(Miami!$F$25*10^3)/Miami!$B$8</f>
        <v>0</v>
      </c>
      <c r="D187" s="12">
        <f>(Houston!$F$25*10^3)/Houston!$B$8</f>
        <v>0</v>
      </c>
      <c r="E187" s="12">
        <f>(Phoenix!$F$25*10^3)/Phoenix!$B$8</f>
        <v>0</v>
      </c>
      <c r="F187" s="12">
        <f>(Atlanta!$F$25*10^3)/Atlanta!$B$8</f>
        <v>0</v>
      </c>
      <c r="G187" s="12">
        <f>(LosAngeles!$F$25*10^3)/LosAngeles!$B$8</f>
        <v>0</v>
      </c>
      <c r="H187" s="12">
        <f>(LasVegas!$F$25*10^3)/LasVegas!$B$8</f>
        <v>0</v>
      </c>
      <c r="I187" s="12">
        <f>(SanFrancisco!$F$25*10^3)/SanFrancisco!$B$8</f>
        <v>0</v>
      </c>
      <c r="J187" s="12">
        <f>(Baltimore!$F$25*10^3)/Baltimore!$B$8</f>
        <v>0</v>
      </c>
      <c r="K187" s="12">
        <f>(Albuquerque!$F$25*10^3)/Albuquerque!$B$8</f>
        <v>0</v>
      </c>
      <c r="L187" s="12">
        <f>(Seattle!$F$25*10^3)/Seattle!$B$8</f>
        <v>0</v>
      </c>
      <c r="M187" s="12">
        <f>(Chicago!$F$25*10^3)/Chicago!$B$8</f>
        <v>0</v>
      </c>
      <c r="N187" s="12">
        <f>(Boulder!$F$25*10^3)/Boulder!$B$8</f>
        <v>0</v>
      </c>
      <c r="O187" s="12">
        <f>(Minneapolis!$F$25*10^3)/Minneapolis!$B$8</f>
        <v>0</v>
      </c>
      <c r="P187" s="12">
        <f>(Helena!$F$25*10^3)/Helena!$B$8</f>
        <v>0</v>
      </c>
      <c r="Q187" s="12">
        <f>(Duluth!$F$25*10^3)/Duluth!$B$8</f>
        <v>0</v>
      </c>
      <c r="R187" s="12">
        <f>(Fairbanks!$F$25*10^3)/Fairbanks!$B$8</f>
        <v>0</v>
      </c>
    </row>
    <row r="188" spans="1:18">
      <c r="A188" s="5"/>
      <c r="B188" s="10" t="s">
        <v>95</v>
      </c>
      <c r="C188" s="12">
        <f>(Miami!$F$26*10^3)/Miami!$B$8</f>
        <v>0</v>
      </c>
      <c r="D188" s="12">
        <f>(Houston!$F$26*10^3)/Houston!$B$8</f>
        <v>0</v>
      </c>
      <c r="E188" s="12">
        <f>(Phoenix!$F$26*10^3)/Phoenix!$B$8</f>
        <v>0</v>
      </c>
      <c r="F188" s="12">
        <f>(Atlanta!$F$26*10^3)/Atlanta!$B$8</f>
        <v>0</v>
      </c>
      <c r="G188" s="12">
        <f>(LosAngeles!$F$26*10^3)/LosAngeles!$B$8</f>
        <v>0</v>
      </c>
      <c r="H188" s="12">
        <f>(LasVegas!$F$26*10^3)/LasVegas!$B$8</f>
        <v>0</v>
      </c>
      <c r="I188" s="12">
        <f>(SanFrancisco!$F$26*10^3)/SanFrancisco!$B$8</f>
        <v>0</v>
      </c>
      <c r="J188" s="12">
        <f>(Baltimore!$F$26*10^3)/Baltimore!$B$8</f>
        <v>0</v>
      </c>
      <c r="K188" s="12">
        <f>(Albuquerque!$F$26*10^3)/Albuquerque!$B$8</f>
        <v>0</v>
      </c>
      <c r="L188" s="12">
        <f>(Seattle!$F$26*10^3)/Seattle!$B$8</f>
        <v>0</v>
      </c>
      <c r="M188" s="12">
        <f>(Chicago!$F$26*10^3)/Chicago!$B$8</f>
        <v>0</v>
      </c>
      <c r="N188" s="12">
        <f>(Boulder!$F$26*10^3)/Boulder!$B$8</f>
        <v>0</v>
      </c>
      <c r="O188" s="12">
        <f>(Minneapolis!$F$26*10^3)/Minneapolis!$B$8</f>
        <v>0</v>
      </c>
      <c r="P188" s="12">
        <f>(Helena!$F$26*10^3)/Helena!$B$8</f>
        <v>0</v>
      </c>
      <c r="Q188" s="12">
        <f>(Duluth!$F$26*10^3)/Duluth!$B$8</f>
        <v>0</v>
      </c>
      <c r="R188" s="12">
        <f>(Fairbanks!$F$26*10^3)/Fairbanks!$B$8</f>
        <v>0</v>
      </c>
    </row>
    <row r="189" spans="1:18">
      <c r="A189" s="5"/>
      <c r="B189" s="10" t="s">
        <v>96</v>
      </c>
      <c r="C189" s="12">
        <f>(Miami!$F$28*10^3)/Miami!$B$8</f>
        <v>0</v>
      </c>
      <c r="D189" s="12">
        <f>(Houston!$F$28*10^3)/Houston!$B$8</f>
        <v>0</v>
      </c>
      <c r="E189" s="12">
        <f>(Phoenix!$F$28*10^3)/Phoenix!$B$8</f>
        <v>0</v>
      </c>
      <c r="F189" s="12">
        <f>(Atlanta!$F$28*10^3)/Atlanta!$B$8</f>
        <v>0</v>
      </c>
      <c r="G189" s="12">
        <f>(LosAngeles!$F$28*10^3)/LosAngeles!$B$8</f>
        <v>0</v>
      </c>
      <c r="H189" s="12">
        <f>(LasVegas!$F$28*10^3)/LasVegas!$B$8</f>
        <v>0</v>
      </c>
      <c r="I189" s="12">
        <f>(SanFrancisco!$F$28*10^3)/SanFrancisco!$B$8</f>
        <v>0</v>
      </c>
      <c r="J189" s="12">
        <f>(Baltimore!$F$28*10^3)/Baltimore!$B$8</f>
        <v>0</v>
      </c>
      <c r="K189" s="12">
        <f>(Albuquerque!$F$28*10^3)/Albuquerque!$B$8</f>
        <v>0</v>
      </c>
      <c r="L189" s="12">
        <f>(Seattle!$F$28*10^3)/Seattle!$B$8</f>
        <v>0</v>
      </c>
      <c r="M189" s="12">
        <f>(Chicago!$F$28*10^3)/Chicago!$B$8</f>
        <v>0</v>
      </c>
      <c r="N189" s="12">
        <f>(Boulder!$F$28*10^3)/Boulder!$B$8</f>
        <v>0</v>
      </c>
      <c r="O189" s="12">
        <f>(Minneapolis!$F$28*10^3)/Minneapolis!$B$8</f>
        <v>0</v>
      </c>
      <c r="P189" s="12">
        <f>(Helena!$F$28*10^3)/Helena!$B$8</f>
        <v>0</v>
      </c>
      <c r="Q189" s="12">
        <f>(Duluth!$F$28*10^3)/Duluth!$B$8</f>
        <v>0</v>
      </c>
      <c r="R189" s="12">
        <f>(Fairbanks!$F$28*10^3)/Fairbanks!$B$8</f>
        <v>0</v>
      </c>
    </row>
    <row r="190" spans="1:18">
      <c r="A190" s="5"/>
      <c r="B190" s="8" t="s">
        <v>209</v>
      </c>
      <c r="C190" s="12">
        <f>(Miami!$B$2*10^3)/Miami!$B$8</f>
        <v>335.10577792117272</v>
      </c>
      <c r="D190" s="12">
        <f>(Houston!$B$2*10^3)/Houston!$B$8</f>
        <v>214.44718135810209</v>
      </c>
      <c r="E190" s="12">
        <f>(Phoenix!$B$2*10^3)/Phoenix!$B$8</f>
        <v>221.27016233276044</v>
      </c>
      <c r="F190" s="12">
        <f>(Atlanta!$B$2*10^3)/Atlanta!$B$8</f>
        <v>209.56416890548962</v>
      </c>
      <c r="G190" s="12">
        <f>(LosAngeles!$B$2*10^3)/LosAngeles!$B$8</f>
        <v>164.0886594569329</v>
      </c>
      <c r="H190" s="12">
        <f>(LasVegas!$B$2*10^3)/LasVegas!$B$8</f>
        <v>203.64912629029621</v>
      </c>
      <c r="I190" s="12">
        <f>(SanFrancisco!$B$2*10^3)/SanFrancisco!$B$8</f>
        <v>174.33657419759137</v>
      </c>
      <c r="J190" s="12">
        <f>(Baltimore!$B$2*10^3)/Baltimore!$B$8</f>
        <v>237.92121411420169</v>
      </c>
      <c r="K190" s="12">
        <f>(Albuquerque!$B$2*10^3)/Albuquerque!$B$8</f>
        <v>222.68274069156362</v>
      </c>
      <c r="L190" s="12">
        <f>(Seattle!$B$2*10^3)/Seattle!$B$8</f>
        <v>208.66243513618042</v>
      </c>
      <c r="M190" s="12">
        <f>(Chicago!$B$2*10^3)/Chicago!$B$8</f>
        <v>277.43204422631862</v>
      </c>
      <c r="N190" s="12">
        <f>(Boulder!$B$2*10^3)/Boulder!$B$8</f>
        <v>259.24845867639544</v>
      </c>
      <c r="O190" s="12">
        <f>(Minneapolis!$B$2*10^3)/Minneapolis!$B$8</f>
        <v>330.87011104148183</v>
      </c>
      <c r="P190" s="12">
        <f>(Helena!$B$2*10^3)/Helena!$B$8</f>
        <v>303.03218320913811</v>
      </c>
      <c r="Q190" s="12">
        <f>(Duluth!$B$2*10^3)/Duluth!$B$8</f>
        <v>378.8770932736038</v>
      </c>
      <c r="R190" s="12">
        <f>(Fairbanks!$B$2*10^3)/Fairbanks!$B$8</f>
        <v>593.60141299199813</v>
      </c>
    </row>
    <row r="191" spans="1:18">
      <c r="A191" s="83" t="s">
        <v>288</v>
      </c>
      <c r="B191" s="84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</row>
    <row r="192" spans="1:18">
      <c r="A192" s="73"/>
      <c r="B192" s="83" t="s">
        <v>287</v>
      </c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</row>
    <row r="193" spans="1:18">
      <c r="A193" s="73"/>
      <c r="B193" s="75" t="s">
        <v>285</v>
      </c>
      <c r="C193" s="81">
        <f>10^(-3)*Miami!$C109</f>
        <v>142.85353499999999</v>
      </c>
      <c r="D193" s="81">
        <f>10^(-3)*Houston!$C109</f>
        <v>75.696392000000003</v>
      </c>
      <c r="E193" s="81">
        <f>10^(-3)*Phoenix!$C109</f>
        <v>70.312878999999995</v>
      </c>
      <c r="F193" s="81">
        <f>10^(-3)*Atlanta!$C109</f>
        <v>63.490536999999996</v>
      </c>
      <c r="G193" s="81">
        <f>10^(-3)*LosAngeles!$C109</f>
        <v>67.036541</v>
      </c>
      <c r="H193" s="81">
        <f>10^(-3)*LasVegas!$C109</f>
        <v>68.981039999999993</v>
      </c>
      <c r="I193" s="81">
        <f>10^(-3)*SanFrancisco!$C109</f>
        <v>66.459676000000002</v>
      </c>
      <c r="J193" s="81">
        <f>10^(-3)*Baltimore!$C109</f>
        <v>68.463388999999992</v>
      </c>
      <c r="K193" s="81">
        <f>10^(-3)*Albuquerque!$C109</f>
        <v>62.678292000000006</v>
      </c>
      <c r="L193" s="81">
        <f>10^(-3)*Seattle!$C109</f>
        <v>67.427263000000011</v>
      </c>
      <c r="M193" s="81">
        <f>10^(-3)*Chicago!$C109</f>
        <v>73.022570000000002</v>
      </c>
      <c r="N193" s="81">
        <f>10^(-3)*Boulder!$C109</f>
        <v>73.526196999999996</v>
      </c>
      <c r="O193" s="81">
        <f>10^(-3)*Minneapolis!$C109</f>
        <v>74.363112999999998</v>
      </c>
      <c r="P193" s="81">
        <f>10^(-3)*Helena!$C109</f>
        <v>75.297312000000005</v>
      </c>
      <c r="Q193" s="81">
        <f>10^(-3)*Duluth!$C109</f>
        <v>75.265134000000003</v>
      </c>
      <c r="R193" s="81">
        <f>10^(-3)*Fairbanks!$C109</f>
        <v>78.141131000000001</v>
      </c>
    </row>
    <row r="194" spans="1:18">
      <c r="A194" s="73"/>
      <c r="B194" s="75" t="s">
        <v>284</v>
      </c>
      <c r="C194" s="81">
        <f>10^(-3)*Miami!$C110</f>
        <v>150.27668</v>
      </c>
      <c r="D194" s="81">
        <f>10^(-3)*Houston!$C110</f>
        <v>79.825761</v>
      </c>
      <c r="E194" s="81">
        <f>10^(-3)*Phoenix!$C110</f>
        <v>75.447236000000004</v>
      </c>
      <c r="F194" s="81">
        <f>10^(-3)*Atlanta!$C110</f>
        <v>63.368826999999996</v>
      </c>
      <c r="G194" s="81">
        <f>10^(-3)*LosAngeles!$C110</f>
        <v>62.109949</v>
      </c>
      <c r="H194" s="81">
        <f>10^(-3)*LasVegas!$C110</f>
        <v>63.766170000000002</v>
      </c>
      <c r="I194" s="81">
        <f>10^(-3)*SanFrancisco!$C110</f>
        <v>61.177432000000003</v>
      </c>
      <c r="J194" s="81">
        <f>10^(-3)*Baltimore!$C110</f>
        <v>62.548389000000007</v>
      </c>
      <c r="K194" s="81">
        <f>10^(-3)*Albuquerque!$C110</f>
        <v>63.269477000000002</v>
      </c>
      <c r="L194" s="81">
        <f>10^(-3)*Seattle!$C110</f>
        <v>61.512262999999997</v>
      </c>
      <c r="M194" s="81">
        <f>10^(-3)*Chicago!$C110</f>
        <v>73.022570000000002</v>
      </c>
      <c r="N194" s="81">
        <f>10^(-3)*Boulder!$C110</f>
        <v>67.611197000000004</v>
      </c>
      <c r="O194" s="81">
        <f>10^(-3)*Minneapolis!$C110</f>
        <v>68.448112999999992</v>
      </c>
      <c r="P194" s="81">
        <f>10^(-3)*Helena!$C110</f>
        <v>69.382312000000013</v>
      </c>
      <c r="Q194" s="81">
        <f>10^(-3)*Duluth!$C110</f>
        <v>69.455617000000004</v>
      </c>
      <c r="R194" s="81">
        <f>10^(-3)*Fairbanks!$C110</f>
        <v>78.141131000000001</v>
      </c>
    </row>
    <row r="195" spans="1:18">
      <c r="A195" s="73"/>
      <c r="B195" s="72" t="s">
        <v>283</v>
      </c>
      <c r="C195" s="81">
        <f>10^(-3)*Miami!$C111</f>
        <v>155.42612100000002</v>
      </c>
      <c r="D195" s="81">
        <f>10^(-3)*Houston!$C111</f>
        <v>77.58055499999999</v>
      </c>
      <c r="E195" s="81">
        <f>10^(-3)*Phoenix!$C111</f>
        <v>86.44469500000001</v>
      </c>
      <c r="F195" s="81">
        <f>10^(-3)*Atlanta!$C111</f>
        <v>64.159394000000006</v>
      </c>
      <c r="G195" s="81">
        <f>10^(-3)*LosAngeles!$C111</f>
        <v>62.176834999999997</v>
      </c>
      <c r="H195" s="81">
        <f>10^(-3)*LasVegas!$C111</f>
        <v>64.129372000000004</v>
      </c>
      <c r="I195" s="81">
        <f>10^(-3)*SanFrancisco!$C111</f>
        <v>60.544676000000003</v>
      </c>
      <c r="J195" s="81">
        <f>10^(-3)*Baltimore!$C111</f>
        <v>63.369886000000001</v>
      </c>
      <c r="K195" s="81">
        <f>10^(-3)*Albuquerque!$C111</f>
        <v>63.296165000000002</v>
      </c>
      <c r="L195" s="81">
        <f>10^(-3)*Seattle!$C111</f>
        <v>61.903081</v>
      </c>
      <c r="M195" s="81">
        <f>10^(-3)*Chicago!$C111</f>
        <v>67.450452999999996</v>
      </c>
      <c r="N195" s="81">
        <f>10^(-3)*Boulder!$C111</f>
        <v>68.297714000000013</v>
      </c>
      <c r="O195" s="81">
        <f>10^(-3)*Minneapolis!$C111</f>
        <v>68.448112999999992</v>
      </c>
      <c r="P195" s="81">
        <f>10^(-3)*Helena!$C111</f>
        <v>69.923926000000009</v>
      </c>
      <c r="Q195" s="81">
        <f>10^(-3)*Duluth!$C111</f>
        <v>69.350134000000011</v>
      </c>
      <c r="R195" s="81">
        <f>10^(-3)*Fairbanks!$C111</f>
        <v>72.226130999999995</v>
      </c>
    </row>
    <row r="196" spans="1:18">
      <c r="A196" s="73"/>
      <c r="B196" s="72" t="s">
        <v>282</v>
      </c>
      <c r="C196" s="81">
        <f>10^(-3)*Miami!$C112</f>
        <v>164.372151</v>
      </c>
      <c r="D196" s="81">
        <f>10^(-3)*Houston!$C112</f>
        <v>85.576937000000001</v>
      </c>
      <c r="E196" s="81">
        <f>10^(-3)*Phoenix!$C112</f>
        <v>89.428157000000013</v>
      </c>
      <c r="F196" s="81">
        <f>10^(-3)*Atlanta!$C112</f>
        <v>71.444047999999995</v>
      </c>
      <c r="G196" s="81">
        <f>10^(-3)*LosAngeles!$C112</f>
        <v>62.439213000000002</v>
      </c>
      <c r="H196" s="81">
        <f>10^(-3)*LasVegas!$C112</f>
        <v>76.656884000000005</v>
      </c>
      <c r="I196" s="81">
        <f>10^(-3)*SanFrancisco!$C112</f>
        <v>61.298796000000003</v>
      </c>
      <c r="J196" s="81">
        <f>10^(-3)*Baltimore!$C112</f>
        <v>63.707186999999998</v>
      </c>
      <c r="K196" s="81">
        <f>10^(-3)*Albuquerque!$C112</f>
        <v>65.608508</v>
      </c>
      <c r="L196" s="81">
        <f>10^(-3)*Seattle!$C112</f>
        <v>61.609874000000005</v>
      </c>
      <c r="M196" s="81">
        <f>10^(-3)*Chicago!$C112</f>
        <v>67.826537999999999</v>
      </c>
      <c r="N196" s="81">
        <f>10^(-3)*Boulder!$C112</f>
        <v>69.808713000000012</v>
      </c>
      <c r="O196" s="81">
        <f>10^(-3)*Minneapolis!$C112</f>
        <v>68.979058000000009</v>
      </c>
      <c r="P196" s="81">
        <f>10^(-3)*Helena!$C112</f>
        <v>69.518550000000005</v>
      </c>
      <c r="Q196" s="81">
        <f>10^(-3)*Duluth!$C112</f>
        <v>69.350134000000011</v>
      </c>
      <c r="R196" s="81">
        <f>10^(-3)*Fairbanks!$C112</f>
        <v>71.968254000000002</v>
      </c>
    </row>
    <row r="197" spans="1:18">
      <c r="A197" s="73"/>
      <c r="B197" s="72" t="s">
        <v>265</v>
      </c>
      <c r="C197" s="81">
        <f>10^(-3)*Miami!$C113</f>
        <v>176.14260200000001</v>
      </c>
      <c r="D197" s="81">
        <f>10^(-3)*Houston!$C113</f>
        <v>96.675710999999993</v>
      </c>
      <c r="E197" s="81">
        <f>10^(-3)*Phoenix!$C113</f>
        <v>98.550571000000005</v>
      </c>
      <c r="F197" s="81">
        <f>10^(-3)*Atlanta!$C113</f>
        <v>80.288839999999993</v>
      </c>
      <c r="G197" s="81">
        <f>10^(-3)*LosAngeles!$C113</f>
        <v>62.293949000000005</v>
      </c>
      <c r="H197" s="81">
        <f>10^(-3)*LasVegas!$C113</f>
        <v>83.438850000000002</v>
      </c>
      <c r="I197" s="81">
        <f>10^(-3)*SanFrancisco!$C113</f>
        <v>61.389775999999998</v>
      </c>
      <c r="J197" s="81">
        <f>10^(-3)*Baltimore!$C113</f>
        <v>70.190613999999997</v>
      </c>
      <c r="K197" s="81">
        <f>10^(-3)*Albuquerque!$C113</f>
        <v>73.181388000000013</v>
      </c>
      <c r="L197" s="81">
        <f>10^(-3)*Seattle!$C113</f>
        <v>62.521999999999998</v>
      </c>
      <c r="M197" s="81">
        <f>10^(-3)*Chicago!$C113</f>
        <v>76.260854000000009</v>
      </c>
      <c r="N197" s="81">
        <f>10^(-3)*Boulder!$C113</f>
        <v>75.207383000000007</v>
      </c>
      <c r="O197" s="81">
        <f>10^(-3)*Minneapolis!$C113</f>
        <v>77.147365999999991</v>
      </c>
      <c r="P197" s="81">
        <f>10^(-3)*Helena!$C113</f>
        <v>70.401143000000005</v>
      </c>
      <c r="Q197" s="81">
        <f>10^(-3)*Duluth!$C113</f>
        <v>70.317109000000002</v>
      </c>
      <c r="R197" s="81">
        <f>10^(-3)*Fairbanks!$C113</f>
        <v>72.633212999999998</v>
      </c>
    </row>
    <row r="198" spans="1:18">
      <c r="A198" s="73"/>
      <c r="B198" s="72" t="s">
        <v>281</v>
      </c>
      <c r="C198" s="81">
        <f>10^(-3)*Miami!$C114</f>
        <v>177.07619200000002</v>
      </c>
      <c r="D198" s="81">
        <f>10^(-3)*Houston!$C114</f>
        <v>98.243146999999993</v>
      </c>
      <c r="E198" s="81">
        <f>10^(-3)*Phoenix!$C114</f>
        <v>106.76205899999999</v>
      </c>
      <c r="F198" s="81">
        <f>10^(-3)*Atlanta!$C114</f>
        <v>86.290109999999999</v>
      </c>
      <c r="G198" s="81">
        <f>10^(-3)*LosAngeles!$C114</f>
        <v>64.149180000000001</v>
      </c>
      <c r="H198" s="81">
        <f>10^(-3)*LasVegas!$C114</f>
        <v>88.357441999999992</v>
      </c>
      <c r="I198" s="81">
        <f>10^(-3)*SanFrancisco!$C114</f>
        <v>62.045051000000001</v>
      </c>
      <c r="J198" s="81">
        <f>10^(-3)*Baltimore!$C114</f>
        <v>85.343558999999999</v>
      </c>
      <c r="K198" s="81">
        <f>10^(-3)*Albuquerque!$C114</f>
        <v>80.546020999999996</v>
      </c>
      <c r="L198" s="81">
        <f>10^(-3)*Seattle!$C114</f>
        <v>65.909684999999996</v>
      </c>
      <c r="M198" s="81">
        <f>10^(-3)*Chicago!$C114</f>
        <v>88.457856000000007</v>
      </c>
      <c r="N198" s="81">
        <f>10^(-3)*Boulder!$C114</f>
        <v>81.450984000000005</v>
      </c>
      <c r="O198" s="81">
        <f>10^(-3)*Minneapolis!$C114</f>
        <v>89.794812999999991</v>
      </c>
      <c r="P198" s="81">
        <f>10^(-3)*Helena!$C114</f>
        <v>84.173975999999996</v>
      </c>
      <c r="Q198" s="81">
        <f>10^(-3)*Duluth!$C114</f>
        <v>79.085410999999993</v>
      </c>
      <c r="R198" s="81">
        <f>10^(-3)*Fairbanks!$C114</f>
        <v>75.162575000000004</v>
      </c>
    </row>
    <row r="199" spans="1:18">
      <c r="A199" s="73"/>
      <c r="B199" s="72" t="s">
        <v>280</v>
      </c>
      <c r="C199" s="81">
        <f>10^(-3)*Miami!$C115</f>
        <v>182.728925</v>
      </c>
      <c r="D199" s="81">
        <f>10^(-3)*Houston!$C115</f>
        <v>100.590997</v>
      </c>
      <c r="E199" s="81">
        <f>10^(-3)*Phoenix!$C115</f>
        <v>106.699297</v>
      </c>
      <c r="F199" s="81">
        <f>10^(-3)*Atlanta!$C115</f>
        <v>91.855792000000008</v>
      </c>
      <c r="G199" s="81">
        <f>10^(-3)*LosAngeles!$C115</f>
        <v>69.096885</v>
      </c>
      <c r="H199" s="81">
        <f>10^(-3)*LasVegas!$C115</f>
        <v>88.213352</v>
      </c>
      <c r="I199" s="81">
        <f>10^(-3)*SanFrancisco!$C115</f>
        <v>66.956516000000008</v>
      </c>
      <c r="J199" s="81">
        <f>10^(-3)*Baltimore!$C115</f>
        <v>88.321692999999996</v>
      </c>
      <c r="K199" s="81">
        <f>10^(-3)*Albuquerque!$C115</f>
        <v>81.065433999999996</v>
      </c>
      <c r="L199" s="81">
        <f>10^(-3)*Seattle!$C115</f>
        <v>70.213823000000005</v>
      </c>
      <c r="M199" s="81">
        <f>10^(-3)*Chicago!$C115</f>
        <v>90.675393999999997</v>
      </c>
      <c r="N199" s="81">
        <f>10^(-3)*Boulder!$C115</f>
        <v>85.267379000000005</v>
      </c>
      <c r="O199" s="81">
        <f>10^(-3)*Minneapolis!$C115</f>
        <v>87.506901999999997</v>
      </c>
      <c r="P199" s="81">
        <f>10^(-3)*Helena!$C115</f>
        <v>84.161557999999999</v>
      </c>
      <c r="Q199" s="81">
        <f>10^(-3)*Duluth!$C115</f>
        <v>86.604096000000013</v>
      </c>
      <c r="R199" s="81">
        <f>10^(-3)*Fairbanks!$C115</f>
        <v>75.624988999999999</v>
      </c>
    </row>
    <row r="200" spans="1:18">
      <c r="A200" s="73"/>
      <c r="B200" s="72" t="s">
        <v>279</v>
      </c>
      <c r="C200" s="81">
        <f>10^(-3)*Miami!$C116</f>
        <v>182.841522</v>
      </c>
      <c r="D200" s="81">
        <f>10^(-3)*Houston!$C116</f>
        <v>99.431081000000006</v>
      </c>
      <c r="E200" s="81">
        <f>10^(-3)*Phoenix!$C116</f>
        <v>106.680457</v>
      </c>
      <c r="F200" s="81">
        <f>10^(-3)*Atlanta!$C116</f>
        <v>86.898308</v>
      </c>
      <c r="G200" s="81">
        <f>10^(-3)*LosAngeles!$C116</f>
        <v>71.655608000000001</v>
      </c>
      <c r="H200" s="81">
        <f>10^(-3)*LasVegas!$C116</f>
        <v>88.218009000000009</v>
      </c>
      <c r="I200" s="81">
        <f>10^(-3)*SanFrancisco!$C116</f>
        <v>61.717392999999994</v>
      </c>
      <c r="J200" s="81">
        <f>10^(-3)*Baltimore!$C116</f>
        <v>87.610517999999999</v>
      </c>
      <c r="K200" s="81">
        <f>10^(-3)*Albuquerque!$C116</f>
        <v>81.535592999999992</v>
      </c>
      <c r="L200" s="81">
        <f>10^(-3)*Seattle!$C116</f>
        <v>67.825452000000013</v>
      </c>
      <c r="M200" s="81">
        <f>10^(-3)*Chicago!$C116</f>
        <v>88.405310999999998</v>
      </c>
      <c r="N200" s="81">
        <f>10^(-3)*Boulder!$C116</f>
        <v>85.402278999999993</v>
      </c>
      <c r="O200" s="81">
        <f>10^(-3)*Minneapolis!$C116</f>
        <v>87.449175000000011</v>
      </c>
      <c r="P200" s="81">
        <f>10^(-3)*Helena!$C116</f>
        <v>80.353649000000004</v>
      </c>
      <c r="Q200" s="81">
        <f>10^(-3)*Duluth!$C116</f>
        <v>81.973832000000002</v>
      </c>
      <c r="R200" s="81">
        <f>10^(-3)*Fairbanks!$C116</f>
        <v>73.428848000000002</v>
      </c>
    </row>
    <row r="201" spans="1:18">
      <c r="A201" s="73"/>
      <c r="B201" s="72" t="s">
        <v>278</v>
      </c>
      <c r="C201" s="81">
        <f>10^(-3)*Miami!$C117</f>
        <v>176.50127600000002</v>
      </c>
      <c r="D201" s="81">
        <f>10^(-3)*Houston!$C117</f>
        <v>96.143258000000003</v>
      </c>
      <c r="E201" s="81">
        <f>10^(-3)*Phoenix!$C117</f>
        <v>102.255437</v>
      </c>
      <c r="F201" s="81">
        <f>10^(-3)*Atlanta!$C117</f>
        <v>82.374761000000007</v>
      </c>
      <c r="G201" s="81">
        <f>10^(-3)*LosAngeles!$C117</f>
        <v>70.975223</v>
      </c>
      <c r="H201" s="81">
        <f>10^(-3)*LasVegas!$C117</f>
        <v>87.359879000000006</v>
      </c>
      <c r="I201" s="81">
        <f>10^(-3)*SanFrancisco!$C117</f>
        <v>69.125702000000004</v>
      </c>
      <c r="J201" s="81">
        <f>10^(-3)*Baltimore!$C117</f>
        <v>77.91125199999999</v>
      </c>
      <c r="K201" s="81">
        <f>10^(-3)*Albuquerque!$C117</f>
        <v>72.307634999999991</v>
      </c>
      <c r="L201" s="81">
        <f>10^(-3)*Seattle!$C117</f>
        <v>65.848137000000008</v>
      </c>
      <c r="M201" s="81">
        <f>10^(-3)*Chicago!$C117</f>
        <v>80.002168000000012</v>
      </c>
      <c r="N201" s="81">
        <f>10^(-3)*Boulder!$C117</f>
        <v>77.108845000000002</v>
      </c>
      <c r="O201" s="81">
        <f>10^(-3)*Minneapolis!$C117</f>
        <v>77.793813</v>
      </c>
      <c r="P201" s="81">
        <f>10^(-3)*Helena!$C117</f>
        <v>74.343274999999991</v>
      </c>
      <c r="Q201" s="81">
        <f>10^(-3)*Duluth!$C117</f>
        <v>70.889043999999998</v>
      </c>
      <c r="R201" s="81">
        <f>10^(-3)*Fairbanks!$C117</f>
        <v>71.968254000000002</v>
      </c>
    </row>
    <row r="202" spans="1:18">
      <c r="A202" s="73"/>
      <c r="B202" s="72" t="s">
        <v>277</v>
      </c>
      <c r="C202" s="81">
        <f>10^(-3)*Miami!$C118</f>
        <v>165.08248600000002</v>
      </c>
      <c r="D202" s="81">
        <f>10^(-3)*Houston!$C118</f>
        <v>89.095796000000007</v>
      </c>
      <c r="E202" s="81">
        <f>10^(-3)*Phoenix!$C118</f>
        <v>88.540491000000003</v>
      </c>
      <c r="F202" s="81">
        <f>10^(-3)*Atlanta!$C118</f>
        <v>68.980066999999991</v>
      </c>
      <c r="G202" s="81">
        <f>10^(-3)*LosAngeles!$C118</f>
        <v>65.532787999999996</v>
      </c>
      <c r="H202" s="81">
        <f>10^(-3)*LasVegas!$C118</f>
        <v>75.25763400000001</v>
      </c>
      <c r="I202" s="81">
        <f>10^(-3)*SanFrancisco!$C118</f>
        <v>61.534588000000007</v>
      </c>
      <c r="J202" s="81">
        <f>10^(-3)*Baltimore!$C118</f>
        <v>67.508759000000012</v>
      </c>
      <c r="K202" s="81">
        <f>10^(-3)*Albuquerque!$C118</f>
        <v>64.070593000000002</v>
      </c>
      <c r="L202" s="81">
        <f>10^(-3)*Seattle!$C118</f>
        <v>62.133474000000007</v>
      </c>
      <c r="M202" s="81">
        <f>10^(-3)*Chicago!$C118</f>
        <v>68.397134000000008</v>
      </c>
      <c r="N202" s="81">
        <f>10^(-3)*Boulder!$C118</f>
        <v>70.695829000000003</v>
      </c>
      <c r="O202" s="81">
        <f>10^(-3)*Minneapolis!$C118</f>
        <v>69.207019000000003</v>
      </c>
      <c r="P202" s="81">
        <f>10^(-3)*Helena!$C118</f>
        <v>70.272244999999998</v>
      </c>
      <c r="Q202" s="81">
        <f>10^(-3)*Duluth!$C118</f>
        <v>69.405850999999998</v>
      </c>
      <c r="R202" s="81">
        <f>10^(-3)*Fairbanks!$C118</f>
        <v>77.883254000000008</v>
      </c>
    </row>
    <row r="203" spans="1:18">
      <c r="A203" s="73"/>
      <c r="B203" s="72" t="s">
        <v>276</v>
      </c>
      <c r="C203" s="81">
        <f>10^(-3)*Miami!$C119</f>
        <v>146.05957699999999</v>
      </c>
      <c r="D203" s="81">
        <f>10^(-3)*Houston!$C119</f>
        <v>79.258762000000004</v>
      </c>
      <c r="E203" s="81">
        <f>10^(-3)*Phoenix!$C119</f>
        <v>80.298035999999996</v>
      </c>
      <c r="F203" s="81">
        <f>10^(-3)*Atlanta!$C119</f>
        <v>63.910531000000006</v>
      </c>
      <c r="G203" s="81">
        <f>10^(-3)*LosAngeles!$C119</f>
        <v>67.499255999999988</v>
      </c>
      <c r="H203" s="81">
        <f>10^(-3)*LasVegas!$C119</f>
        <v>69.362621000000004</v>
      </c>
      <c r="I203" s="81">
        <f>10^(-3)*SanFrancisco!$C119</f>
        <v>66.459676000000002</v>
      </c>
      <c r="J203" s="81">
        <f>10^(-3)*Baltimore!$C119</f>
        <v>68.463388999999992</v>
      </c>
      <c r="K203" s="81">
        <f>10^(-3)*Albuquerque!$C119</f>
        <v>68.593292000000005</v>
      </c>
      <c r="L203" s="81">
        <f>10^(-3)*Seattle!$C119</f>
        <v>67.427263000000011</v>
      </c>
      <c r="M203" s="81">
        <f>10^(-3)*Chicago!$C119</f>
        <v>73.022570000000002</v>
      </c>
      <c r="N203" s="81">
        <f>10^(-3)*Boulder!$C119</f>
        <v>73.526196999999996</v>
      </c>
      <c r="O203" s="81">
        <f>10^(-3)*Minneapolis!$C119</f>
        <v>74.363112999999998</v>
      </c>
      <c r="P203" s="81">
        <f>10^(-3)*Helena!$C119</f>
        <v>75.297312000000005</v>
      </c>
      <c r="Q203" s="81">
        <f>10^(-3)*Duluth!$C119</f>
        <v>75.265134000000003</v>
      </c>
      <c r="R203" s="81">
        <f>10^(-3)*Fairbanks!$C119</f>
        <v>78.141131000000001</v>
      </c>
    </row>
    <row r="204" spans="1:18">
      <c r="A204" s="73"/>
      <c r="B204" s="72" t="s">
        <v>275</v>
      </c>
      <c r="C204" s="81">
        <f>10^(-3)*Miami!$C120</f>
        <v>139.77281400000001</v>
      </c>
      <c r="D204" s="81">
        <f>10^(-3)*Houston!$C120</f>
        <v>74.566006000000002</v>
      </c>
      <c r="E204" s="81">
        <f>10^(-3)*Phoenix!$C120</f>
        <v>70.191520999999995</v>
      </c>
      <c r="F204" s="81">
        <f>10^(-3)*Atlanta!$C120</f>
        <v>63.245615000000001</v>
      </c>
      <c r="G204" s="81">
        <f>10^(-3)*LosAngeles!$C120</f>
        <v>67.403283999999999</v>
      </c>
      <c r="H204" s="81">
        <f>10^(-3)*LasVegas!$C120</f>
        <v>69.078091000000001</v>
      </c>
      <c r="I204" s="81">
        <f>10^(-3)*SanFrancisco!$C120</f>
        <v>66.459676000000002</v>
      </c>
      <c r="J204" s="81">
        <f>10^(-3)*Baltimore!$C120</f>
        <v>68.463388999999992</v>
      </c>
      <c r="K204" s="81">
        <f>10^(-3)*Albuquerque!$C120</f>
        <v>68.593292000000005</v>
      </c>
      <c r="L204" s="81">
        <f>10^(-3)*Seattle!$C120</f>
        <v>67.427263000000011</v>
      </c>
      <c r="M204" s="81">
        <f>10^(-3)*Chicago!$C120</f>
        <v>73.022570000000002</v>
      </c>
      <c r="N204" s="81">
        <f>10^(-3)*Boulder!$C120</f>
        <v>73.526196999999996</v>
      </c>
      <c r="O204" s="81">
        <f>10^(-3)*Minneapolis!$C120</f>
        <v>74.363112999999998</v>
      </c>
      <c r="P204" s="81">
        <f>10^(-3)*Helena!$C120</f>
        <v>75.297312000000005</v>
      </c>
      <c r="Q204" s="81">
        <f>10^(-3)*Duluth!$C120</f>
        <v>75.265134000000003</v>
      </c>
      <c r="R204" s="81">
        <f>10^(-3)*Fairbanks!$C120</f>
        <v>78.141131000000001</v>
      </c>
    </row>
    <row r="205" spans="1:18">
      <c r="A205" s="73"/>
      <c r="B205" s="72" t="s">
        <v>286</v>
      </c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</row>
    <row r="206" spans="1:18">
      <c r="A206" s="73"/>
      <c r="B206" s="75" t="s">
        <v>285</v>
      </c>
      <c r="C206" s="81" t="str">
        <f>Miami!$D109</f>
        <v>25-JAN-13:30</v>
      </c>
      <c r="D206" s="81" t="str">
        <f>Houston!$D109</f>
        <v>03-JAN-13:00</v>
      </c>
      <c r="E206" s="81" t="str">
        <f>Phoenix!$D109</f>
        <v>26-JAN-15:39</v>
      </c>
      <c r="F206" s="81" t="str">
        <f>Atlanta!$D109</f>
        <v>23-JAN-15:00</v>
      </c>
      <c r="G206" s="81" t="str">
        <f>LosAngeles!$D109</f>
        <v>02-JAN-16:00</v>
      </c>
      <c r="H206" s="81" t="str">
        <f>LasVegas!$D109</f>
        <v>02-JAN-16:40</v>
      </c>
      <c r="I206" s="81" t="str">
        <f>SanFrancisco!$D109</f>
        <v>02-JAN-16:00</v>
      </c>
      <c r="J206" s="81" t="str">
        <f>Baltimore!$D109</f>
        <v>02-JAN-16:49</v>
      </c>
      <c r="K206" s="81" t="str">
        <f>Albuquerque!$D109</f>
        <v>02-JAN-09:09</v>
      </c>
      <c r="L206" s="81" t="str">
        <f>Seattle!$D109</f>
        <v>02-JAN-16:30</v>
      </c>
      <c r="M206" s="81" t="str">
        <f>Chicago!$D109</f>
        <v>02-JAN-16:30</v>
      </c>
      <c r="N206" s="81" t="str">
        <f>Boulder!$D109</f>
        <v>02-JAN-16:49</v>
      </c>
      <c r="O206" s="81" t="str">
        <f>Minneapolis!$D109</f>
        <v>02-JAN-16:40</v>
      </c>
      <c r="P206" s="81" t="str">
        <f>Helena!$D109</f>
        <v>02-JAN-16:49</v>
      </c>
      <c r="Q206" s="81" t="str">
        <f>Duluth!$D109</f>
        <v>02-JAN-16:30</v>
      </c>
      <c r="R206" s="81" t="str">
        <f>Fairbanks!$D109</f>
        <v>02-JAN-09:09</v>
      </c>
    </row>
    <row r="207" spans="1:18">
      <c r="A207" s="73"/>
      <c r="B207" s="75" t="s">
        <v>284</v>
      </c>
      <c r="C207" s="81" t="str">
        <f>Miami!$D110</f>
        <v>24-FEB-13:09</v>
      </c>
      <c r="D207" s="81" t="str">
        <f>Houston!$D110</f>
        <v>23-FEB-14:00</v>
      </c>
      <c r="E207" s="81" t="str">
        <f>Phoenix!$D110</f>
        <v>28-FEB-15:39</v>
      </c>
      <c r="F207" s="81" t="str">
        <f>Atlanta!$D110</f>
        <v>27-FEB-15:00</v>
      </c>
      <c r="G207" s="81" t="str">
        <f>LosAngeles!$D110</f>
        <v>13-FEB-11:00</v>
      </c>
      <c r="H207" s="81" t="str">
        <f>LasVegas!$D110</f>
        <v>27-FEB-15:20</v>
      </c>
      <c r="I207" s="81" t="str">
        <f>SanFrancisco!$D110</f>
        <v>15-FEB-15:00</v>
      </c>
      <c r="J207" s="81" t="str">
        <f>Baltimore!$D110</f>
        <v>01-FEB-09:09</v>
      </c>
      <c r="K207" s="81" t="str">
        <f>Albuquerque!$D110</f>
        <v>14-FEB-15:00</v>
      </c>
      <c r="L207" s="81" t="str">
        <f>Seattle!$D110</f>
        <v>01-FEB-09:09</v>
      </c>
      <c r="M207" s="81" t="str">
        <f>Chicago!$D110</f>
        <v>01-FEB-16:00</v>
      </c>
      <c r="N207" s="81" t="str">
        <f>Boulder!$D110</f>
        <v>01-FEB-09:09</v>
      </c>
      <c r="O207" s="81" t="str">
        <f>Minneapolis!$D110</f>
        <v>01-FEB-09:09</v>
      </c>
      <c r="P207" s="81" t="str">
        <f>Helena!$D110</f>
        <v>01-FEB-09:09</v>
      </c>
      <c r="Q207" s="81" t="str">
        <f>Duluth!$D110</f>
        <v>01-FEB-09:09</v>
      </c>
      <c r="R207" s="81" t="str">
        <f>Fairbanks!$D110</f>
        <v>01-FEB-09:09</v>
      </c>
    </row>
    <row r="208" spans="1:18">
      <c r="A208" s="73"/>
      <c r="B208" s="72" t="s">
        <v>283</v>
      </c>
      <c r="C208" s="81" t="str">
        <f>Miami!$D111</f>
        <v>27-MAR-13:30</v>
      </c>
      <c r="D208" s="81" t="str">
        <f>Houston!$D111</f>
        <v>28-MAR-14:00</v>
      </c>
      <c r="E208" s="81" t="str">
        <f>Phoenix!$D111</f>
        <v>17-MAR-14:00</v>
      </c>
      <c r="F208" s="81" t="str">
        <f>Atlanta!$D111</f>
        <v>28-MAR-14:00</v>
      </c>
      <c r="G208" s="81" t="str">
        <f>LosAngeles!$D111</f>
        <v>31-MAR-14:39</v>
      </c>
      <c r="H208" s="81" t="str">
        <f>LasVegas!$D111</f>
        <v>31-MAR-14:50</v>
      </c>
      <c r="I208" s="81" t="str">
        <f>SanFrancisco!$D111</f>
        <v>01-MAR-09:09</v>
      </c>
      <c r="J208" s="81" t="str">
        <f>Baltimore!$D111</f>
        <v>09-MAR-15:00</v>
      </c>
      <c r="K208" s="81" t="str">
        <f>Albuquerque!$D111</f>
        <v>02-MAR-15:00</v>
      </c>
      <c r="L208" s="81" t="str">
        <f>Seattle!$D111</f>
        <v>29-MAR-14:00</v>
      </c>
      <c r="M208" s="81" t="str">
        <f>Chicago!$D111</f>
        <v>31-MAR-15:50</v>
      </c>
      <c r="N208" s="81" t="str">
        <f>Boulder!$D111</f>
        <v>30-MAR-14:00</v>
      </c>
      <c r="O208" s="81" t="str">
        <f>Minneapolis!$D111</f>
        <v>01-MAR-09:09</v>
      </c>
      <c r="P208" s="81" t="str">
        <f>Helena!$D111</f>
        <v>28-MAR-15:39</v>
      </c>
      <c r="Q208" s="81" t="str">
        <f>Duluth!$D111</f>
        <v>01-MAR-09:09</v>
      </c>
      <c r="R208" s="81" t="str">
        <f>Fairbanks!$D111</f>
        <v>13-MAR-08:09</v>
      </c>
    </row>
    <row r="209" spans="1:18">
      <c r="A209" s="73"/>
      <c r="B209" s="72" t="s">
        <v>282</v>
      </c>
      <c r="C209" s="81" t="str">
        <f>Miami!$D112</f>
        <v>04-APR-13:30</v>
      </c>
      <c r="D209" s="81" t="str">
        <f>Houston!$D112</f>
        <v>17-APR-14:00</v>
      </c>
      <c r="E209" s="81" t="str">
        <f>Phoenix!$D112</f>
        <v>26-APR-14:50</v>
      </c>
      <c r="F209" s="81" t="str">
        <f>Atlanta!$D112</f>
        <v>14-APR-15:00</v>
      </c>
      <c r="G209" s="81" t="str">
        <f>LosAngeles!$D112</f>
        <v>11-APR-15:00</v>
      </c>
      <c r="H209" s="81" t="str">
        <f>LasVegas!$D112</f>
        <v>21-APR-14:00</v>
      </c>
      <c r="I209" s="81" t="str">
        <f>SanFrancisco!$D112</f>
        <v>13-APR-14:00</v>
      </c>
      <c r="J209" s="81" t="str">
        <f>Baltimore!$D112</f>
        <v>04-APR-14:00</v>
      </c>
      <c r="K209" s="81" t="str">
        <f>Albuquerque!$D112</f>
        <v>21-APR-15:00</v>
      </c>
      <c r="L209" s="81" t="str">
        <f>Seattle!$D112</f>
        <v>18-APR-15:00</v>
      </c>
      <c r="M209" s="81" t="str">
        <f>Chicago!$D112</f>
        <v>07-APR-14:00</v>
      </c>
      <c r="N209" s="81" t="str">
        <f>Boulder!$D112</f>
        <v>25-APR-14:00</v>
      </c>
      <c r="O209" s="81" t="str">
        <f>Minneapolis!$D112</f>
        <v>14-APR-15:00</v>
      </c>
      <c r="P209" s="81" t="str">
        <f>Helena!$D112</f>
        <v>06-APR-15:00</v>
      </c>
      <c r="Q209" s="81" t="str">
        <f>Duluth!$D112</f>
        <v>03-APR-08:09</v>
      </c>
      <c r="R209" s="81" t="str">
        <f>Fairbanks!$D112</f>
        <v>03-APR-08:09</v>
      </c>
    </row>
    <row r="210" spans="1:18">
      <c r="A210" s="73"/>
      <c r="B210" s="72" t="s">
        <v>265</v>
      </c>
      <c r="C210" s="81" t="str">
        <f>Miami!$D113</f>
        <v>24-MAY-12:39</v>
      </c>
      <c r="D210" s="81" t="str">
        <f>Houston!$D113</f>
        <v>26-MAY-14:00</v>
      </c>
      <c r="E210" s="81" t="str">
        <f>Phoenix!$D113</f>
        <v>30-MAY-14:00</v>
      </c>
      <c r="F210" s="81" t="str">
        <f>Atlanta!$D113</f>
        <v>15-MAY-14:00</v>
      </c>
      <c r="G210" s="81" t="str">
        <f>LosAngeles!$D113</f>
        <v>30-MAY-14:30</v>
      </c>
      <c r="H210" s="81" t="str">
        <f>LasVegas!$D113</f>
        <v>31-MAY-15:00</v>
      </c>
      <c r="I210" s="81" t="str">
        <f>SanFrancisco!$D113</f>
        <v>17-MAY-13:00</v>
      </c>
      <c r="J210" s="81" t="str">
        <f>Baltimore!$D113</f>
        <v>15-MAY-14:20</v>
      </c>
      <c r="K210" s="81" t="str">
        <f>Albuquerque!$D113</f>
        <v>31-MAY-15:00</v>
      </c>
      <c r="L210" s="81" t="str">
        <f>Seattle!$D113</f>
        <v>04-MAY-14:00</v>
      </c>
      <c r="M210" s="81" t="str">
        <f>Chicago!$D113</f>
        <v>05-MAY-13:00</v>
      </c>
      <c r="N210" s="81" t="str">
        <f>Boulder!$D113</f>
        <v>23-MAY-15:00</v>
      </c>
      <c r="O210" s="81" t="str">
        <f>Minneapolis!$D113</f>
        <v>31-MAY-12:39</v>
      </c>
      <c r="P210" s="81" t="str">
        <f>Helena!$D113</f>
        <v>16-MAY-15:00</v>
      </c>
      <c r="Q210" s="81" t="str">
        <f>Duluth!$D113</f>
        <v>31-MAY-15:00</v>
      </c>
      <c r="R210" s="81" t="str">
        <f>Fairbanks!$D113</f>
        <v>24-MAY-14:00</v>
      </c>
    </row>
    <row r="211" spans="1:18">
      <c r="A211" s="73"/>
      <c r="B211" s="72" t="s">
        <v>281</v>
      </c>
      <c r="C211" s="81" t="str">
        <f>Miami!$D114</f>
        <v>20-JUN-13:09</v>
      </c>
      <c r="D211" s="81" t="str">
        <f>Houston!$D114</f>
        <v>13-JUN-14:00</v>
      </c>
      <c r="E211" s="81" t="str">
        <f>Phoenix!$D114</f>
        <v>28-JUN-15:00</v>
      </c>
      <c r="F211" s="81" t="str">
        <f>Atlanta!$D114</f>
        <v>19-JUN-14:00</v>
      </c>
      <c r="G211" s="81" t="str">
        <f>LosAngeles!$D114</f>
        <v>30-JUN-14:00</v>
      </c>
      <c r="H211" s="81" t="str">
        <f>LasVegas!$D114</f>
        <v>27-JUN-15:00</v>
      </c>
      <c r="I211" s="81" t="str">
        <f>SanFrancisco!$D114</f>
        <v>16-JUN-14:00</v>
      </c>
      <c r="J211" s="81" t="str">
        <f>Baltimore!$D114</f>
        <v>30-JUN-14:00</v>
      </c>
      <c r="K211" s="81" t="str">
        <f>Albuquerque!$D114</f>
        <v>29-JUN-15:30</v>
      </c>
      <c r="L211" s="81" t="str">
        <f>Seattle!$D114</f>
        <v>28-JUN-14:00</v>
      </c>
      <c r="M211" s="81" t="str">
        <f>Chicago!$D114</f>
        <v>08-JUN-12:00</v>
      </c>
      <c r="N211" s="81" t="str">
        <f>Boulder!$D114</f>
        <v>28-JUN-13:00</v>
      </c>
      <c r="O211" s="81" t="str">
        <f>Minneapolis!$D114</f>
        <v>29-JUN-14:00</v>
      </c>
      <c r="P211" s="81" t="str">
        <f>Helena!$D114</f>
        <v>30-JUN-14:00</v>
      </c>
      <c r="Q211" s="81" t="str">
        <f>Duluth!$D114</f>
        <v>14-JUN-15:00</v>
      </c>
      <c r="R211" s="81" t="str">
        <f>Fairbanks!$D114</f>
        <v>20-JUN-15:00</v>
      </c>
    </row>
    <row r="212" spans="1:18">
      <c r="A212" s="73"/>
      <c r="B212" s="72" t="s">
        <v>280</v>
      </c>
      <c r="C212" s="81" t="str">
        <f>Miami!$D115</f>
        <v>10-JUL-13:30</v>
      </c>
      <c r="D212" s="81" t="str">
        <f>Houston!$D115</f>
        <v>31-JUL-14:39</v>
      </c>
      <c r="E212" s="81" t="str">
        <f>Phoenix!$D115</f>
        <v>11-JUL-15:00</v>
      </c>
      <c r="F212" s="81" t="str">
        <f>Atlanta!$D115</f>
        <v>03-JUL-14:00</v>
      </c>
      <c r="G212" s="81" t="str">
        <f>LosAngeles!$D115</f>
        <v>10-JUL-15:00</v>
      </c>
      <c r="H212" s="81" t="str">
        <f>LasVegas!$D115</f>
        <v>25-JUL-15:00</v>
      </c>
      <c r="I212" s="81" t="str">
        <f>SanFrancisco!$D115</f>
        <v>03-JUL-13:09</v>
      </c>
      <c r="J212" s="81" t="str">
        <f>Baltimore!$D115</f>
        <v>25-JUL-12:00</v>
      </c>
      <c r="K212" s="81" t="str">
        <f>Albuquerque!$D115</f>
        <v>31-JUL-14:00</v>
      </c>
      <c r="L212" s="81" t="str">
        <f>Seattle!$D115</f>
        <v>24-JUL-14:00</v>
      </c>
      <c r="M212" s="81" t="str">
        <f>Chicago!$D115</f>
        <v>13-JUL-14:00</v>
      </c>
      <c r="N212" s="81" t="str">
        <f>Boulder!$D115</f>
        <v>17-JUL-15:39</v>
      </c>
      <c r="O212" s="81" t="str">
        <f>Minneapolis!$D115</f>
        <v>13-JUL-15:39</v>
      </c>
      <c r="P212" s="81" t="str">
        <f>Helena!$D115</f>
        <v>21-JUL-15:00</v>
      </c>
      <c r="Q212" s="81" t="str">
        <f>Duluth!$D115</f>
        <v>06-JUL-15:30</v>
      </c>
      <c r="R212" s="81" t="str">
        <f>Fairbanks!$D115</f>
        <v>21-JUL-15:00</v>
      </c>
    </row>
    <row r="213" spans="1:18">
      <c r="A213" s="73"/>
      <c r="B213" s="72" t="s">
        <v>279</v>
      </c>
      <c r="C213" s="81" t="str">
        <f>Miami!$D116</f>
        <v>18-AUG-12:00</v>
      </c>
      <c r="D213" s="81" t="str">
        <f>Houston!$D116</f>
        <v>28-AUG-13:00</v>
      </c>
      <c r="E213" s="81" t="str">
        <f>Phoenix!$D116</f>
        <v>01-AUG-15:00</v>
      </c>
      <c r="F213" s="81" t="str">
        <f>Atlanta!$D116</f>
        <v>17-AUG-13:00</v>
      </c>
      <c r="G213" s="81" t="str">
        <f>LosAngeles!$D116</f>
        <v>08-AUG-13:30</v>
      </c>
      <c r="H213" s="81" t="str">
        <f>LasVegas!$D116</f>
        <v>04-AUG-15:09</v>
      </c>
      <c r="I213" s="81" t="str">
        <f>SanFrancisco!$D116</f>
        <v>15-AUG-12:39</v>
      </c>
      <c r="J213" s="81" t="str">
        <f>Baltimore!$D116</f>
        <v>04-AUG-14:00</v>
      </c>
      <c r="K213" s="81" t="str">
        <f>Albuquerque!$D116</f>
        <v>01-AUG-14:39</v>
      </c>
      <c r="L213" s="81" t="str">
        <f>Seattle!$D116</f>
        <v>07-AUG-15:30</v>
      </c>
      <c r="M213" s="81" t="str">
        <f>Chicago!$D116</f>
        <v>04-AUG-14:00</v>
      </c>
      <c r="N213" s="81" t="str">
        <f>Boulder!$D116</f>
        <v>30-AUG-13:00</v>
      </c>
      <c r="O213" s="81" t="str">
        <f>Minneapolis!$D116</f>
        <v>25-AUG-15:30</v>
      </c>
      <c r="P213" s="81" t="str">
        <f>Helena!$D116</f>
        <v>09-AUG-15:00</v>
      </c>
      <c r="Q213" s="81" t="str">
        <f>Duluth!$D116</f>
        <v>11-AUG-14:00</v>
      </c>
      <c r="R213" s="81" t="str">
        <f>Fairbanks!$D116</f>
        <v>15-AUG-14:39</v>
      </c>
    </row>
    <row r="214" spans="1:18">
      <c r="A214" s="73"/>
      <c r="B214" s="72" t="s">
        <v>278</v>
      </c>
      <c r="C214" s="81" t="str">
        <f>Miami!$D117</f>
        <v>06-SEP-12:30</v>
      </c>
      <c r="D214" s="81" t="str">
        <f>Houston!$D117</f>
        <v>15-SEP-13:00</v>
      </c>
      <c r="E214" s="81" t="str">
        <f>Phoenix!$D117</f>
        <v>08-SEP-14:20</v>
      </c>
      <c r="F214" s="81" t="str">
        <f>Atlanta!$D117</f>
        <v>11-SEP-13:00</v>
      </c>
      <c r="G214" s="81" t="str">
        <f>LosAngeles!$D117</f>
        <v>25-SEP-12:00</v>
      </c>
      <c r="H214" s="81" t="str">
        <f>LasVegas!$D117</f>
        <v>01-SEP-14:00</v>
      </c>
      <c r="I214" s="81" t="str">
        <f>SanFrancisco!$D117</f>
        <v>28-SEP-14:00</v>
      </c>
      <c r="J214" s="81" t="str">
        <f>Baltimore!$D117</f>
        <v>08-SEP-14:00</v>
      </c>
      <c r="K214" s="81" t="str">
        <f>Albuquerque!$D117</f>
        <v>01-SEP-14:00</v>
      </c>
      <c r="L214" s="81" t="str">
        <f>Seattle!$D117</f>
        <v>01-SEP-15:00</v>
      </c>
      <c r="M214" s="81" t="str">
        <f>Chicago!$D117</f>
        <v>05-SEP-14:20</v>
      </c>
      <c r="N214" s="81" t="str">
        <f>Boulder!$D117</f>
        <v>06-SEP-14:00</v>
      </c>
      <c r="O214" s="81" t="str">
        <f>Minneapolis!$D117</f>
        <v>14-SEP-14:00</v>
      </c>
      <c r="P214" s="81" t="str">
        <f>Helena!$D117</f>
        <v>01-SEP-15:00</v>
      </c>
      <c r="Q214" s="81" t="str">
        <f>Duluth!$D117</f>
        <v>07-SEP-14:00</v>
      </c>
      <c r="R214" s="81" t="str">
        <f>Fairbanks!$D117</f>
        <v>01-SEP-08:09</v>
      </c>
    </row>
    <row r="215" spans="1:18">
      <c r="A215" s="73"/>
      <c r="B215" s="72" t="s">
        <v>277</v>
      </c>
      <c r="C215" s="81" t="str">
        <f>Miami!$D118</f>
        <v>06-OCT-13:30</v>
      </c>
      <c r="D215" s="81" t="str">
        <f>Houston!$D118</f>
        <v>13-OCT-12:39</v>
      </c>
      <c r="E215" s="81" t="str">
        <f>Phoenix!$D118</f>
        <v>02-OCT-14:50</v>
      </c>
      <c r="F215" s="81" t="str">
        <f>Atlanta!$D118</f>
        <v>12-OCT-15:00</v>
      </c>
      <c r="G215" s="81" t="str">
        <f>LosAngeles!$D118</f>
        <v>05-OCT-12:00</v>
      </c>
      <c r="H215" s="81" t="str">
        <f>LasVegas!$D118</f>
        <v>03-OCT-14:00</v>
      </c>
      <c r="I215" s="81" t="str">
        <f>SanFrancisco!$D118</f>
        <v>13-OCT-14:00</v>
      </c>
      <c r="J215" s="81" t="str">
        <f>Baltimore!$D118</f>
        <v>03-OCT-14:00</v>
      </c>
      <c r="K215" s="81" t="str">
        <f>Albuquerque!$D118</f>
        <v>13-OCT-14:00</v>
      </c>
      <c r="L215" s="81" t="str">
        <f>Seattle!$D118</f>
        <v>17-OCT-14:00</v>
      </c>
      <c r="M215" s="81" t="str">
        <f>Chicago!$D118</f>
        <v>31-OCT-13:30</v>
      </c>
      <c r="N215" s="81" t="str">
        <f>Boulder!$D118</f>
        <v>05-OCT-15:39</v>
      </c>
      <c r="O215" s="81" t="str">
        <f>Minneapolis!$D118</f>
        <v>06-OCT-14:00</v>
      </c>
      <c r="P215" s="81" t="str">
        <f>Helena!$D118</f>
        <v>06-OCT-15:00</v>
      </c>
      <c r="Q215" s="81" t="str">
        <f>Duluth!$D118</f>
        <v>06-OCT-14:00</v>
      </c>
      <c r="R215" s="81" t="str">
        <f>Fairbanks!$D118</f>
        <v>23-OCT-08:09</v>
      </c>
    </row>
    <row r="216" spans="1:18">
      <c r="A216" s="73"/>
      <c r="B216" s="72" t="s">
        <v>276</v>
      </c>
      <c r="C216" s="81" t="str">
        <f>Miami!$D119</f>
        <v>07-NOV-13:00</v>
      </c>
      <c r="D216" s="81" t="str">
        <f>Houston!$D119</f>
        <v>03-NOV-12:00</v>
      </c>
      <c r="E216" s="81" t="str">
        <f>Phoenix!$D119</f>
        <v>13-NOV-14:50</v>
      </c>
      <c r="F216" s="81" t="str">
        <f>Atlanta!$D119</f>
        <v>22-NOV-14:00</v>
      </c>
      <c r="G216" s="81" t="str">
        <f>LosAngeles!$D119</f>
        <v>20-NOV-16:49</v>
      </c>
      <c r="H216" s="81" t="str">
        <f>LasVegas!$D119</f>
        <v>09-NOV-16:40</v>
      </c>
      <c r="I216" s="81" t="str">
        <f>SanFrancisco!$D119</f>
        <v>10-NOV-16:00</v>
      </c>
      <c r="J216" s="81" t="str">
        <f>Baltimore!$D119</f>
        <v>06-NOV-16:00</v>
      </c>
      <c r="K216" s="81" t="str">
        <f>Albuquerque!$D119</f>
        <v>13-NOV-16:00</v>
      </c>
      <c r="L216" s="81" t="str">
        <f>Seattle!$D119</f>
        <v>06-NOV-16:49</v>
      </c>
      <c r="M216" s="81" t="str">
        <f>Chicago!$D119</f>
        <v>06-NOV-16:40</v>
      </c>
      <c r="N216" s="81" t="str">
        <f>Boulder!$D119</f>
        <v>06-NOV-16:49</v>
      </c>
      <c r="O216" s="81" t="str">
        <f>Minneapolis!$D119</f>
        <v>06-NOV-16:00</v>
      </c>
      <c r="P216" s="81" t="str">
        <f>Helena!$D119</f>
        <v>08-NOV-16:00</v>
      </c>
      <c r="Q216" s="81" t="str">
        <f>Duluth!$D119</f>
        <v>06-NOV-16:49</v>
      </c>
      <c r="R216" s="81" t="str">
        <f>Fairbanks!$D119</f>
        <v>01-NOV-08:09</v>
      </c>
    </row>
    <row r="217" spans="1:18">
      <c r="A217" s="73"/>
      <c r="B217" s="72" t="s">
        <v>275</v>
      </c>
      <c r="C217" s="81" t="str">
        <f>Miami!$D120</f>
        <v>14-DEC-13:09</v>
      </c>
      <c r="D217" s="81" t="str">
        <f>Houston!$D120</f>
        <v>19-DEC-15:20</v>
      </c>
      <c r="E217" s="81" t="str">
        <f>Phoenix!$D120</f>
        <v>11-DEC-15:39</v>
      </c>
      <c r="F217" s="81" t="str">
        <f>Atlanta!$D120</f>
        <v>01-DEC-15:30</v>
      </c>
      <c r="G217" s="81" t="str">
        <f>LosAngeles!$D120</f>
        <v>18-DEC-16:49</v>
      </c>
      <c r="H217" s="81" t="str">
        <f>LasVegas!$D120</f>
        <v>05-DEC-16:30</v>
      </c>
      <c r="I217" s="81" t="str">
        <f>SanFrancisco!$D120</f>
        <v>01-DEC-16:49</v>
      </c>
      <c r="J217" s="81" t="str">
        <f>Baltimore!$D120</f>
        <v>01-DEC-16:40</v>
      </c>
      <c r="K217" s="81" t="str">
        <f>Albuquerque!$D120</f>
        <v>01-DEC-16:00</v>
      </c>
      <c r="L217" s="81" t="str">
        <f>Seattle!$D120</f>
        <v>01-DEC-16:19</v>
      </c>
      <c r="M217" s="81" t="str">
        <f>Chicago!$D120</f>
        <v>01-DEC-16:19</v>
      </c>
      <c r="N217" s="81" t="str">
        <f>Boulder!$D120</f>
        <v>01-DEC-16:40</v>
      </c>
      <c r="O217" s="81" t="str">
        <f>Minneapolis!$D120</f>
        <v>01-DEC-16:30</v>
      </c>
      <c r="P217" s="81" t="str">
        <f>Helena!$D120</f>
        <v>01-DEC-16:40</v>
      </c>
      <c r="Q217" s="81" t="str">
        <f>Duluth!$D120</f>
        <v>01-DEC-16:19</v>
      </c>
      <c r="R217" s="81" t="str">
        <f>Fairbanks!$D120</f>
        <v>07-DEC-14:39</v>
      </c>
    </row>
    <row r="218" spans="1:18">
      <c r="A218" s="78" t="s">
        <v>545</v>
      </c>
      <c r="B218" s="72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</row>
    <row r="219" spans="1:18">
      <c r="A219" s="73"/>
      <c r="B219" s="92" t="s">
        <v>546</v>
      </c>
      <c r="C219" s="15">
        <f>Miami!$B$4</f>
        <v>5344.01</v>
      </c>
      <c r="D219" s="15">
        <f>Houston!$B$4</f>
        <v>3570.31</v>
      </c>
      <c r="E219" s="15">
        <f>Phoenix!$B$4</f>
        <v>3265.4</v>
      </c>
      <c r="F219" s="15">
        <f>Atlanta!$B$4</f>
        <v>3004.99</v>
      </c>
      <c r="G219" s="15">
        <f>LosAngeles!$B$4</f>
        <v>2426.48</v>
      </c>
      <c r="H219" s="15">
        <f>LasVegas!$B$4</f>
        <v>3238.76</v>
      </c>
      <c r="I219" s="15">
        <f>SanFrancisco!$B$4</f>
        <v>2460.5500000000002</v>
      </c>
      <c r="J219" s="15">
        <f>Baltimore!$B$4</f>
        <v>3298.12</v>
      </c>
      <c r="K219" s="15">
        <f>Albuquerque!$B$4</f>
        <v>2998.94</v>
      </c>
      <c r="L219" s="15">
        <f>Seattle!$B$4</f>
        <v>1610.67</v>
      </c>
      <c r="M219" s="15">
        <f>Chicago!$B$4</f>
        <v>3614.83</v>
      </c>
      <c r="N219" s="15">
        <f>Boulder!$B$4</f>
        <v>3319.8</v>
      </c>
      <c r="O219" s="15">
        <f>Minneapolis!$B$4</f>
        <v>3843.78</v>
      </c>
      <c r="P219" s="15">
        <f>Helena!$B$4</f>
        <v>3735.15</v>
      </c>
      <c r="Q219" s="15">
        <f>Duluth!$B$4</f>
        <v>4115.24</v>
      </c>
      <c r="R219" s="15">
        <f>Fairbanks!$B$4</f>
        <v>5489.62</v>
      </c>
    </row>
    <row r="220" spans="1:18">
      <c r="A220" s="73"/>
      <c r="B220" s="8" t="s">
        <v>547</v>
      </c>
      <c r="C220" s="15">
        <f>Miami!$C$4</f>
        <v>1105.25</v>
      </c>
      <c r="D220" s="15">
        <f>Houston!$C$4</f>
        <v>738.41</v>
      </c>
      <c r="E220" s="15">
        <f>Phoenix!$C$4</f>
        <v>675.35</v>
      </c>
      <c r="F220" s="15">
        <f>Atlanta!$C$4</f>
        <v>621.49</v>
      </c>
      <c r="G220" s="15">
        <f>LosAngeles!$C$4</f>
        <v>501.84</v>
      </c>
      <c r="H220" s="15">
        <f>LasVegas!$C$4</f>
        <v>669.84</v>
      </c>
      <c r="I220" s="15">
        <f>SanFrancisco!$C$4</f>
        <v>508.89</v>
      </c>
      <c r="J220" s="15">
        <f>Baltimore!$C$4</f>
        <v>682.12</v>
      </c>
      <c r="K220" s="15">
        <f>Albuquerque!$C$4</f>
        <v>620.24</v>
      </c>
      <c r="L220" s="15">
        <f>Seattle!$C$4</f>
        <v>333.12</v>
      </c>
      <c r="M220" s="15">
        <f>Chicago!$C$4</f>
        <v>747.62</v>
      </c>
      <c r="N220" s="15">
        <f>Boulder!$C$4</f>
        <v>686.6</v>
      </c>
      <c r="O220" s="15">
        <f>Minneapolis!$C$4</f>
        <v>794.97</v>
      </c>
      <c r="P220" s="15">
        <f>Helena!$C$4</f>
        <v>772.5</v>
      </c>
      <c r="Q220" s="15">
        <f>Duluth!$C$4</f>
        <v>851.11</v>
      </c>
      <c r="R220" s="15">
        <f>Fairbanks!$C$4</f>
        <v>1135.3599999999999</v>
      </c>
    </row>
    <row r="221" spans="1:18">
      <c r="A221" s="78" t="s">
        <v>274</v>
      </c>
      <c r="B221" s="79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1:18">
      <c r="A222" s="78"/>
      <c r="B222" s="77" t="s">
        <v>77</v>
      </c>
      <c r="C222" s="71">
        <f>Miami!$G$14</f>
        <v>0</v>
      </c>
      <c r="D222" s="71">
        <f>Houston!$G$14</f>
        <v>0</v>
      </c>
      <c r="E222" s="71">
        <f>Phoenix!$G$14</f>
        <v>0</v>
      </c>
      <c r="F222" s="71">
        <f>Atlanta!$G$14</f>
        <v>0</v>
      </c>
      <c r="G222" s="71">
        <f>LosAngeles!$G$14</f>
        <v>0</v>
      </c>
      <c r="H222" s="71">
        <f>LasVegas!$G$14</f>
        <v>0</v>
      </c>
      <c r="I222" s="71">
        <f>SanFrancisco!$G$14</f>
        <v>0</v>
      </c>
      <c r="J222" s="71">
        <f>Baltimore!$G$14</f>
        <v>0</v>
      </c>
      <c r="K222" s="71">
        <f>Albuquerque!$G$14</f>
        <v>0</v>
      </c>
      <c r="L222" s="71">
        <f>Seattle!$G$14</f>
        <v>0</v>
      </c>
      <c r="M222" s="71">
        <f>Chicago!$G$14</f>
        <v>0</v>
      </c>
      <c r="N222" s="71">
        <f>Boulder!$G$14</f>
        <v>0</v>
      </c>
      <c r="O222" s="71">
        <f>Minneapolis!$G$14</f>
        <v>0</v>
      </c>
      <c r="P222" s="71">
        <f>Helena!$G$14</f>
        <v>0</v>
      </c>
      <c r="Q222" s="71">
        <f>Duluth!$G$14</f>
        <v>0</v>
      </c>
      <c r="R222" s="71">
        <f>Fairbanks!$G$14</f>
        <v>0</v>
      </c>
    </row>
    <row r="223" spans="1:18">
      <c r="A223" s="78"/>
      <c r="B223" s="77" t="s">
        <v>91</v>
      </c>
      <c r="C223" s="71">
        <f>Miami!$G$21</f>
        <v>0</v>
      </c>
      <c r="D223" s="71">
        <f>Houston!$G$21</f>
        <v>0</v>
      </c>
      <c r="E223" s="71">
        <f>Phoenix!$G$21</f>
        <v>0</v>
      </c>
      <c r="F223" s="71">
        <f>Atlanta!$G$21</f>
        <v>0</v>
      </c>
      <c r="G223" s="71">
        <f>LosAngeles!$G$21</f>
        <v>0</v>
      </c>
      <c r="H223" s="71">
        <f>LasVegas!$G$21</f>
        <v>0</v>
      </c>
      <c r="I223" s="71">
        <f>SanFrancisco!$G$21</f>
        <v>0</v>
      </c>
      <c r="J223" s="71">
        <f>Baltimore!$G$21</f>
        <v>0</v>
      </c>
      <c r="K223" s="71">
        <f>Albuquerque!$G$21</f>
        <v>0</v>
      </c>
      <c r="L223" s="71">
        <f>Seattle!$G$21</f>
        <v>0</v>
      </c>
      <c r="M223" s="71">
        <f>Chicago!$G$21</f>
        <v>0</v>
      </c>
      <c r="N223" s="71">
        <f>Boulder!$G$21</f>
        <v>0</v>
      </c>
      <c r="O223" s="71">
        <f>Minneapolis!$G$21</f>
        <v>0</v>
      </c>
      <c r="P223" s="71">
        <f>Helena!$G$21</f>
        <v>0</v>
      </c>
      <c r="Q223" s="71">
        <f>Duluth!$G$21</f>
        <v>0</v>
      </c>
      <c r="R223" s="71">
        <f>Fairbanks!$G$21</f>
        <v>0</v>
      </c>
    </row>
    <row r="224" spans="1:18">
      <c r="A224" s="78"/>
      <c r="B224" s="77" t="s">
        <v>93</v>
      </c>
      <c r="C224" s="71">
        <f>Miami!$G$24</f>
        <v>0</v>
      </c>
      <c r="D224" s="71">
        <f>Houston!$G$24</f>
        <v>0</v>
      </c>
      <c r="E224" s="71">
        <f>Phoenix!$G$24</f>
        <v>0</v>
      </c>
      <c r="F224" s="71">
        <f>Atlanta!$G$24</f>
        <v>0</v>
      </c>
      <c r="G224" s="71">
        <f>LosAngeles!$G$24</f>
        <v>0</v>
      </c>
      <c r="H224" s="71">
        <f>LasVegas!$G$24</f>
        <v>0</v>
      </c>
      <c r="I224" s="71">
        <f>SanFrancisco!$G$24</f>
        <v>0</v>
      </c>
      <c r="J224" s="71">
        <f>Baltimore!$G$24</f>
        <v>0</v>
      </c>
      <c r="K224" s="71">
        <f>Albuquerque!$G$24</f>
        <v>0</v>
      </c>
      <c r="L224" s="71">
        <f>Seattle!$G$24</f>
        <v>0</v>
      </c>
      <c r="M224" s="71">
        <f>Chicago!$G$24</f>
        <v>0</v>
      </c>
      <c r="N224" s="71">
        <f>Boulder!$G$24</f>
        <v>0</v>
      </c>
      <c r="O224" s="71">
        <f>Minneapolis!$G$24</f>
        <v>0</v>
      </c>
      <c r="P224" s="71">
        <f>Helena!$G$24</f>
        <v>0</v>
      </c>
      <c r="Q224" s="71">
        <f>Duluth!$G$24</f>
        <v>0</v>
      </c>
      <c r="R224" s="71">
        <f>Fairbanks!$G$24</f>
        <v>0</v>
      </c>
    </row>
    <row r="225" spans="1:18">
      <c r="A225" s="78"/>
      <c r="B225" s="79" t="s">
        <v>273</v>
      </c>
      <c r="C225" s="71">
        <f>Miami!$G$28</f>
        <v>0</v>
      </c>
      <c r="D225" s="71">
        <f>Houston!$G$28</f>
        <v>0</v>
      </c>
      <c r="E225" s="71">
        <f>Phoenix!$G$28</f>
        <v>0</v>
      </c>
      <c r="F225" s="71">
        <f>Atlanta!$G$28</f>
        <v>0</v>
      </c>
      <c r="G225" s="71">
        <f>LosAngeles!$G$28</f>
        <v>0</v>
      </c>
      <c r="H225" s="71">
        <f>LasVegas!$G$28</f>
        <v>0</v>
      </c>
      <c r="I225" s="71">
        <f>SanFrancisco!$G$28</f>
        <v>0</v>
      </c>
      <c r="J225" s="71">
        <f>Baltimore!$G$28</f>
        <v>0</v>
      </c>
      <c r="K225" s="71">
        <f>Albuquerque!$G$28</f>
        <v>0</v>
      </c>
      <c r="L225" s="71">
        <f>Seattle!$G$28</f>
        <v>0</v>
      </c>
      <c r="M225" s="71">
        <f>Chicago!$G$28</f>
        <v>0</v>
      </c>
      <c r="N225" s="71">
        <f>Boulder!$G$28</f>
        <v>0</v>
      </c>
      <c r="O225" s="71">
        <f>Minneapolis!$G$28</f>
        <v>0</v>
      </c>
      <c r="P225" s="71">
        <f>Helena!$G$28</f>
        <v>0</v>
      </c>
      <c r="Q225" s="71">
        <f>Duluth!$G$28</f>
        <v>0</v>
      </c>
      <c r="R225" s="71">
        <f>Fairbanks!$G$28</f>
        <v>0</v>
      </c>
    </row>
    <row r="226" spans="1:18">
      <c r="A226" s="78" t="s">
        <v>272</v>
      </c>
      <c r="B226" s="77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1:18">
      <c r="A227" s="73"/>
      <c r="B227" s="72" t="s">
        <v>271</v>
      </c>
      <c r="C227" s="71">
        <f>Miami!$H$104</f>
        <v>122637.68889999999</v>
      </c>
      <c r="D227" s="71">
        <f>Houston!$H$104</f>
        <v>90325.2065</v>
      </c>
      <c r="E227" s="71">
        <f>Phoenix!$H$104</f>
        <v>85943.914699999994</v>
      </c>
      <c r="F227" s="71">
        <f>Atlanta!$H$104</f>
        <v>74702.930500000002</v>
      </c>
      <c r="G227" s="71">
        <f>LosAngeles!$H$104</f>
        <v>25546.2673</v>
      </c>
      <c r="H227" s="71">
        <f>LasVegas!$H$104</f>
        <v>83623.254100000006</v>
      </c>
      <c r="I227" s="71">
        <f>SanFrancisco!$H$104</f>
        <v>26295.456300000002</v>
      </c>
      <c r="J227" s="71">
        <f>Baltimore!$H$104</f>
        <v>67539.893800000005</v>
      </c>
      <c r="K227" s="71">
        <f>Albuquerque!$H$104</f>
        <v>97583.960900000005</v>
      </c>
      <c r="L227" s="71">
        <f>Seattle!$H$104</f>
        <v>19915.140899999999</v>
      </c>
      <c r="M227" s="71">
        <f>Chicago!$H$104</f>
        <v>138141.21739999999</v>
      </c>
      <c r="N227" s="71">
        <f>Boulder!$H$104</f>
        <v>106251.3625</v>
      </c>
      <c r="O227" s="71">
        <f>Minneapolis!$H$104</f>
        <v>97742.312300000005</v>
      </c>
      <c r="P227" s="71">
        <f>Helena!$H$104</f>
        <v>101185.5202</v>
      </c>
      <c r="Q227" s="71">
        <f>Duluth!$H$104</f>
        <v>102519.12420000001</v>
      </c>
      <c r="R227" s="71">
        <f>Fairbanks!$H$104</f>
        <v>108866.5125</v>
      </c>
    </row>
    <row r="228" spans="1:18">
      <c r="A228" s="73"/>
      <c r="B228" s="75" t="s">
        <v>270</v>
      </c>
      <c r="C228" s="71">
        <f>Miami!$B$104</f>
        <v>284115.72149999999</v>
      </c>
      <c r="D228" s="71">
        <f>Houston!$B$104</f>
        <v>227179.50450000001</v>
      </c>
      <c r="E228" s="71">
        <f>Phoenix!$B$104</f>
        <v>202669.2377</v>
      </c>
      <c r="F228" s="71">
        <f>Atlanta!$B$104</f>
        <v>171530.8566</v>
      </c>
      <c r="G228" s="71">
        <f>LosAngeles!$B$104</f>
        <v>68261.619099999996</v>
      </c>
      <c r="H228" s="71">
        <f>LasVegas!$B$104</f>
        <v>199133.462</v>
      </c>
      <c r="I228" s="71">
        <f>SanFrancisco!$B$104</f>
        <v>70497.430999999997</v>
      </c>
      <c r="J228" s="71">
        <f>Baltimore!$B$104</f>
        <v>155289.40760000001</v>
      </c>
      <c r="K228" s="71">
        <f>Albuquerque!$B$104</f>
        <v>229977.88939999999</v>
      </c>
      <c r="L228" s="71">
        <f>Seattle!$B$104</f>
        <v>49400.917999999998</v>
      </c>
      <c r="M228" s="71">
        <f>Chicago!$B$104</f>
        <v>323612.0197</v>
      </c>
      <c r="N228" s="71">
        <f>Boulder!$B$104</f>
        <v>251377.46660000001</v>
      </c>
      <c r="O228" s="71">
        <f>Minneapolis!$B$104</f>
        <v>232763.18460000001</v>
      </c>
      <c r="P228" s="71">
        <f>Helena!$B$104</f>
        <v>241130.2831</v>
      </c>
      <c r="Q228" s="71">
        <f>Duluth!$B$104</f>
        <v>246138.4185</v>
      </c>
      <c r="R228" s="71">
        <f>Fairbanks!$B$104</f>
        <v>286016.26870000002</v>
      </c>
    </row>
    <row r="229" spans="1:18">
      <c r="A229" s="73"/>
      <c r="B229" s="72" t="s">
        <v>269</v>
      </c>
      <c r="C229" s="71">
        <f>Miami!$C$104</f>
        <v>500.4579</v>
      </c>
      <c r="D229" s="71">
        <f>Houston!$C$104</f>
        <v>296.9753</v>
      </c>
      <c r="E229" s="71">
        <f>Phoenix!$C$104</f>
        <v>340.20979999999997</v>
      </c>
      <c r="F229" s="71">
        <f>Atlanta!$C$104</f>
        <v>321.75529999999998</v>
      </c>
      <c r="G229" s="71">
        <f>LosAngeles!$C$104</f>
        <v>58.456000000000003</v>
      </c>
      <c r="H229" s="71">
        <f>LasVegas!$C$104</f>
        <v>322.21499999999997</v>
      </c>
      <c r="I229" s="71">
        <f>SanFrancisco!$C$104</f>
        <v>60.530999999999999</v>
      </c>
      <c r="J229" s="71">
        <f>Baltimore!$C$104</f>
        <v>291.81349999999998</v>
      </c>
      <c r="K229" s="71">
        <f>Albuquerque!$C$104</f>
        <v>392.13909999999998</v>
      </c>
      <c r="L229" s="71">
        <f>Seattle!$C$104</f>
        <v>71.148300000000006</v>
      </c>
      <c r="M229" s="71">
        <f>Chicago!$C$104</f>
        <v>567.12969999999996</v>
      </c>
      <c r="N229" s="71">
        <f>Boulder!$C$104</f>
        <v>424.41899999999998</v>
      </c>
      <c r="O229" s="71">
        <f>Minneapolis!$C$104</f>
        <v>391.03949999999998</v>
      </c>
      <c r="P229" s="71">
        <f>Helena!$C$104</f>
        <v>402.29419999999999</v>
      </c>
      <c r="Q229" s="71">
        <f>Duluth!$C$104</f>
        <v>404.72460000000001</v>
      </c>
      <c r="R229" s="71">
        <f>Fairbanks!$C$104</f>
        <v>323.81220000000002</v>
      </c>
    </row>
    <row r="230" spans="1:18">
      <c r="A230" s="73"/>
      <c r="B230" s="72" t="s">
        <v>268</v>
      </c>
      <c r="C230" s="71">
        <f>Miami!$D$104</f>
        <v>1910.241</v>
      </c>
      <c r="D230" s="71">
        <f>Houston!$D$104</f>
        <v>1271.8299</v>
      </c>
      <c r="E230" s="71">
        <f>Phoenix!$D$104</f>
        <v>1131.0942</v>
      </c>
      <c r="F230" s="71">
        <f>Atlanta!$D$104</f>
        <v>814.76149999999996</v>
      </c>
      <c r="G230" s="71">
        <f>LosAngeles!$D$104</f>
        <v>629.57429999999999</v>
      </c>
      <c r="H230" s="71">
        <f>LasVegas!$D$104</f>
        <v>1330.3471999999999</v>
      </c>
      <c r="I230" s="71">
        <f>SanFrancisco!$D$104</f>
        <v>621.50160000000005</v>
      </c>
      <c r="J230" s="71">
        <f>Baltimore!$D$104</f>
        <v>833.62099999999998</v>
      </c>
      <c r="K230" s="71">
        <f>Albuquerque!$D$104</f>
        <v>993.56169999999997</v>
      </c>
      <c r="L230" s="71">
        <f>Seattle!$D$104</f>
        <v>168.16730000000001</v>
      </c>
      <c r="M230" s="71">
        <f>Chicago!$D$104</f>
        <v>1640.2180000000001</v>
      </c>
      <c r="N230" s="71">
        <f>Boulder!$D$104</f>
        <v>1063.2328</v>
      </c>
      <c r="O230" s="71">
        <f>Minneapolis!$D$104</f>
        <v>586.39779999999996</v>
      </c>
      <c r="P230" s="71">
        <f>Helena!$D$104</f>
        <v>664.43190000000004</v>
      </c>
      <c r="Q230" s="71">
        <f>Duluth!$D$104</f>
        <v>591.48820000000001</v>
      </c>
      <c r="R230" s="71">
        <f>Fairbanks!$D$104</f>
        <v>1343.4911999999999</v>
      </c>
    </row>
    <row r="231" spans="1:18">
      <c r="A231" s="73"/>
      <c r="B231" s="72" t="s">
        <v>267</v>
      </c>
      <c r="C231" s="71">
        <f>Miami!$E$104</f>
        <v>0</v>
      </c>
      <c r="D231" s="71">
        <f>Houston!$E$104</f>
        <v>0</v>
      </c>
      <c r="E231" s="71">
        <f>Phoenix!$E$104</f>
        <v>0</v>
      </c>
      <c r="F231" s="71">
        <f>Atlanta!$E$104</f>
        <v>0</v>
      </c>
      <c r="G231" s="71">
        <f>LosAngeles!$E$104</f>
        <v>0</v>
      </c>
      <c r="H231" s="71">
        <f>LasVegas!$E$104</f>
        <v>0</v>
      </c>
      <c r="I231" s="71">
        <f>SanFrancisco!$E$104</f>
        <v>0</v>
      </c>
      <c r="J231" s="71">
        <f>Baltimore!$E$104</f>
        <v>0</v>
      </c>
      <c r="K231" s="71">
        <f>Albuquerque!$E$104</f>
        <v>0</v>
      </c>
      <c r="L231" s="71">
        <f>Seattle!$E$104</f>
        <v>0</v>
      </c>
      <c r="M231" s="71">
        <f>Chicago!$E$104</f>
        <v>0</v>
      </c>
      <c r="N231" s="71">
        <f>Boulder!$E$104</f>
        <v>0</v>
      </c>
      <c r="O231" s="71">
        <f>Minneapolis!$E$104</f>
        <v>0</v>
      </c>
      <c r="P231" s="71">
        <f>Helena!$E$104</f>
        <v>0</v>
      </c>
      <c r="Q231" s="71">
        <f>Duluth!$E$104</f>
        <v>0</v>
      </c>
      <c r="R231" s="71">
        <f>Fairbanks!$E$104</f>
        <v>0</v>
      </c>
    </row>
    <row r="232" spans="1:18">
      <c r="A232" s="73"/>
      <c r="B232" s="72" t="s">
        <v>266</v>
      </c>
      <c r="C232" s="74">
        <f>Miami!$F$104</f>
        <v>8.6999999999999994E-3</v>
      </c>
      <c r="D232" s="74">
        <f>Houston!$F$104</f>
        <v>3.5999999999999999E-3</v>
      </c>
      <c r="E232" s="74">
        <f>Phoenix!$F$104</f>
        <v>3.0999999999999999E-3</v>
      </c>
      <c r="F232" s="74">
        <f>Atlanta!$F$104</f>
        <v>3.0000000000000001E-3</v>
      </c>
      <c r="G232" s="74">
        <f>LosAngeles!$F$104</f>
        <v>2.9999999999999997E-4</v>
      </c>
      <c r="H232" s="74">
        <f>LasVegas!$F$104</f>
        <v>2.5000000000000001E-3</v>
      </c>
      <c r="I232" s="74">
        <f>SanFrancisco!$F$104</f>
        <v>2.9999999999999997E-4</v>
      </c>
      <c r="J232" s="74">
        <f>Baltimore!$F$104</f>
        <v>3.3999999999999998E-3</v>
      </c>
      <c r="K232" s="74">
        <f>Albuquerque!$F$104</f>
        <v>3.8999999999999998E-3</v>
      </c>
      <c r="L232" s="74">
        <f>Seattle!$F$104</f>
        <v>6.9999999999999999E-4</v>
      </c>
      <c r="M232" s="74">
        <f>Chicago!$F$104</f>
        <v>5.0000000000000001E-3</v>
      </c>
      <c r="N232" s="74">
        <f>Boulder!$F$104</f>
        <v>4.1999999999999997E-3</v>
      </c>
      <c r="O232" s="74">
        <f>Minneapolis!$F$104</f>
        <v>4.4000000000000003E-3</v>
      </c>
      <c r="P232" s="74">
        <f>Helena!$F$104</f>
        <v>4.7000000000000002E-3</v>
      </c>
      <c r="Q232" s="74">
        <f>Duluth!$F$104</f>
        <v>4.4000000000000003E-3</v>
      </c>
      <c r="R232" s="74">
        <f>Fairbanks!$F$104</f>
        <v>4.7999999999999996E-3</v>
      </c>
    </row>
    <row r="233" spans="1:18">
      <c r="A233" s="73"/>
      <c r="B233" s="72" t="s">
        <v>301</v>
      </c>
      <c r="C233" s="71">
        <f>10^(-3)*Miami!$G$104</f>
        <v>236.41797990000001</v>
      </c>
      <c r="D233" s="71">
        <f>10^(-3)*Houston!$G$104</f>
        <v>433.83287150000001</v>
      </c>
      <c r="E233" s="71">
        <f>10^(-3)*Phoenix!$G$104</f>
        <v>8355.2199999999993</v>
      </c>
      <c r="F233" s="71">
        <f>10^(-3)*Atlanta!$G$104</f>
        <v>1449.22</v>
      </c>
      <c r="G233" s="71">
        <f>10^(-3)*LosAngeles!$G$104</f>
        <v>3798.73</v>
      </c>
      <c r="H233" s="71">
        <f>10^(-3)*LasVegas!$G$104</f>
        <v>6634.6500000000005</v>
      </c>
      <c r="I233" s="71">
        <f>10^(-3)*SanFrancisco!$G$104</f>
        <v>3749.92</v>
      </c>
      <c r="J233" s="71">
        <f>10^(-3)*Baltimore!$G$104</f>
        <v>51.841808200000003</v>
      </c>
      <c r="K233" s="71">
        <f>10^(-3)*Albuquerque!$G$104</f>
        <v>1033.08</v>
      </c>
      <c r="L233" s="71">
        <f>10^(-3)*Seattle!$G$104</f>
        <v>2222.11</v>
      </c>
      <c r="M233" s="71">
        <f>10^(-3)*Chicago!$G$104</f>
        <v>377.56804900000003</v>
      </c>
      <c r="N233" s="71">
        <f>10^(-3)*Boulder!$G$104</f>
        <v>1105.49</v>
      </c>
      <c r="O233" s="71">
        <f>10^(-3)*Minneapolis!$G$104</f>
        <v>385.3415622</v>
      </c>
      <c r="P233" s="71">
        <f>10^(-3)*Helena!$G$104</f>
        <v>15758.9</v>
      </c>
      <c r="Q233" s="71">
        <f>10^(-3)*Duluth!$G$104</f>
        <v>388.64814699999999</v>
      </c>
      <c r="R233" s="71">
        <f>10^(-3)*Fairbanks!$G$104</f>
        <v>269.5450874</v>
      </c>
    </row>
    <row r="234" spans="1:18">
      <c r="B234" s="17"/>
      <c r="C234" s="18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1:18">
      <c r="B235" s="17"/>
      <c r="C235" s="18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1:18">
      <c r="B236" s="17"/>
      <c r="C236" s="18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1:18">
      <c r="C237" s="18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1:18">
      <c r="B238" s="20"/>
      <c r="C238" s="18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1:18">
      <c r="B239" s="17"/>
      <c r="C239" s="18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1:18">
      <c r="B240" s="17"/>
      <c r="C240" s="18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2:18">
      <c r="B241" s="17"/>
      <c r="C241" s="18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2:18">
      <c r="B242" s="17"/>
      <c r="C242" s="18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2:18">
      <c r="B243" s="17"/>
      <c r="C243" s="18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2:18">
      <c r="B244" s="17"/>
      <c r="C244" s="19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2:18">
      <c r="B245" s="17"/>
      <c r="C245" s="1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2:18">
      <c r="B246" s="17"/>
      <c r="C246" s="18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2:18">
      <c r="B247" s="17"/>
      <c r="C247" s="18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2:18">
      <c r="B248" s="17"/>
      <c r="C248" s="18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2:18">
      <c r="B249" s="17"/>
      <c r="C249" s="18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2:18">
      <c r="B250" s="17"/>
      <c r="C250" s="18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2:18">
      <c r="B251" s="17"/>
      <c r="C251" s="18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2:18">
      <c r="B252" s="17"/>
      <c r="C252" s="18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2:18">
      <c r="B253" s="17"/>
      <c r="C253" s="21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</row>
    <row r="254" spans="2:18">
      <c r="B254" s="17"/>
      <c r="C254" s="18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2:18">
      <c r="B255" s="17"/>
      <c r="C255" s="18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2:18">
      <c r="B256" s="17"/>
    </row>
    <row r="257" spans="2:18">
      <c r="B257" s="17"/>
    </row>
    <row r="258" spans="2:18">
      <c r="B258" s="17"/>
      <c r="C258" s="18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2:18">
      <c r="B259" s="17"/>
      <c r="C259" s="19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2:18">
      <c r="B260" s="17"/>
      <c r="C260" s="18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2:18">
      <c r="B261" s="17"/>
      <c r="C261" s="18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2:18">
      <c r="B262" s="17"/>
      <c r="C262" s="18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2:18">
      <c r="B263" s="17"/>
      <c r="C263" s="18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2:18">
      <c r="B264" s="17"/>
      <c r="C264" s="18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2:18">
      <c r="B265" s="17"/>
      <c r="C265" s="18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2:18">
      <c r="B266" s="17"/>
      <c r="C266" s="18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2:18">
      <c r="B267" s="17"/>
      <c r="C267" s="18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2:18">
      <c r="C268" s="18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2:18">
      <c r="B269" s="20"/>
      <c r="C269" s="18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2:18">
      <c r="B270" s="17"/>
      <c r="C270" s="18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2:18">
      <c r="B271" s="17"/>
      <c r="C271" s="18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2:18">
      <c r="B272" s="17"/>
      <c r="C272" s="18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2:18">
      <c r="B273" s="17"/>
      <c r="C273" s="18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2:18">
      <c r="B274" s="17"/>
      <c r="C274" s="18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2:18">
      <c r="B275" s="17"/>
      <c r="C275" s="19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2:18">
      <c r="B276" s="17"/>
      <c r="C276" s="18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2:18">
      <c r="B277" s="17"/>
      <c r="C277" s="18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2:18">
      <c r="B278" s="17"/>
      <c r="C278" s="18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2:18">
      <c r="B279" s="17"/>
      <c r="C279" s="18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2:18">
      <c r="B280" s="17"/>
      <c r="C280" s="18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2:18">
      <c r="B281" s="17"/>
      <c r="C281" s="18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2:18">
      <c r="B282" s="17"/>
      <c r="C282" s="18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2:18">
      <c r="B283" s="17"/>
      <c r="C283" s="18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2:18">
      <c r="B284" s="17"/>
      <c r="C284" s="21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</row>
    <row r="285" spans="2:18">
      <c r="B285" s="17"/>
      <c r="C285" s="18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2:18">
      <c r="B286" s="17"/>
      <c r="C286" s="18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2:18">
      <c r="B287" s="17"/>
    </row>
    <row r="288" spans="2:18">
      <c r="B288" s="17"/>
    </row>
    <row r="289" spans="2:18">
      <c r="B289" s="17"/>
      <c r="C289" s="18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2:18">
      <c r="B290" s="17"/>
      <c r="C290" s="19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2:18">
      <c r="B291" s="17"/>
      <c r="C291" s="18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2:18">
      <c r="B292" s="17"/>
      <c r="C292" s="18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2:18">
      <c r="B293" s="17"/>
      <c r="C293" s="18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2:18">
      <c r="B294" s="17"/>
      <c r="C294" s="18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2:18">
      <c r="B295" s="17"/>
      <c r="C295" s="18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2:18">
      <c r="B296" s="17"/>
      <c r="C296" s="18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2:18">
      <c r="B297" s="17"/>
      <c r="C297" s="18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2:18">
      <c r="B298" s="17"/>
      <c r="C298" s="18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2:18">
      <c r="C299" s="18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2:18">
      <c r="B300" s="20"/>
      <c r="C300" s="18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2:18">
      <c r="B301" s="17"/>
      <c r="C301" s="18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2:18">
      <c r="B302" s="17"/>
      <c r="C302" s="18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2:18">
      <c r="B303" s="17"/>
      <c r="C303" s="18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2:18">
      <c r="B304" s="17"/>
      <c r="C304" s="18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2:18">
      <c r="B305" s="17"/>
      <c r="C305" s="18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2:18">
      <c r="B306" s="17"/>
      <c r="C306" s="19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2:18">
      <c r="B307" s="17"/>
      <c r="C307" s="18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2:18">
      <c r="B308" s="17"/>
      <c r="C308" s="18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2:18">
      <c r="B309" s="17"/>
      <c r="C309" s="18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2:18">
      <c r="B310" s="17"/>
      <c r="C310" s="18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2:18">
      <c r="B311" s="17"/>
      <c r="C311" s="18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2:18">
      <c r="B312" s="17"/>
      <c r="C312" s="18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2:18">
      <c r="B313" s="17"/>
      <c r="C313" s="18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2:18">
      <c r="B314" s="17"/>
      <c r="C314" s="18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2:18">
      <c r="B315" s="17"/>
      <c r="C315" s="21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</row>
    <row r="316" spans="2:18">
      <c r="B316" s="17"/>
      <c r="C316" s="18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2:18">
      <c r="B317" s="17"/>
      <c r="C317" s="18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2:18">
      <c r="B318" s="17"/>
    </row>
    <row r="319" spans="2:18">
      <c r="B319" s="17"/>
    </row>
    <row r="320" spans="2:18">
      <c r="B320" s="17"/>
      <c r="C320" s="18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2:18">
      <c r="B321" s="17"/>
      <c r="C321" s="19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2:18">
      <c r="B322" s="17"/>
      <c r="C322" s="18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2:18">
      <c r="B323" s="17"/>
      <c r="C323" s="18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2:18">
      <c r="B324" s="17"/>
      <c r="C324" s="18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2:18">
      <c r="B325" s="17"/>
      <c r="C325" s="18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2:18">
      <c r="B326" s="17"/>
      <c r="C326" s="18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2:18">
      <c r="B327" s="17"/>
      <c r="C327" s="18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2:18">
      <c r="B328" s="17"/>
      <c r="C328" s="18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2:18">
      <c r="B329" s="17"/>
      <c r="C329" s="18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2:18">
      <c r="C330" s="18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2:18">
      <c r="B331" s="20"/>
      <c r="C331" s="18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2:18">
      <c r="B332" s="17"/>
      <c r="C332" s="18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2:18">
      <c r="B333" s="17"/>
      <c r="C333" s="18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2:18">
      <c r="B334" s="17"/>
      <c r="C334" s="18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2:18">
      <c r="B335" s="17"/>
      <c r="C335" s="18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2:18">
      <c r="B336" s="17"/>
      <c r="C336" s="18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2:18">
      <c r="B337" s="17"/>
      <c r="C337" s="19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2:18">
      <c r="B338" s="17"/>
      <c r="C338" s="18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2:18">
      <c r="B339" s="17"/>
      <c r="C339" s="18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2:18">
      <c r="B340" s="17"/>
      <c r="C340" s="18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2:18">
      <c r="B341" s="17"/>
      <c r="C341" s="18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2:18">
      <c r="B342" s="17"/>
      <c r="C342" s="18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2:18">
      <c r="B343" s="17"/>
      <c r="C343" s="18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2:18">
      <c r="B344" s="17"/>
      <c r="C344" s="18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2:18">
      <c r="B345" s="17"/>
      <c r="C345" s="18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2:18">
      <c r="B346" s="17"/>
      <c r="C346" s="21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</row>
    <row r="347" spans="2:18">
      <c r="B347" s="17"/>
      <c r="C347" s="18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2:18">
      <c r="B348" s="17"/>
      <c r="C348" s="18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2:18">
      <c r="B349" s="17"/>
    </row>
    <row r="350" spans="2:18">
      <c r="B350" s="17"/>
    </row>
    <row r="351" spans="2:18">
      <c r="B351" s="17"/>
      <c r="C351" s="18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2:18">
      <c r="B352" s="17"/>
      <c r="C352" s="19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2:18">
      <c r="B353" s="17"/>
      <c r="C353" s="18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2:18">
      <c r="B354" s="17"/>
      <c r="C354" s="18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2:18">
      <c r="B355" s="17"/>
      <c r="C355" s="18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2:18">
      <c r="B356" s="17"/>
      <c r="C356" s="18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2:18">
      <c r="B357" s="17"/>
      <c r="C357" s="18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2:18">
      <c r="B358" s="17"/>
      <c r="C358" s="18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2:18">
      <c r="B359" s="17"/>
      <c r="C359" s="18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2:18">
      <c r="B360" s="17"/>
      <c r="C360" s="18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2:18">
      <c r="C361" s="18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2:18">
      <c r="B362" s="20"/>
      <c r="C362" s="18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2:18">
      <c r="B363" s="17"/>
      <c r="C363" s="18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2:18">
      <c r="B364" s="17"/>
      <c r="C364" s="18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2:18">
      <c r="B365" s="17"/>
      <c r="C365" s="18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2:18">
      <c r="B366" s="17"/>
      <c r="C366" s="18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2:18">
      <c r="B367" s="17"/>
      <c r="C367" s="18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2:18">
      <c r="B368" s="17"/>
      <c r="C368" s="19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2:18">
      <c r="B369" s="17"/>
      <c r="C369" s="18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2:18">
      <c r="B370" s="17"/>
      <c r="C370" s="18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2:18">
      <c r="B371" s="17"/>
      <c r="C371" s="18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2:18">
      <c r="B372" s="17"/>
      <c r="C372" s="18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2:18">
      <c r="B373" s="17"/>
      <c r="C373" s="18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2:18">
      <c r="B374" s="17"/>
      <c r="C374" s="18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2:18">
      <c r="B375" s="17"/>
      <c r="C375" s="18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2:18">
      <c r="B376" s="17"/>
      <c r="C376" s="18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2:18">
      <c r="B377" s="17"/>
      <c r="C377" s="21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</row>
    <row r="378" spans="2:18">
      <c r="B378" s="17"/>
      <c r="C378" s="18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2:18">
      <c r="B379" s="17"/>
      <c r="C379" s="18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2:18">
      <c r="B380" s="17"/>
    </row>
    <row r="381" spans="2:18">
      <c r="B381" s="17"/>
    </row>
    <row r="382" spans="2:18">
      <c r="B382" s="17"/>
      <c r="C382" s="18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2:18">
      <c r="B383" s="17"/>
      <c r="C383" s="19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2:18">
      <c r="B384" s="17"/>
      <c r="C384" s="18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2:18">
      <c r="B385" s="17"/>
      <c r="C385" s="18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2:18">
      <c r="B386" s="17"/>
      <c r="C386" s="18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2:18">
      <c r="B387" s="17"/>
      <c r="C387" s="18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2:18">
      <c r="B388" s="17"/>
      <c r="C388" s="18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2:18">
      <c r="B389" s="17"/>
      <c r="C389" s="18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2:18">
      <c r="B390" s="17"/>
      <c r="C390" s="18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2:18">
      <c r="B391" s="17"/>
      <c r="C391" s="18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2:18">
      <c r="C392" s="18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2:18">
      <c r="B393" s="20"/>
      <c r="C393" s="18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2:18">
      <c r="B394" s="17"/>
      <c r="C394" s="18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2:18">
      <c r="B395" s="17"/>
      <c r="C395" s="18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2:18">
      <c r="B396" s="17"/>
      <c r="C396" s="18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2:18">
      <c r="B397" s="17"/>
      <c r="C397" s="18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2:18">
      <c r="B398" s="17"/>
      <c r="C398" s="18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2:18">
      <c r="B399" s="17"/>
      <c r="C399" s="19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2:18">
      <c r="B400" s="17"/>
      <c r="C400" s="18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2:18">
      <c r="B401" s="17"/>
      <c r="C401" s="18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2:18">
      <c r="B402" s="17"/>
      <c r="C402" s="18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2:18">
      <c r="B403" s="17"/>
      <c r="C403" s="18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2:18">
      <c r="B404" s="17"/>
      <c r="C404" s="18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2:18">
      <c r="B405" s="17"/>
      <c r="C405" s="18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2:18">
      <c r="B406" s="17"/>
      <c r="C406" s="18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2:18">
      <c r="B407" s="17"/>
      <c r="C407" s="18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2:18">
      <c r="B408" s="17"/>
      <c r="C408" s="21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</row>
    <row r="409" spans="2:18">
      <c r="B409" s="17"/>
      <c r="C409" s="18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2:18">
      <c r="B410" s="17"/>
      <c r="C410" s="18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2:18">
      <c r="B411" s="17"/>
    </row>
    <row r="412" spans="2:18">
      <c r="B412" s="17"/>
    </row>
    <row r="413" spans="2:18">
      <c r="B413" s="17"/>
      <c r="C413" s="18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2:18">
      <c r="B414" s="17"/>
      <c r="C414" s="19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2:18">
      <c r="B415" s="17"/>
      <c r="C415" s="18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2:18">
      <c r="B416" s="17"/>
      <c r="C416" s="18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2:18">
      <c r="B417" s="17"/>
      <c r="C417" s="18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2:18">
      <c r="B418" s="17"/>
      <c r="C418" s="18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2:18">
      <c r="B419" s="17"/>
      <c r="C419" s="18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2:18">
      <c r="B420" s="17"/>
      <c r="C420" s="18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2:18">
      <c r="B421" s="17"/>
      <c r="C421" s="18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2:18">
      <c r="B422" s="17"/>
      <c r="C422" s="18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2:18">
      <c r="C423" s="18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2:18">
      <c r="B424" s="20"/>
      <c r="C424" s="18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2:18">
      <c r="B425" s="17"/>
      <c r="C425" s="18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2:18">
      <c r="B426" s="17"/>
      <c r="C426" s="18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2:18">
      <c r="B427" s="17"/>
      <c r="C427" s="18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2:18">
      <c r="B428" s="17"/>
      <c r="C428" s="18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2:18">
      <c r="B429" s="17"/>
      <c r="C429" s="18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2:18">
      <c r="B430" s="17"/>
      <c r="C430" s="19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2:18">
      <c r="B431" s="17"/>
      <c r="C431" s="18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2:18">
      <c r="B432" s="17"/>
      <c r="C432" s="18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2:18">
      <c r="B433" s="17"/>
      <c r="C433" s="18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2:18">
      <c r="B434" s="17"/>
      <c r="C434" s="18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2:18">
      <c r="B435" s="17"/>
      <c r="C435" s="18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2:18">
      <c r="B436" s="17"/>
      <c r="C436" s="18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2:18">
      <c r="B437" s="17"/>
      <c r="C437" s="18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2:18">
      <c r="B438" s="17"/>
      <c r="C438" s="18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2:18">
      <c r="B439" s="17"/>
      <c r="C439" s="21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</row>
    <row r="440" spans="2:18">
      <c r="B440" s="17"/>
      <c r="C440" s="18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2:18">
      <c r="B441" s="17"/>
      <c r="C441" s="18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2:18">
      <c r="B442" s="17"/>
    </row>
    <row r="443" spans="2:18">
      <c r="B443" s="17"/>
    </row>
    <row r="444" spans="2:18">
      <c r="B444" s="17"/>
      <c r="C444" s="18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2:18">
      <c r="B445" s="17"/>
      <c r="C445" s="19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2:18">
      <c r="B446" s="17"/>
      <c r="C446" s="18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2:18">
      <c r="B447" s="17"/>
      <c r="C447" s="18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2:18">
      <c r="B448" s="17"/>
      <c r="C448" s="18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2:18">
      <c r="B449" s="17"/>
      <c r="C449" s="18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2:18">
      <c r="B450" s="17"/>
      <c r="C450" s="18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2:18">
      <c r="B451" s="17"/>
      <c r="C451" s="18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2:18">
      <c r="B452" s="17"/>
      <c r="C452" s="18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2:18">
      <c r="B453" s="17"/>
      <c r="C453" s="18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2:18">
      <c r="C454" s="18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2:18">
      <c r="B455" s="20"/>
      <c r="C455" s="18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2:18">
      <c r="B456" s="17"/>
      <c r="C456" s="18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2:18">
      <c r="B457" s="17"/>
      <c r="C457" s="18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2:18">
      <c r="B458" s="17"/>
      <c r="C458" s="18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2:18">
      <c r="B459" s="17"/>
      <c r="C459" s="18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2:18">
      <c r="B460" s="17"/>
      <c r="C460" s="18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2:18">
      <c r="B461" s="17"/>
      <c r="C461" s="19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2:18">
      <c r="B462" s="17"/>
      <c r="C462" s="18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2:18">
      <c r="B463" s="17"/>
      <c r="C463" s="18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2:18">
      <c r="B464" s="17"/>
      <c r="C464" s="18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2:18">
      <c r="B465" s="17"/>
      <c r="C465" s="18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2:18">
      <c r="B466" s="17"/>
      <c r="C466" s="18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2:18">
      <c r="B467" s="17"/>
      <c r="C467" s="18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2:18">
      <c r="B468" s="17"/>
      <c r="C468" s="18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2:18">
      <c r="B469" s="17"/>
      <c r="C469" s="18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2:18">
      <c r="B470" s="17"/>
      <c r="C470" s="21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</row>
    <row r="471" spans="2:18">
      <c r="B471" s="17"/>
      <c r="C471" s="18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2:18">
      <c r="B472" s="17"/>
      <c r="C472" s="18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2:18">
      <c r="B473" s="17"/>
    </row>
    <row r="474" spans="2:18">
      <c r="B474" s="17"/>
    </row>
    <row r="475" spans="2:18">
      <c r="B475" s="17"/>
      <c r="C475" s="18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2:18">
      <c r="B476" s="17"/>
      <c r="C476" s="19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2:18">
      <c r="B477" s="17"/>
      <c r="C477" s="18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2:18">
      <c r="B478" s="17"/>
      <c r="C478" s="18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2:18">
      <c r="B479" s="17"/>
      <c r="C479" s="18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2:18">
      <c r="B480" s="17"/>
      <c r="C480" s="18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2:18">
      <c r="B481" s="17"/>
      <c r="C481" s="18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2:18">
      <c r="B482" s="17"/>
      <c r="C482" s="18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2:18">
      <c r="B483" s="17"/>
      <c r="C483" s="18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2:18">
      <c r="B484" s="17"/>
      <c r="C484" s="18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2:18">
      <c r="C485" s="18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2:18">
      <c r="B486" s="20"/>
      <c r="C486" s="18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2:18">
      <c r="B487" s="17"/>
      <c r="C487" s="18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2:18">
      <c r="B488" s="17"/>
      <c r="C488" s="18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2:18">
      <c r="B489" s="17"/>
      <c r="C489" s="18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2:18">
      <c r="B490" s="17"/>
      <c r="C490" s="18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2:18">
      <c r="B491" s="17"/>
      <c r="C491" s="18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2:18">
      <c r="B492" s="17"/>
      <c r="C492" s="19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2:18">
      <c r="B493" s="17"/>
      <c r="C493" s="18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2:18">
      <c r="B494" s="17"/>
      <c r="C494" s="18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2:18">
      <c r="B495" s="17"/>
      <c r="C495" s="18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2:18">
      <c r="B496" s="17"/>
      <c r="C496" s="18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2:18">
      <c r="B497" s="17"/>
      <c r="C497" s="18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2:18">
      <c r="B498" s="17"/>
      <c r="C498" s="18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2:18">
      <c r="B499" s="17"/>
      <c r="C499" s="18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2:18">
      <c r="B500" s="17"/>
      <c r="C500" s="18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2:18">
      <c r="B501" s="17"/>
      <c r="C501" s="21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</row>
    <row r="502" spans="2:18">
      <c r="B502" s="17"/>
      <c r="C502" s="18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2:18">
      <c r="B503" s="17"/>
      <c r="C503" s="18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2:18">
      <c r="B504" s="17"/>
    </row>
    <row r="505" spans="2:18">
      <c r="B505" s="17"/>
    </row>
    <row r="506" spans="2:18">
      <c r="B506" s="17"/>
      <c r="C506" s="18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2:18">
      <c r="B507" s="17"/>
      <c r="C507" s="19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2:18">
      <c r="B508" s="17"/>
      <c r="C508" s="18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2:18">
      <c r="B509" s="17"/>
      <c r="C509" s="18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2:18">
      <c r="B510" s="17"/>
      <c r="C510" s="18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2:18">
      <c r="B511" s="17"/>
      <c r="C511" s="18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2:18">
      <c r="B512" s="17"/>
      <c r="C512" s="18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2:18">
      <c r="B513" s="17"/>
      <c r="C513" s="18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2:18">
      <c r="B514" s="17"/>
      <c r="C514" s="18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2:18">
      <c r="B515" s="17"/>
      <c r="C515" s="18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2:18">
      <c r="C516" s="18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2:18">
      <c r="B517" s="20"/>
      <c r="C517" s="18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2:18">
      <c r="B518" s="17"/>
      <c r="C518" s="18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2:18">
      <c r="B519" s="17"/>
      <c r="C519" s="18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2:18">
      <c r="B520" s="17"/>
      <c r="C520" s="18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2:18">
      <c r="B521" s="17"/>
      <c r="C521" s="18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2:18">
      <c r="B522" s="17"/>
      <c r="C522" s="18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2:18">
      <c r="B523" s="17"/>
      <c r="C523" s="19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2:18">
      <c r="B524" s="17"/>
      <c r="C524" s="18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2:18">
      <c r="B525" s="17"/>
      <c r="C525" s="18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2:18">
      <c r="B526" s="17"/>
      <c r="C526" s="18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2:18">
      <c r="B527" s="17"/>
      <c r="C527" s="18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2:18">
      <c r="B528" s="17"/>
      <c r="C528" s="18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2:18">
      <c r="B529" s="17"/>
      <c r="C529" s="18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2:18">
      <c r="B530" s="17"/>
      <c r="C530" s="18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2:18">
      <c r="B531" s="17"/>
      <c r="C531" s="18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2:18">
      <c r="B532" s="17"/>
      <c r="C532" s="21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</row>
    <row r="533" spans="2:18">
      <c r="B533" s="17"/>
      <c r="C533" s="18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2:18">
      <c r="B534" s="17"/>
      <c r="C534" s="18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2:18">
      <c r="B535" s="17"/>
    </row>
    <row r="536" spans="2:18">
      <c r="B536" s="17"/>
    </row>
    <row r="537" spans="2:18">
      <c r="B537" s="17"/>
      <c r="C537" s="18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2:18">
      <c r="B538" s="17"/>
      <c r="C538" s="19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2:18">
      <c r="B539" s="17"/>
      <c r="C539" s="18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2:18">
      <c r="B540" s="17"/>
      <c r="C540" s="18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2:18">
      <c r="B541" s="17"/>
      <c r="C541" s="18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2:18">
      <c r="B542" s="17"/>
      <c r="C542" s="18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2:18">
      <c r="B543" s="17"/>
      <c r="C543" s="18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2:18">
      <c r="B544" s="17"/>
      <c r="C544" s="18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2:18">
      <c r="B545" s="17"/>
      <c r="C545" s="18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2:18">
      <c r="B546" s="17"/>
      <c r="C546" s="18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2:18">
      <c r="C547" s="18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2:18">
      <c r="B548" s="20"/>
      <c r="C548" s="18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2:18">
      <c r="B549" s="17"/>
      <c r="C549" s="18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2:18">
      <c r="B550" s="17"/>
      <c r="C550" s="18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2:18">
      <c r="B551" s="17"/>
      <c r="C551" s="18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2:18">
      <c r="B552" s="17"/>
      <c r="C552" s="18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2:18">
      <c r="B553" s="17"/>
      <c r="C553" s="18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2:18">
      <c r="B554" s="17"/>
      <c r="C554" s="19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2:18">
      <c r="B555" s="17"/>
      <c r="C555" s="18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2:18">
      <c r="B556" s="17"/>
      <c r="C556" s="18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2:18">
      <c r="B557" s="17"/>
      <c r="C557" s="18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2:18">
      <c r="B558" s="17"/>
      <c r="C558" s="18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2:18">
      <c r="B559" s="17"/>
      <c r="C559" s="18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2:18">
      <c r="B560" s="17"/>
      <c r="C560" s="18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2:18">
      <c r="B561" s="17"/>
      <c r="C561" s="18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2:18">
      <c r="B562" s="17"/>
      <c r="C562" s="18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2:18">
      <c r="B563" s="17"/>
      <c r="C563" s="21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</row>
    <row r="564" spans="2:18">
      <c r="B564" s="17"/>
      <c r="C564" s="18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2:18">
      <c r="B565" s="17"/>
      <c r="C565" s="18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2:18">
      <c r="B566" s="17"/>
    </row>
    <row r="567" spans="2:18">
      <c r="B567" s="17"/>
    </row>
    <row r="568" spans="2:18">
      <c r="B568" s="17"/>
      <c r="C568" s="18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2:18">
      <c r="B569" s="17"/>
      <c r="C569" s="19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2:18">
      <c r="B570" s="17"/>
      <c r="C570" s="18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2:18">
      <c r="B571" s="17"/>
      <c r="C571" s="18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2:18">
      <c r="B572" s="17"/>
      <c r="C572" s="18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2:18">
      <c r="B573" s="17"/>
      <c r="C573" s="18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2:18">
      <c r="B574" s="17"/>
      <c r="C574" s="18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2:18">
      <c r="B575" s="17"/>
      <c r="C575" s="18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2:18">
      <c r="B576" s="17"/>
      <c r="C576" s="18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2:18">
      <c r="B577" s="17"/>
      <c r="C577" s="18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2:18">
      <c r="C578" s="18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2:18">
      <c r="B579" s="20"/>
      <c r="C579" s="18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2:18">
      <c r="B580" s="17"/>
      <c r="C580" s="18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2:18">
      <c r="B581" s="17"/>
      <c r="C581" s="18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2:18">
      <c r="B582" s="17"/>
      <c r="C582" s="18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2:18">
      <c r="B583" s="17"/>
      <c r="C583" s="18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2:18">
      <c r="B584" s="17"/>
      <c r="C584" s="18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2:18">
      <c r="B585" s="17"/>
      <c r="C585" s="19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2:18">
      <c r="B586" s="17"/>
      <c r="C586" s="18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2:18">
      <c r="B587" s="17"/>
      <c r="C587" s="18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2:18">
      <c r="B588" s="17"/>
      <c r="C588" s="18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2:18">
      <c r="B589" s="17"/>
      <c r="C589" s="18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2:18">
      <c r="B590" s="17"/>
      <c r="C590" s="18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2:18">
      <c r="B591" s="17"/>
      <c r="C591" s="18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2:18">
      <c r="B592" s="17"/>
      <c r="C592" s="18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2:18">
      <c r="B593" s="17"/>
      <c r="C593" s="18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2:18">
      <c r="B594" s="17"/>
      <c r="C594" s="21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</row>
    <row r="595" spans="2:18">
      <c r="B595" s="17"/>
      <c r="C595" s="18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2:18">
      <c r="B596" s="17"/>
      <c r="C596" s="18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2:18">
      <c r="B597" s="17"/>
    </row>
    <row r="598" spans="2:18">
      <c r="B598" s="17"/>
    </row>
    <row r="599" spans="2:18">
      <c r="B599" s="17"/>
      <c r="C599" s="18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2:18">
      <c r="B600" s="17"/>
      <c r="C600" s="19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2:18">
      <c r="B601" s="17"/>
      <c r="C601" s="18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2:18">
      <c r="B602" s="17"/>
      <c r="C602" s="18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2:18">
      <c r="B603" s="17"/>
      <c r="C603" s="18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2:18">
      <c r="B604" s="17"/>
      <c r="C604" s="18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2:18">
      <c r="B605" s="17"/>
      <c r="C605" s="18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2:18">
      <c r="B606" s="17"/>
      <c r="C606" s="18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2:18">
      <c r="B607" s="17"/>
      <c r="C607" s="18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2:18">
      <c r="B608" s="17"/>
      <c r="C608" s="18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2:18">
      <c r="C609" s="18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2:18">
      <c r="B610" s="20"/>
      <c r="C610" s="18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2:18">
      <c r="B611" s="17"/>
      <c r="C611" s="18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2:18">
      <c r="B612" s="17"/>
      <c r="C612" s="18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2:18">
      <c r="B613" s="17"/>
      <c r="C613" s="18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2:18">
      <c r="B614" s="17"/>
      <c r="C614" s="18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2:18">
      <c r="B615" s="17"/>
      <c r="C615" s="18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2:18">
      <c r="B616" s="17"/>
      <c r="C616" s="19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2:18">
      <c r="B617" s="17"/>
      <c r="C617" s="18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2:18">
      <c r="B618" s="17"/>
      <c r="C618" s="18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2:18">
      <c r="B619" s="17"/>
      <c r="C619" s="18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2:18">
      <c r="B620" s="17"/>
      <c r="C620" s="18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2:18">
      <c r="B621" s="17"/>
      <c r="C621" s="18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2:18">
      <c r="B622" s="17"/>
      <c r="C622" s="18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2:18">
      <c r="B623" s="17"/>
      <c r="C623" s="18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2:18">
      <c r="B624" s="17"/>
      <c r="C624" s="18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2:18">
      <c r="B625" s="17"/>
      <c r="C625" s="21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</row>
    <row r="626" spans="2:18">
      <c r="B626" s="17"/>
      <c r="C626" s="18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2:18">
      <c r="B627" s="17"/>
      <c r="C627" s="18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2:18">
      <c r="B628" s="17"/>
    </row>
    <row r="629" spans="2:18">
      <c r="B629" s="17"/>
    </row>
    <row r="630" spans="2:18">
      <c r="B630" s="17"/>
      <c r="C630" s="18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2:18">
      <c r="B631" s="17"/>
      <c r="C631" s="19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2:18">
      <c r="B632" s="17"/>
      <c r="C632" s="18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2:18">
      <c r="B633" s="17"/>
      <c r="C633" s="18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2:18">
      <c r="B634" s="17"/>
      <c r="C634" s="18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2:18">
      <c r="B635" s="17"/>
      <c r="C635" s="18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2:18">
      <c r="B636" s="17"/>
      <c r="C636" s="18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2:18">
      <c r="B637" s="17"/>
      <c r="C637" s="18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2:18">
      <c r="B638" s="17"/>
      <c r="C638" s="18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2:18">
      <c r="B639" s="17"/>
      <c r="C639" s="18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2:18">
      <c r="C640" s="18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3:18">
      <c r="C641" s="18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3:18">
      <c r="C642" s="18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3:18">
      <c r="C643" s="18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3:18">
      <c r="C644" s="18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3:18">
      <c r="C645" s="18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3:18">
      <c r="C646" s="18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3:18">
      <c r="C647" s="19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3:18">
      <c r="C648" s="18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3:18">
      <c r="C649" s="18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3:18">
      <c r="C650" s="18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3:18">
      <c r="C651" s="18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3:18">
      <c r="C652" s="18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3:18">
      <c r="C653" s="18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3:18">
      <c r="C654" s="18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3:18">
      <c r="C655" s="18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3:18">
      <c r="C656" s="21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</row>
    <row r="657" spans="3:18">
      <c r="C657" s="18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spans="3:18">
      <c r="C658" s="18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29"/>
  <sheetViews>
    <sheetView workbookViewId="0"/>
  </sheetViews>
  <sheetFormatPr defaultRowHeight="10.5"/>
  <cols>
    <col min="1" max="1" width="53.33203125" style="89" customWidth="1"/>
    <col min="2" max="2" width="28.83203125" style="89" customWidth="1"/>
    <col min="3" max="3" width="33.6640625" style="89" customWidth="1"/>
    <col min="4" max="4" width="38.6640625" style="89" customWidth="1"/>
    <col min="5" max="5" width="45.6640625" style="89" customWidth="1"/>
    <col min="6" max="6" width="50" style="89" customWidth="1"/>
    <col min="7" max="7" width="43.6640625" style="89" customWidth="1"/>
    <col min="8" max="9" width="38.33203125" style="89" customWidth="1"/>
    <col min="10" max="10" width="46.1640625" style="89" customWidth="1"/>
    <col min="11" max="11" width="36.1640625" style="89" customWidth="1"/>
    <col min="12" max="12" width="45" style="89" customWidth="1"/>
    <col min="13" max="13" width="50.1640625" style="89" customWidth="1"/>
    <col min="14" max="15" width="44.83203125" style="89" customWidth="1"/>
    <col min="16" max="16" width="45.33203125" style="89" customWidth="1"/>
    <col min="17" max="17" width="44.83203125" style="89" customWidth="1"/>
    <col min="18" max="18" width="42.6640625" style="89" customWidth="1"/>
    <col min="19" max="19" width="48.1640625" style="89" customWidth="1"/>
    <col min="20" max="22" width="9.33203125" style="89" customWidth="1"/>
    <col min="23" max="16384" width="9.33203125" style="89"/>
  </cols>
  <sheetData>
    <row r="1" spans="1:19">
      <c r="A1" s="90"/>
      <c r="B1" s="96" t="s">
        <v>302</v>
      </c>
      <c r="C1" s="96" t="s">
        <v>303</v>
      </c>
      <c r="D1" s="96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6" t="s">
        <v>305</v>
      </c>
      <c r="B2" s="96">
        <v>1620.28</v>
      </c>
      <c r="C2" s="96">
        <v>335.11</v>
      </c>
      <c r="D2" s="96">
        <v>335.11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6" t="s">
        <v>306</v>
      </c>
      <c r="B3" s="96">
        <v>1620.28</v>
      </c>
      <c r="C3" s="96">
        <v>335.11</v>
      </c>
      <c r="D3" s="96">
        <v>335.11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6" t="s">
        <v>307</v>
      </c>
      <c r="B4" s="96">
        <v>5344.01</v>
      </c>
      <c r="C4" s="96">
        <v>1105.25</v>
      </c>
      <c r="D4" s="96">
        <v>1105.25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6" t="s">
        <v>308</v>
      </c>
      <c r="B5" s="96">
        <v>5344.01</v>
      </c>
      <c r="C5" s="96">
        <v>1105.25</v>
      </c>
      <c r="D5" s="96">
        <v>1105.25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0"/>
      <c r="B7" s="96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6" t="s">
        <v>310</v>
      </c>
      <c r="B8" s="96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6" t="s">
        <v>311</v>
      </c>
      <c r="B9" s="96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6" t="s">
        <v>312</v>
      </c>
      <c r="B10" s="9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0"/>
      <c r="B12" s="96" t="s">
        <v>313</v>
      </c>
      <c r="C12" s="96" t="s">
        <v>314</v>
      </c>
      <c r="D12" s="96" t="s">
        <v>315</v>
      </c>
      <c r="E12" s="96" t="s">
        <v>316</v>
      </c>
      <c r="F12" s="96" t="s">
        <v>317</v>
      </c>
      <c r="G12" s="96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6" t="s">
        <v>76</v>
      </c>
      <c r="B13" s="96">
        <v>0</v>
      </c>
      <c r="C13" s="96">
        <v>13.68</v>
      </c>
      <c r="D13" s="96">
        <v>0</v>
      </c>
      <c r="E13" s="96">
        <v>0</v>
      </c>
      <c r="F13" s="96">
        <v>0</v>
      </c>
      <c r="G13" s="9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6" t="s">
        <v>77</v>
      </c>
      <c r="B14" s="96">
        <v>467.36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6" t="s">
        <v>85</v>
      </c>
      <c r="B15" s="96">
        <v>545.04999999999995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6" t="s">
        <v>86</v>
      </c>
      <c r="B16" s="96">
        <v>93.08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6" t="s">
        <v>87</v>
      </c>
      <c r="B17" s="96">
        <v>104.42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6" t="s">
        <v>88</v>
      </c>
      <c r="B18" s="96">
        <v>0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6" t="s">
        <v>89</v>
      </c>
      <c r="B19" s="96">
        <v>396.68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6" t="s">
        <v>90</v>
      </c>
      <c r="B20" s="96">
        <v>0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6" t="s">
        <v>91</v>
      </c>
      <c r="B21" s="96">
        <v>0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6" t="s">
        <v>92</v>
      </c>
      <c r="B22" s="96">
        <v>0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6" t="s">
        <v>71</v>
      </c>
      <c r="B23" s="96">
        <v>0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6" t="s">
        <v>93</v>
      </c>
      <c r="B24" s="96">
        <v>0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6" t="s">
        <v>94</v>
      </c>
      <c r="B25" s="96">
        <v>0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6" t="s">
        <v>95</v>
      </c>
      <c r="B26" s="96">
        <v>0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6"/>
      <c r="B27" s="96"/>
      <c r="C27" s="96"/>
      <c r="D27" s="96"/>
      <c r="E27" s="96"/>
      <c r="F27" s="96"/>
      <c r="G27" s="9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6" t="s">
        <v>96</v>
      </c>
      <c r="B28" s="96">
        <v>1606.59</v>
      </c>
      <c r="C28" s="96">
        <v>13.68</v>
      </c>
      <c r="D28" s="96">
        <v>0</v>
      </c>
      <c r="E28" s="96">
        <v>0</v>
      </c>
      <c r="F28" s="96">
        <v>0</v>
      </c>
      <c r="G28" s="96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0"/>
      <c r="B30" s="96" t="s">
        <v>309</v>
      </c>
      <c r="C30" s="96" t="s">
        <v>229</v>
      </c>
      <c r="D30" s="96" t="s">
        <v>319</v>
      </c>
      <c r="E30" s="96" t="s">
        <v>320</v>
      </c>
      <c r="F30" s="96" t="s">
        <v>321</v>
      </c>
      <c r="G30" s="96" t="s">
        <v>322</v>
      </c>
      <c r="H30" s="96" t="s">
        <v>323</v>
      </c>
      <c r="I30" s="96" t="s">
        <v>324</v>
      </c>
      <c r="J30" s="96" t="s">
        <v>325</v>
      </c>
      <c r="K30"/>
      <c r="L30"/>
      <c r="M30"/>
      <c r="N30"/>
      <c r="O30"/>
      <c r="P30"/>
      <c r="Q30"/>
      <c r="R30"/>
      <c r="S30"/>
    </row>
    <row r="31" spans="1:19">
      <c r="A31" s="96" t="s">
        <v>328</v>
      </c>
      <c r="B31" s="96">
        <v>3204.84</v>
      </c>
      <c r="C31" s="96" t="s">
        <v>236</v>
      </c>
      <c r="D31" s="96">
        <v>31313.82</v>
      </c>
      <c r="E31" s="96">
        <v>1</v>
      </c>
      <c r="F31" s="96">
        <v>1586.63</v>
      </c>
      <c r="G31" s="96">
        <v>0</v>
      </c>
      <c r="H31" s="96">
        <v>9.68</v>
      </c>
      <c r="I31" s="96"/>
      <c r="J31" s="96">
        <v>2.56</v>
      </c>
      <c r="K31"/>
      <c r="L31"/>
      <c r="M31"/>
      <c r="N31"/>
      <c r="O31"/>
      <c r="P31"/>
      <c r="Q31"/>
      <c r="R31"/>
      <c r="S31"/>
    </row>
    <row r="32" spans="1:19">
      <c r="A32" s="96" t="s">
        <v>327</v>
      </c>
      <c r="B32" s="96">
        <v>1393.41</v>
      </c>
      <c r="C32" s="96" t="s">
        <v>236</v>
      </c>
      <c r="D32" s="96">
        <v>11554.41</v>
      </c>
      <c r="E32" s="96">
        <v>1</v>
      </c>
      <c r="F32" s="96">
        <v>1150.96</v>
      </c>
      <c r="G32" s="96">
        <v>0</v>
      </c>
      <c r="H32" s="96">
        <v>15.06</v>
      </c>
      <c r="I32" s="96"/>
      <c r="J32" s="96">
        <v>0</v>
      </c>
      <c r="K32"/>
      <c r="L32"/>
      <c r="M32"/>
      <c r="N32"/>
      <c r="O32"/>
      <c r="P32"/>
      <c r="Q32"/>
      <c r="R32"/>
      <c r="S32"/>
    </row>
    <row r="33" spans="1:19">
      <c r="A33" s="96" t="s">
        <v>326</v>
      </c>
      <c r="B33" s="96">
        <v>236.88</v>
      </c>
      <c r="C33" s="96" t="s">
        <v>236</v>
      </c>
      <c r="D33" s="96">
        <v>1010.76</v>
      </c>
      <c r="E33" s="96">
        <v>1</v>
      </c>
      <c r="F33" s="96">
        <v>299.12</v>
      </c>
      <c r="G33" s="96">
        <v>17.66</v>
      </c>
      <c r="H33" s="96">
        <v>11.84</v>
      </c>
      <c r="I33" s="96">
        <v>47.38</v>
      </c>
      <c r="J33" s="96">
        <v>8.07</v>
      </c>
      <c r="K33"/>
      <c r="L33"/>
      <c r="M33"/>
      <c r="N33"/>
      <c r="O33"/>
      <c r="P33"/>
      <c r="Q33"/>
      <c r="R33"/>
      <c r="S33"/>
    </row>
    <row r="34" spans="1:19">
      <c r="A34" s="96" t="s">
        <v>161</v>
      </c>
      <c r="B34" s="96">
        <v>4835.13</v>
      </c>
      <c r="C34" s="96"/>
      <c r="D34" s="96">
        <v>43879</v>
      </c>
      <c r="E34" s="96"/>
      <c r="F34" s="96">
        <v>3036.71</v>
      </c>
      <c r="G34" s="96">
        <v>17.66</v>
      </c>
      <c r="H34" s="96">
        <v>11.3363</v>
      </c>
      <c r="I34" s="96">
        <v>967.03</v>
      </c>
      <c r="J34" s="96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6" t="s">
        <v>329</v>
      </c>
      <c r="B35" s="96">
        <v>4835.13</v>
      </c>
      <c r="C35" s="96"/>
      <c r="D35" s="96">
        <v>43879</v>
      </c>
      <c r="E35" s="96"/>
      <c r="F35" s="96">
        <v>3036.71</v>
      </c>
      <c r="G35" s="96">
        <v>17.66</v>
      </c>
      <c r="H35" s="96">
        <v>11.3363</v>
      </c>
      <c r="I35" s="96">
        <v>967.03</v>
      </c>
      <c r="J35" s="96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6" t="s">
        <v>330</v>
      </c>
      <c r="B36" s="96">
        <v>0</v>
      </c>
      <c r="C36" s="96"/>
      <c r="D36" s="96">
        <v>0</v>
      </c>
      <c r="E36" s="96"/>
      <c r="F36" s="96">
        <v>0</v>
      </c>
      <c r="G36" s="96">
        <v>0</v>
      </c>
      <c r="H36" s="96"/>
      <c r="I36" s="96"/>
      <c r="J36" s="96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0"/>
      <c r="B38" s="96" t="s">
        <v>56</v>
      </c>
      <c r="C38" s="96" t="s">
        <v>331</v>
      </c>
      <c r="D38" s="96" t="s">
        <v>332</v>
      </c>
      <c r="E38" s="96" t="s">
        <v>333</v>
      </c>
      <c r="F38" s="96" t="s">
        <v>334</v>
      </c>
      <c r="G38" s="96" t="s">
        <v>335</v>
      </c>
      <c r="H38" s="96" t="s">
        <v>336</v>
      </c>
      <c r="I38" s="96" t="s">
        <v>337</v>
      </c>
      <c r="J38"/>
      <c r="K38"/>
      <c r="L38"/>
      <c r="M38"/>
      <c r="N38"/>
      <c r="O38"/>
      <c r="P38"/>
      <c r="Q38"/>
      <c r="R38"/>
      <c r="S38"/>
    </row>
    <row r="39" spans="1:19">
      <c r="A39" s="96" t="s">
        <v>357</v>
      </c>
      <c r="B39" s="96" t="s">
        <v>504</v>
      </c>
      <c r="C39" s="96">
        <v>0.8</v>
      </c>
      <c r="D39" s="96">
        <v>4.3650000000000002</v>
      </c>
      <c r="E39" s="96">
        <v>12.593</v>
      </c>
      <c r="F39" s="96">
        <v>598.24</v>
      </c>
      <c r="G39" s="96">
        <v>90</v>
      </c>
      <c r="H39" s="96">
        <v>90</v>
      </c>
      <c r="I39" s="96" t="s">
        <v>341</v>
      </c>
      <c r="J39"/>
      <c r="K39"/>
      <c r="L39"/>
      <c r="M39"/>
      <c r="N39"/>
      <c r="O39"/>
      <c r="P39"/>
      <c r="Q39"/>
      <c r="R39"/>
      <c r="S39"/>
    </row>
    <row r="40" spans="1:19">
      <c r="A40" s="96" t="s">
        <v>358</v>
      </c>
      <c r="B40" s="96" t="s">
        <v>504</v>
      </c>
      <c r="C40" s="96">
        <v>0.8</v>
      </c>
      <c r="D40" s="96">
        <v>4.3650000000000002</v>
      </c>
      <c r="E40" s="96">
        <v>12.593</v>
      </c>
      <c r="F40" s="96">
        <v>390.16</v>
      </c>
      <c r="G40" s="96">
        <v>0</v>
      </c>
      <c r="H40" s="96">
        <v>90</v>
      </c>
      <c r="I40" s="96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96" t="s">
        <v>359</v>
      </c>
      <c r="B41" s="96" t="s">
        <v>504</v>
      </c>
      <c r="C41" s="96">
        <v>0.8</v>
      </c>
      <c r="D41" s="96">
        <v>4.3650000000000002</v>
      </c>
      <c r="E41" s="96">
        <v>12.593</v>
      </c>
      <c r="F41" s="96">
        <v>598.24</v>
      </c>
      <c r="G41" s="96">
        <v>270</v>
      </c>
      <c r="H41" s="96">
        <v>90</v>
      </c>
      <c r="I41" s="96" t="s">
        <v>345</v>
      </c>
      <c r="J41"/>
      <c r="K41"/>
      <c r="L41"/>
      <c r="M41"/>
      <c r="N41"/>
      <c r="O41"/>
      <c r="P41"/>
      <c r="Q41"/>
      <c r="R41"/>
      <c r="S41"/>
    </row>
    <row r="42" spans="1:19">
      <c r="A42" s="96" t="s">
        <v>360</v>
      </c>
      <c r="B42" s="96" t="s">
        <v>347</v>
      </c>
      <c r="C42" s="96">
        <v>0.3</v>
      </c>
      <c r="D42" s="96">
        <v>2.512</v>
      </c>
      <c r="E42" s="96">
        <v>6.452</v>
      </c>
      <c r="F42" s="96">
        <v>3204.84</v>
      </c>
      <c r="G42" s="96">
        <v>0</v>
      </c>
      <c r="H42" s="96">
        <v>180</v>
      </c>
      <c r="I42" s="96"/>
      <c r="J42"/>
      <c r="K42"/>
      <c r="L42"/>
      <c r="M42"/>
      <c r="N42"/>
      <c r="O42"/>
      <c r="P42"/>
      <c r="Q42"/>
      <c r="R42"/>
      <c r="S42"/>
    </row>
    <row r="43" spans="1:19">
      <c r="A43" s="96" t="s">
        <v>361</v>
      </c>
      <c r="B43" s="96" t="s">
        <v>505</v>
      </c>
      <c r="C43" s="96">
        <v>0.3</v>
      </c>
      <c r="D43" s="96">
        <v>5.306</v>
      </c>
      <c r="E43" s="96">
        <v>30004</v>
      </c>
      <c r="F43" s="96">
        <v>3204.84</v>
      </c>
      <c r="G43" s="96">
        <v>180</v>
      </c>
      <c r="H43" s="96">
        <v>0</v>
      </c>
      <c r="I43" s="96"/>
      <c r="J43"/>
      <c r="K43"/>
      <c r="L43"/>
      <c r="M43"/>
      <c r="N43"/>
      <c r="O43"/>
      <c r="P43"/>
      <c r="Q43"/>
      <c r="R43"/>
      <c r="S43"/>
    </row>
    <row r="44" spans="1:19">
      <c r="A44" s="96" t="s">
        <v>353</v>
      </c>
      <c r="B44" s="96" t="s">
        <v>504</v>
      </c>
      <c r="C44" s="96">
        <v>0.8</v>
      </c>
      <c r="D44" s="96">
        <v>4.3650000000000002</v>
      </c>
      <c r="E44" s="96">
        <v>12.593</v>
      </c>
      <c r="F44" s="96">
        <v>110.54</v>
      </c>
      <c r="G44" s="96">
        <v>180</v>
      </c>
      <c r="H44" s="96">
        <v>90</v>
      </c>
      <c r="I44" s="96" t="s">
        <v>339</v>
      </c>
      <c r="J44"/>
      <c r="K44"/>
      <c r="L44"/>
      <c r="M44"/>
      <c r="N44"/>
      <c r="O44"/>
      <c r="P44"/>
      <c r="Q44"/>
      <c r="R44"/>
      <c r="S44"/>
    </row>
    <row r="45" spans="1:19">
      <c r="A45" s="96" t="s">
        <v>354</v>
      </c>
      <c r="B45" s="96" t="s">
        <v>504</v>
      </c>
      <c r="C45" s="96">
        <v>0.8</v>
      </c>
      <c r="D45" s="96">
        <v>4.3650000000000002</v>
      </c>
      <c r="E45" s="96">
        <v>12.593</v>
      </c>
      <c r="F45" s="96">
        <v>39.020000000000003</v>
      </c>
      <c r="G45" s="96">
        <v>270</v>
      </c>
      <c r="H45" s="96">
        <v>90</v>
      </c>
      <c r="I45" s="96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6" t="s">
        <v>349</v>
      </c>
      <c r="B46" s="96" t="s">
        <v>504</v>
      </c>
      <c r="C46" s="96">
        <v>0.8</v>
      </c>
      <c r="D46" s="96">
        <v>4.3650000000000002</v>
      </c>
      <c r="E46" s="96">
        <v>12.593</v>
      </c>
      <c r="F46" s="96">
        <v>260.10000000000002</v>
      </c>
      <c r="G46" s="96">
        <v>90</v>
      </c>
      <c r="H46" s="96">
        <v>90</v>
      </c>
      <c r="I46" s="96" t="s">
        <v>341</v>
      </c>
      <c r="J46"/>
      <c r="K46"/>
      <c r="L46"/>
      <c r="M46"/>
      <c r="N46"/>
      <c r="O46"/>
      <c r="P46"/>
      <c r="Q46"/>
      <c r="R46"/>
      <c r="S46"/>
    </row>
    <row r="47" spans="1:19">
      <c r="A47" s="96" t="s">
        <v>350</v>
      </c>
      <c r="B47" s="96" t="s">
        <v>351</v>
      </c>
      <c r="C47" s="96">
        <v>0.08</v>
      </c>
      <c r="D47" s="96">
        <v>3.242</v>
      </c>
      <c r="E47" s="96">
        <v>6.2990000000000004</v>
      </c>
      <c r="F47" s="96">
        <v>390.16</v>
      </c>
      <c r="G47" s="96">
        <v>0</v>
      </c>
      <c r="H47" s="96">
        <v>90</v>
      </c>
      <c r="I47" s="96" t="s">
        <v>343</v>
      </c>
      <c r="J47"/>
      <c r="K47"/>
      <c r="L47"/>
      <c r="M47"/>
      <c r="N47"/>
      <c r="O47"/>
      <c r="P47"/>
      <c r="Q47"/>
      <c r="R47"/>
      <c r="S47"/>
    </row>
    <row r="48" spans="1:19">
      <c r="A48" s="96" t="s">
        <v>348</v>
      </c>
      <c r="B48" s="96" t="s">
        <v>504</v>
      </c>
      <c r="C48" s="96">
        <v>0.8</v>
      </c>
      <c r="D48" s="96">
        <v>4.3650000000000002</v>
      </c>
      <c r="E48" s="96">
        <v>12.593</v>
      </c>
      <c r="F48" s="96">
        <v>169.07</v>
      </c>
      <c r="G48" s="96">
        <v>180</v>
      </c>
      <c r="H48" s="96">
        <v>90</v>
      </c>
      <c r="I48" s="96" t="s">
        <v>339</v>
      </c>
      <c r="J48"/>
      <c r="K48"/>
      <c r="L48"/>
      <c r="M48"/>
      <c r="N48"/>
      <c r="O48"/>
      <c r="P48"/>
      <c r="Q48"/>
      <c r="R48"/>
      <c r="S48"/>
    </row>
    <row r="49" spans="1:19">
      <c r="A49" s="96" t="s">
        <v>352</v>
      </c>
      <c r="B49" s="96" t="s">
        <v>504</v>
      </c>
      <c r="C49" s="96">
        <v>0.8</v>
      </c>
      <c r="D49" s="96">
        <v>4.3650000000000002</v>
      </c>
      <c r="E49" s="96">
        <v>12.593</v>
      </c>
      <c r="F49" s="96">
        <v>182.07</v>
      </c>
      <c r="G49" s="96">
        <v>270</v>
      </c>
      <c r="H49" s="96">
        <v>90</v>
      </c>
      <c r="I49" s="96" t="s">
        <v>345</v>
      </c>
      <c r="J49"/>
      <c r="K49"/>
      <c r="L49"/>
      <c r="M49"/>
      <c r="N49"/>
      <c r="O49"/>
      <c r="P49"/>
      <c r="Q49"/>
      <c r="R49"/>
      <c r="S49"/>
    </row>
    <row r="50" spans="1:19">
      <c r="A50" s="96" t="s">
        <v>355</v>
      </c>
      <c r="B50" s="96" t="s">
        <v>347</v>
      </c>
      <c r="C50" s="96">
        <v>0.3</v>
      </c>
      <c r="D50" s="96">
        <v>2.512</v>
      </c>
      <c r="E50" s="96">
        <v>6.452</v>
      </c>
      <c r="F50" s="96">
        <v>1156.53</v>
      </c>
      <c r="G50" s="96">
        <v>0</v>
      </c>
      <c r="H50" s="96">
        <v>180</v>
      </c>
      <c r="I50" s="96"/>
      <c r="J50"/>
      <c r="K50"/>
      <c r="L50"/>
      <c r="M50"/>
      <c r="N50"/>
      <c r="O50"/>
      <c r="P50"/>
      <c r="Q50"/>
      <c r="R50"/>
      <c r="S50"/>
    </row>
    <row r="51" spans="1:19">
      <c r="A51" s="96" t="s">
        <v>356</v>
      </c>
      <c r="B51" s="96" t="s">
        <v>505</v>
      </c>
      <c r="C51" s="96">
        <v>0.3</v>
      </c>
      <c r="D51" s="96">
        <v>5.306</v>
      </c>
      <c r="E51" s="96">
        <v>30004</v>
      </c>
      <c r="F51" s="96">
        <v>1393.41</v>
      </c>
      <c r="G51" s="96">
        <v>0</v>
      </c>
      <c r="H51" s="96">
        <v>0</v>
      </c>
      <c r="I51" s="96"/>
      <c r="J51"/>
      <c r="K51"/>
      <c r="L51"/>
      <c r="M51"/>
      <c r="N51"/>
      <c r="O51"/>
      <c r="P51"/>
      <c r="Q51"/>
      <c r="R51"/>
      <c r="S51"/>
    </row>
    <row r="52" spans="1:19">
      <c r="A52" s="96" t="s">
        <v>340</v>
      </c>
      <c r="B52" s="96" t="s">
        <v>504</v>
      </c>
      <c r="C52" s="96">
        <v>0.8</v>
      </c>
      <c r="D52" s="96">
        <v>4.3650000000000002</v>
      </c>
      <c r="E52" s="96">
        <v>12.593</v>
      </c>
      <c r="F52" s="96">
        <v>39.020000000000003</v>
      </c>
      <c r="G52" s="96">
        <v>90</v>
      </c>
      <c r="H52" s="96">
        <v>90</v>
      </c>
      <c r="I52" s="96" t="s">
        <v>341</v>
      </c>
      <c r="J52"/>
      <c r="K52"/>
      <c r="L52"/>
      <c r="M52"/>
      <c r="N52"/>
      <c r="O52"/>
      <c r="P52"/>
      <c r="Q52"/>
      <c r="R52"/>
      <c r="S52"/>
    </row>
    <row r="53" spans="1:19">
      <c r="A53" s="96" t="s">
        <v>342</v>
      </c>
      <c r="B53" s="96" t="s">
        <v>504</v>
      </c>
      <c r="C53" s="96">
        <v>0.8</v>
      </c>
      <c r="D53" s="96">
        <v>4.3650000000000002</v>
      </c>
      <c r="E53" s="96">
        <v>12.593</v>
      </c>
      <c r="F53" s="96">
        <v>110.54</v>
      </c>
      <c r="G53" s="96">
        <v>0</v>
      </c>
      <c r="H53" s="96">
        <v>90</v>
      </c>
      <c r="I53" s="96" t="s">
        <v>343</v>
      </c>
      <c r="J53"/>
      <c r="K53"/>
      <c r="L53"/>
      <c r="M53"/>
      <c r="N53"/>
      <c r="O53"/>
      <c r="P53"/>
      <c r="Q53"/>
      <c r="R53"/>
      <c r="S53"/>
    </row>
    <row r="54" spans="1:19">
      <c r="A54" s="96" t="s">
        <v>338</v>
      </c>
      <c r="B54" s="96" t="s">
        <v>504</v>
      </c>
      <c r="C54" s="96">
        <v>0.8</v>
      </c>
      <c r="D54" s="96">
        <v>4.3650000000000002</v>
      </c>
      <c r="E54" s="96">
        <v>12.593</v>
      </c>
      <c r="F54" s="96">
        <v>110.54</v>
      </c>
      <c r="G54" s="96">
        <v>180</v>
      </c>
      <c r="H54" s="96">
        <v>90</v>
      </c>
      <c r="I54" s="96" t="s">
        <v>339</v>
      </c>
      <c r="J54"/>
      <c r="K54"/>
      <c r="L54"/>
      <c r="M54"/>
      <c r="N54"/>
      <c r="O54"/>
      <c r="P54"/>
      <c r="Q54"/>
      <c r="R54"/>
      <c r="S54"/>
    </row>
    <row r="55" spans="1:19">
      <c r="A55" s="96" t="s">
        <v>344</v>
      </c>
      <c r="B55" s="96" t="s">
        <v>504</v>
      </c>
      <c r="C55" s="96">
        <v>0.8</v>
      </c>
      <c r="D55" s="96">
        <v>4.3650000000000002</v>
      </c>
      <c r="E55" s="96">
        <v>12.593</v>
      </c>
      <c r="F55" s="96">
        <v>39.020000000000003</v>
      </c>
      <c r="G55" s="96">
        <v>270</v>
      </c>
      <c r="H55" s="96">
        <v>90</v>
      </c>
      <c r="I55" s="96" t="s">
        <v>345</v>
      </c>
      <c r="J55"/>
      <c r="K55"/>
      <c r="L55"/>
      <c r="M55"/>
      <c r="N55"/>
      <c r="O55"/>
      <c r="P55"/>
      <c r="Q55"/>
      <c r="R55"/>
      <c r="S55"/>
    </row>
    <row r="56" spans="1:19">
      <c r="A56" s="96" t="s">
        <v>346</v>
      </c>
      <c r="B56" s="96" t="s">
        <v>347</v>
      </c>
      <c r="C56" s="96">
        <v>0.3</v>
      </c>
      <c r="D56" s="96">
        <v>2.512</v>
      </c>
      <c r="E56" s="96">
        <v>6.452</v>
      </c>
      <c r="F56" s="96">
        <v>236.88</v>
      </c>
      <c r="G56" s="96">
        <v>0</v>
      </c>
      <c r="H56" s="96">
        <v>180</v>
      </c>
      <c r="I56" s="96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0"/>
      <c r="B58" s="96" t="s">
        <v>56</v>
      </c>
      <c r="C58" s="96" t="s">
        <v>362</v>
      </c>
      <c r="D58" s="96" t="s">
        <v>363</v>
      </c>
      <c r="E58" s="96" t="s">
        <v>364</v>
      </c>
      <c r="F58" s="96" t="s">
        <v>50</v>
      </c>
      <c r="G58" s="96" t="s">
        <v>365</v>
      </c>
      <c r="H58" s="96" t="s">
        <v>366</v>
      </c>
      <c r="I58" s="96" t="s">
        <v>367</v>
      </c>
      <c r="J58" s="96" t="s">
        <v>335</v>
      </c>
      <c r="K58" s="96" t="s">
        <v>337</v>
      </c>
      <c r="L58"/>
      <c r="M58"/>
      <c r="N58"/>
      <c r="O58"/>
      <c r="P58"/>
      <c r="Q58"/>
      <c r="R58"/>
      <c r="S58"/>
    </row>
    <row r="59" spans="1:19">
      <c r="A59" s="96" t="s">
        <v>368</v>
      </c>
      <c r="B59" s="96" t="s">
        <v>506</v>
      </c>
      <c r="C59" s="96">
        <v>5.58</v>
      </c>
      <c r="D59" s="96">
        <v>5.58</v>
      </c>
      <c r="E59" s="96">
        <v>5.8380000000000001</v>
      </c>
      <c r="F59" s="96">
        <v>0.7</v>
      </c>
      <c r="G59" s="96">
        <v>0.60299999999999998</v>
      </c>
      <c r="H59" s="96" t="s">
        <v>369</v>
      </c>
      <c r="I59" s="96" t="s">
        <v>338</v>
      </c>
      <c r="J59" s="96">
        <v>180</v>
      </c>
      <c r="K59" s="96" t="s">
        <v>339</v>
      </c>
      <c r="L59"/>
      <c r="M59"/>
      <c r="N59"/>
      <c r="O59"/>
      <c r="P59"/>
      <c r="Q59"/>
      <c r="R59"/>
      <c r="S59"/>
    </row>
    <row r="60" spans="1:19">
      <c r="A60" s="96" t="s">
        <v>370</v>
      </c>
      <c r="B60" s="96" t="s">
        <v>506</v>
      </c>
      <c r="C60" s="96">
        <v>5.58</v>
      </c>
      <c r="D60" s="96">
        <v>5.58</v>
      </c>
      <c r="E60" s="96">
        <v>5.8380000000000001</v>
      </c>
      <c r="F60" s="96">
        <v>0.7</v>
      </c>
      <c r="G60" s="96">
        <v>0.60299999999999998</v>
      </c>
      <c r="H60" s="96" t="s">
        <v>369</v>
      </c>
      <c r="I60" s="96" t="s">
        <v>338</v>
      </c>
      <c r="J60" s="96">
        <v>180</v>
      </c>
      <c r="K60" s="96" t="s">
        <v>339</v>
      </c>
      <c r="L60"/>
      <c r="M60"/>
      <c r="N60"/>
      <c r="O60"/>
      <c r="P60"/>
      <c r="Q60"/>
      <c r="R60"/>
      <c r="S60"/>
    </row>
    <row r="61" spans="1:19">
      <c r="A61" s="96" t="s">
        <v>371</v>
      </c>
      <c r="B61" s="96" t="s">
        <v>506</v>
      </c>
      <c r="C61" s="96">
        <v>3.25</v>
      </c>
      <c r="D61" s="96">
        <v>3.25</v>
      </c>
      <c r="E61" s="96">
        <v>5.8380000000000001</v>
      </c>
      <c r="F61" s="96">
        <v>0.7</v>
      </c>
      <c r="G61" s="96">
        <v>0.60299999999999998</v>
      </c>
      <c r="H61" s="96" t="s">
        <v>369</v>
      </c>
      <c r="I61" s="96" t="s">
        <v>344</v>
      </c>
      <c r="J61" s="96">
        <v>270</v>
      </c>
      <c r="K61" s="96" t="s">
        <v>345</v>
      </c>
      <c r="L61"/>
      <c r="M61"/>
      <c r="N61"/>
      <c r="O61"/>
      <c r="P61"/>
      <c r="Q61"/>
      <c r="R61"/>
      <c r="S61"/>
    </row>
    <row r="62" spans="1:19">
      <c r="A62" s="96" t="s">
        <v>372</v>
      </c>
      <c r="B62" s="96" t="s">
        <v>506</v>
      </c>
      <c r="C62" s="96">
        <v>3.25</v>
      </c>
      <c r="D62" s="96">
        <v>3.25</v>
      </c>
      <c r="E62" s="96">
        <v>5.8380000000000001</v>
      </c>
      <c r="F62" s="96">
        <v>0.7</v>
      </c>
      <c r="G62" s="96">
        <v>0.60299999999999998</v>
      </c>
      <c r="H62" s="96" t="s">
        <v>369</v>
      </c>
      <c r="I62" s="96" t="s">
        <v>344</v>
      </c>
      <c r="J62" s="96">
        <v>270</v>
      </c>
      <c r="K62" s="96" t="s">
        <v>345</v>
      </c>
      <c r="L62"/>
      <c r="M62"/>
      <c r="N62"/>
      <c r="O62"/>
      <c r="P62"/>
      <c r="Q62"/>
      <c r="R62"/>
      <c r="S62"/>
    </row>
    <row r="63" spans="1:19">
      <c r="A63" s="96" t="s">
        <v>373</v>
      </c>
      <c r="B63" s="96"/>
      <c r="C63" s="96"/>
      <c r="D63" s="96">
        <v>17.66</v>
      </c>
      <c r="E63" s="96">
        <v>5.84</v>
      </c>
      <c r="F63" s="96">
        <v>0.7</v>
      </c>
      <c r="G63" s="96">
        <v>0.60299999999999998</v>
      </c>
      <c r="H63" s="96"/>
      <c r="I63" s="96"/>
      <c r="J63" s="96"/>
      <c r="K63" s="96"/>
      <c r="L63"/>
      <c r="M63"/>
      <c r="N63"/>
      <c r="O63"/>
      <c r="P63"/>
      <c r="Q63"/>
      <c r="R63"/>
      <c r="S63"/>
    </row>
    <row r="64" spans="1:19">
      <c r="A64" s="96" t="s">
        <v>374</v>
      </c>
      <c r="B64" s="96"/>
      <c r="C64" s="96"/>
      <c r="D64" s="96">
        <v>0</v>
      </c>
      <c r="E64" s="96" t="s">
        <v>375</v>
      </c>
      <c r="F64" s="96" t="s">
        <v>375</v>
      </c>
      <c r="G64" s="96" t="s">
        <v>375</v>
      </c>
      <c r="H64" s="96"/>
      <c r="I64" s="96"/>
      <c r="J64" s="96"/>
      <c r="K64" s="96"/>
      <c r="L64"/>
      <c r="M64"/>
      <c r="N64"/>
      <c r="O64"/>
      <c r="P64"/>
      <c r="Q64"/>
      <c r="R64"/>
      <c r="S64"/>
    </row>
    <row r="65" spans="1:19">
      <c r="A65" s="96" t="s">
        <v>376</v>
      </c>
      <c r="B65" s="96"/>
      <c r="C65" s="96"/>
      <c r="D65" s="96">
        <v>17.66</v>
      </c>
      <c r="E65" s="96">
        <v>5.84</v>
      </c>
      <c r="F65" s="96">
        <v>0.7</v>
      </c>
      <c r="G65" s="96">
        <v>0.60299999999999998</v>
      </c>
      <c r="H65" s="96"/>
      <c r="I65" s="96"/>
      <c r="J65" s="96"/>
      <c r="K65" s="96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0"/>
      <c r="B67" s="96" t="s">
        <v>119</v>
      </c>
      <c r="C67" s="96" t="s">
        <v>377</v>
      </c>
      <c r="D67" s="96" t="s">
        <v>378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6" t="s">
        <v>40</v>
      </c>
      <c r="B68" s="96"/>
      <c r="C68" s="96"/>
      <c r="D68" s="96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90"/>
      <c r="B70" s="96" t="s">
        <v>119</v>
      </c>
      <c r="C70" s="96" t="s">
        <v>379</v>
      </c>
      <c r="D70" s="96" t="s">
        <v>380</v>
      </c>
      <c r="E70" s="96" t="s">
        <v>381</v>
      </c>
      <c r="F70" s="96" t="s">
        <v>382</v>
      </c>
      <c r="G70" s="96" t="s">
        <v>378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6" t="s">
        <v>383</v>
      </c>
      <c r="B71" s="96" t="s">
        <v>384</v>
      </c>
      <c r="C71" s="96">
        <v>22577.83</v>
      </c>
      <c r="D71" s="96">
        <v>17340.310000000001</v>
      </c>
      <c r="E71" s="96">
        <v>5237.5200000000004</v>
      </c>
      <c r="F71" s="96">
        <v>0.77</v>
      </c>
      <c r="G71" s="96">
        <v>3.68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6" t="s">
        <v>385</v>
      </c>
      <c r="B72" s="96" t="s">
        <v>384</v>
      </c>
      <c r="C72" s="96">
        <v>336634.02</v>
      </c>
      <c r="D72" s="96">
        <v>253319.23</v>
      </c>
      <c r="E72" s="96">
        <v>83314.789999999994</v>
      </c>
      <c r="F72" s="96">
        <v>0.75</v>
      </c>
      <c r="G72" s="96">
        <v>3.53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0"/>
      <c r="B74" s="96" t="s">
        <v>119</v>
      </c>
      <c r="C74" s="96" t="s">
        <v>379</v>
      </c>
      <c r="D74" s="96" t="s">
        <v>378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6" t="s">
        <v>386</v>
      </c>
      <c r="B75" s="96" t="s">
        <v>387</v>
      </c>
      <c r="C75" s="96">
        <v>39347.64</v>
      </c>
      <c r="D75" s="96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6" t="s">
        <v>388</v>
      </c>
      <c r="B76" s="96" t="s">
        <v>387</v>
      </c>
      <c r="C76" s="96">
        <v>15748.39</v>
      </c>
      <c r="D76" s="96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6" t="s">
        <v>389</v>
      </c>
      <c r="B77" s="96" t="s">
        <v>387</v>
      </c>
      <c r="C77" s="96">
        <v>82797.39</v>
      </c>
      <c r="D77" s="96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0"/>
      <c r="B79" s="96" t="s">
        <v>119</v>
      </c>
      <c r="C79" s="96" t="s">
        <v>390</v>
      </c>
      <c r="D79" s="96" t="s">
        <v>391</v>
      </c>
      <c r="E79" s="96" t="s">
        <v>392</v>
      </c>
      <c r="F79" s="96" t="s">
        <v>393</v>
      </c>
      <c r="G79" s="96" t="s">
        <v>394</v>
      </c>
      <c r="H79" s="96" t="s">
        <v>395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6" t="s">
        <v>396</v>
      </c>
      <c r="B80" s="96" t="s">
        <v>397</v>
      </c>
      <c r="C80" s="96">
        <v>0.54</v>
      </c>
      <c r="D80" s="96">
        <v>49.8</v>
      </c>
      <c r="E80" s="96">
        <v>0.8</v>
      </c>
      <c r="F80" s="96">
        <v>74.41</v>
      </c>
      <c r="G80" s="96">
        <v>1</v>
      </c>
      <c r="H80" s="96" t="s">
        <v>398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6" t="s">
        <v>399</v>
      </c>
      <c r="B81" s="96" t="s">
        <v>400</v>
      </c>
      <c r="C81" s="96">
        <v>0.55000000000000004</v>
      </c>
      <c r="D81" s="96">
        <v>622</v>
      </c>
      <c r="E81" s="96">
        <v>1.25</v>
      </c>
      <c r="F81" s="96">
        <v>1424.32</v>
      </c>
      <c r="G81" s="96">
        <v>1</v>
      </c>
      <c r="H81" s="96" t="s">
        <v>401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6" t="s">
        <v>402</v>
      </c>
      <c r="B82" s="96" t="s">
        <v>400</v>
      </c>
      <c r="C82" s="96">
        <v>0.6</v>
      </c>
      <c r="D82" s="96">
        <v>1017.59</v>
      </c>
      <c r="E82" s="96">
        <v>17.78</v>
      </c>
      <c r="F82" s="96">
        <v>29935.94</v>
      </c>
      <c r="G82" s="96">
        <v>1</v>
      </c>
      <c r="H82" s="96" t="s">
        <v>401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0"/>
      <c r="B84" s="96" t="s">
        <v>119</v>
      </c>
      <c r="C84" s="96" t="s">
        <v>403</v>
      </c>
      <c r="D84" s="96" t="s">
        <v>404</v>
      </c>
      <c r="E84" s="96" t="s">
        <v>405</v>
      </c>
      <c r="F84" s="96" t="s">
        <v>406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6" t="s">
        <v>40</v>
      </c>
      <c r="B85" s="96"/>
      <c r="C85" s="96"/>
      <c r="D85" s="96"/>
      <c r="E85" s="96"/>
      <c r="F85" s="96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0"/>
      <c r="B87" s="96" t="s">
        <v>119</v>
      </c>
      <c r="C87" s="96" t="s">
        <v>407</v>
      </c>
      <c r="D87" s="96" t="s">
        <v>408</v>
      </c>
      <c r="E87" s="96" t="s">
        <v>409</v>
      </c>
      <c r="F87" s="96" t="s">
        <v>410</v>
      </c>
      <c r="G87" s="96" t="s">
        <v>411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6" t="s">
        <v>40</v>
      </c>
      <c r="B88" s="96"/>
      <c r="C88" s="96"/>
      <c r="D88" s="96"/>
      <c r="E88" s="96"/>
      <c r="F88" s="96"/>
      <c r="G88" s="96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90"/>
      <c r="B90" s="96" t="s">
        <v>412</v>
      </c>
      <c r="C90" s="96" t="s">
        <v>413</v>
      </c>
      <c r="D90" s="96" t="s">
        <v>414</v>
      </c>
      <c r="E90" s="96" t="s">
        <v>415</v>
      </c>
      <c r="F90" s="96" t="s">
        <v>416</v>
      </c>
      <c r="G90" s="96" t="s">
        <v>417</v>
      </c>
      <c r="H90" s="96" t="s">
        <v>418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6" t="s">
        <v>419</v>
      </c>
      <c r="B91" s="96">
        <v>20434.5674</v>
      </c>
      <c r="C91" s="96">
        <v>35.686100000000003</v>
      </c>
      <c r="D91" s="96">
        <v>134.96289999999999</v>
      </c>
      <c r="E91" s="96">
        <v>0</v>
      </c>
      <c r="F91" s="96">
        <v>5.9999999999999995E-4</v>
      </c>
      <c r="G91" s="96">
        <v>16703.236499999999</v>
      </c>
      <c r="H91" s="96">
        <v>8789.6065999999992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6" t="s">
        <v>420</v>
      </c>
      <c r="B92" s="96">
        <v>18974.560600000001</v>
      </c>
      <c r="C92" s="96">
        <v>33.367899999999999</v>
      </c>
      <c r="D92" s="96">
        <v>127.1418</v>
      </c>
      <c r="E92" s="96">
        <v>0</v>
      </c>
      <c r="F92" s="96">
        <v>5.9999999999999995E-4</v>
      </c>
      <c r="G92" s="96">
        <v>15735.469800000001</v>
      </c>
      <c r="H92" s="96">
        <v>8184.8005999999996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6" t="s">
        <v>421</v>
      </c>
      <c r="B93" s="96">
        <v>22809.0363</v>
      </c>
      <c r="C93" s="96">
        <v>40.136499999999998</v>
      </c>
      <c r="D93" s="96">
        <v>153.03569999999999</v>
      </c>
      <c r="E93" s="96">
        <v>0</v>
      </c>
      <c r="F93" s="96">
        <v>6.9999999999999999E-4</v>
      </c>
      <c r="G93" s="96">
        <v>18940.190999999999</v>
      </c>
      <c r="H93" s="96">
        <v>9841.3775999999998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6" t="s">
        <v>422</v>
      </c>
      <c r="B94" s="96">
        <v>23624.617300000002</v>
      </c>
      <c r="C94" s="96">
        <v>41.660699999999999</v>
      </c>
      <c r="D94" s="96">
        <v>159.20840000000001</v>
      </c>
      <c r="E94" s="96">
        <v>0</v>
      </c>
      <c r="F94" s="96">
        <v>6.9999999999999999E-4</v>
      </c>
      <c r="G94" s="96">
        <v>19704.212599999999</v>
      </c>
      <c r="H94" s="96">
        <v>10202.194600000001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6" t="s">
        <v>265</v>
      </c>
      <c r="B95" s="96">
        <v>26532.8629</v>
      </c>
      <c r="C95" s="96">
        <v>46.793500000000002</v>
      </c>
      <c r="D95" s="96">
        <v>178.84110000000001</v>
      </c>
      <c r="E95" s="96">
        <v>0</v>
      </c>
      <c r="F95" s="96">
        <v>8.0000000000000004E-4</v>
      </c>
      <c r="G95" s="96">
        <v>22134.033100000001</v>
      </c>
      <c r="H95" s="96">
        <v>11458.5389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6" t="s">
        <v>423</v>
      </c>
      <c r="B96" s="96">
        <v>27110.873899999999</v>
      </c>
      <c r="C96" s="96">
        <v>47.812899999999999</v>
      </c>
      <c r="D96" s="96">
        <v>182.7371</v>
      </c>
      <c r="E96" s="96">
        <v>0</v>
      </c>
      <c r="F96" s="96">
        <v>8.0000000000000004E-4</v>
      </c>
      <c r="G96" s="96">
        <v>22616.216899999999</v>
      </c>
      <c r="H96" s="96">
        <v>11708.159900000001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6" t="s">
        <v>424</v>
      </c>
      <c r="B97" s="96">
        <v>27656.990900000001</v>
      </c>
      <c r="C97" s="96">
        <v>48.776000000000003</v>
      </c>
      <c r="D97" s="96">
        <v>186.41820000000001</v>
      </c>
      <c r="E97" s="96">
        <v>0</v>
      </c>
      <c r="F97" s="96">
        <v>8.0000000000000004E-4</v>
      </c>
      <c r="G97" s="96">
        <v>23071.7942</v>
      </c>
      <c r="H97" s="96">
        <v>11944.0072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6" t="s">
        <v>425</v>
      </c>
      <c r="B98" s="96">
        <v>28741.006300000001</v>
      </c>
      <c r="C98" s="96">
        <v>50.687800000000003</v>
      </c>
      <c r="D98" s="96">
        <v>193.72479999999999</v>
      </c>
      <c r="E98" s="96">
        <v>0</v>
      </c>
      <c r="F98" s="96">
        <v>8.9999999999999998E-4</v>
      </c>
      <c r="G98" s="96">
        <v>23976.0929</v>
      </c>
      <c r="H98" s="96">
        <v>12412.152400000001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6" t="s">
        <v>426</v>
      </c>
      <c r="B99" s="96">
        <v>24693.882000000001</v>
      </c>
      <c r="C99" s="96">
        <v>43.5503</v>
      </c>
      <c r="D99" s="96">
        <v>166.44569999999999</v>
      </c>
      <c r="E99" s="96">
        <v>0</v>
      </c>
      <c r="F99" s="96">
        <v>8.0000000000000004E-4</v>
      </c>
      <c r="G99" s="96">
        <v>20599.933199999999</v>
      </c>
      <c r="H99" s="96">
        <v>10664.3526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6" t="s">
        <v>427</v>
      </c>
      <c r="B100" s="96">
        <v>23665.043300000001</v>
      </c>
      <c r="C100" s="96">
        <v>41.735199999999999</v>
      </c>
      <c r="D100" s="96">
        <v>159.50659999999999</v>
      </c>
      <c r="E100" s="96">
        <v>0</v>
      </c>
      <c r="F100" s="96">
        <v>6.9999999999999999E-4</v>
      </c>
      <c r="G100" s="96">
        <v>19741.125599999999</v>
      </c>
      <c r="H100" s="96">
        <v>10219.9809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6" t="s">
        <v>428</v>
      </c>
      <c r="B101" s="96">
        <v>20600.193800000001</v>
      </c>
      <c r="C101" s="96">
        <v>36.326999999999998</v>
      </c>
      <c r="D101" s="96">
        <v>138.82409999999999</v>
      </c>
      <c r="E101" s="96">
        <v>0</v>
      </c>
      <c r="F101" s="96">
        <v>5.9999999999999995E-4</v>
      </c>
      <c r="G101" s="96">
        <v>17181.381000000001</v>
      </c>
      <c r="H101" s="96">
        <v>8896.0789999999997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6" t="s">
        <v>429</v>
      </c>
      <c r="B102" s="96">
        <v>19272.086599999999</v>
      </c>
      <c r="C102" s="96">
        <v>33.923999999999999</v>
      </c>
      <c r="D102" s="96">
        <v>129.39449999999999</v>
      </c>
      <c r="E102" s="96">
        <v>0</v>
      </c>
      <c r="F102" s="96">
        <v>5.9999999999999995E-4</v>
      </c>
      <c r="G102" s="96">
        <v>16014.2932</v>
      </c>
      <c r="H102" s="96">
        <v>8316.4385000000002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6"/>
      <c r="B103" s="96"/>
      <c r="C103" s="96"/>
      <c r="D103" s="96"/>
      <c r="E103" s="96"/>
      <c r="F103" s="96"/>
      <c r="G103" s="96"/>
      <c r="H103" s="96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6" t="s">
        <v>430</v>
      </c>
      <c r="B104" s="96">
        <v>284115.72149999999</v>
      </c>
      <c r="C104" s="96">
        <v>500.4579</v>
      </c>
      <c r="D104" s="96">
        <v>1910.241</v>
      </c>
      <c r="E104" s="96">
        <v>0</v>
      </c>
      <c r="F104" s="96">
        <v>8.6999999999999994E-3</v>
      </c>
      <c r="G104" s="96">
        <v>236417.97990000001</v>
      </c>
      <c r="H104" s="96">
        <v>122637.68889999999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6" t="s">
        <v>431</v>
      </c>
      <c r="B105" s="96">
        <v>18974.560600000001</v>
      </c>
      <c r="C105" s="96">
        <v>33.367899999999999</v>
      </c>
      <c r="D105" s="96">
        <v>127.1418</v>
      </c>
      <c r="E105" s="96">
        <v>0</v>
      </c>
      <c r="F105" s="96">
        <v>5.9999999999999995E-4</v>
      </c>
      <c r="G105" s="96">
        <v>15735.469800000001</v>
      </c>
      <c r="H105" s="96">
        <v>8184.8005999999996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6" t="s">
        <v>432</v>
      </c>
      <c r="B106" s="96">
        <v>28741.006300000001</v>
      </c>
      <c r="C106" s="96">
        <v>50.687800000000003</v>
      </c>
      <c r="D106" s="96">
        <v>193.72479999999999</v>
      </c>
      <c r="E106" s="96">
        <v>0</v>
      </c>
      <c r="F106" s="96">
        <v>8.9999999999999998E-4</v>
      </c>
      <c r="G106" s="96">
        <v>23976.0929</v>
      </c>
      <c r="H106" s="96">
        <v>12412.152400000001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0"/>
      <c r="B108" s="96" t="s">
        <v>433</v>
      </c>
      <c r="C108" s="96" t="s">
        <v>434</v>
      </c>
      <c r="D108" s="96" t="s">
        <v>435</v>
      </c>
      <c r="E108" s="96" t="s">
        <v>436</v>
      </c>
      <c r="F108" s="96" t="s">
        <v>437</v>
      </c>
      <c r="G108" s="96" t="s">
        <v>438</v>
      </c>
      <c r="H108" s="96" t="s">
        <v>439</v>
      </c>
      <c r="I108" s="96" t="s">
        <v>440</v>
      </c>
      <c r="J108" s="96" t="s">
        <v>441</v>
      </c>
      <c r="K108" s="96" t="s">
        <v>442</v>
      </c>
      <c r="L108" s="96" t="s">
        <v>443</v>
      </c>
      <c r="M108" s="96" t="s">
        <v>444</v>
      </c>
      <c r="N108" s="96" t="s">
        <v>445</v>
      </c>
      <c r="O108" s="96" t="s">
        <v>446</v>
      </c>
      <c r="P108" s="96" t="s">
        <v>447</v>
      </c>
      <c r="Q108" s="96" t="s">
        <v>448</v>
      </c>
      <c r="R108" s="96" t="s">
        <v>449</v>
      </c>
      <c r="S108" s="96" t="s">
        <v>450</v>
      </c>
    </row>
    <row r="109" spans="1:19">
      <c r="A109" s="96" t="s">
        <v>419</v>
      </c>
      <c r="B109" s="97">
        <v>113508000000</v>
      </c>
      <c r="C109" s="96">
        <v>142853.535</v>
      </c>
      <c r="D109" s="96" t="s">
        <v>507</v>
      </c>
      <c r="E109" s="96">
        <v>49331.021000000001</v>
      </c>
      <c r="F109" s="96">
        <v>9104.3970000000008</v>
      </c>
      <c r="G109" s="96">
        <v>31360.268</v>
      </c>
      <c r="H109" s="96">
        <v>0</v>
      </c>
      <c r="I109" s="96">
        <v>53057.847999999998</v>
      </c>
      <c r="J109" s="96">
        <v>0</v>
      </c>
      <c r="K109" s="96">
        <v>0</v>
      </c>
      <c r="L109" s="96">
        <v>0</v>
      </c>
      <c r="M109" s="96">
        <v>0</v>
      </c>
      <c r="N109" s="96">
        <v>0</v>
      </c>
      <c r="O109" s="96">
        <v>0</v>
      </c>
      <c r="P109" s="96">
        <v>0</v>
      </c>
      <c r="Q109" s="96">
        <v>0</v>
      </c>
      <c r="R109" s="96">
        <v>0</v>
      </c>
      <c r="S109" s="96">
        <v>0</v>
      </c>
    </row>
    <row r="110" spans="1:19">
      <c r="A110" s="96" t="s">
        <v>420</v>
      </c>
      <c r="B110" s="97">
        <v>106931000000</v>
      </c>
      <c r="C110" s="96">
        <v>150276.68</v>
      </c>
      <c r="D110" s="96" t="s">
        <v>550</v>
      </c>
      <c r="E110" s="96">
        <v>49331.021000000001</v>
      </c>
      <c r="F110" s="96">
        <v>9104.3970000000008</v>
      </c>
      <c r="G110" s="96">
        <v>31360.268</v>
      </c>
      <c r="H110" s="96">
        <v>0</v>
      </c>
      <c r="I110" s="96">
        <v>60480.993999999999</v>
      </c>
      <c r="J110" s="96">
        <v>0</v>
      </c>
      <c r="K110" s="96">
        <v>0</v>
      </c>
      <c r="L110" s="96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96">
        <v>0</v>
      </c>
      <c r="S110" s="96">
        <v>0</v>
      </c>
    </row>
    <row r="111" spans="1:19">
      <c r="A111" s="96" t="s">
        <v>421</v>
      </c>
      <c r="B111" s="97">
        <v>128709000000</v>
      </c>
      <c r="C111" s="96">
        <v>155426.12100000001</v>
      </c>
      <c r="D111" s="96" t="s">
        <v>508</v>
      </c>
      <c r="E111" s="96">
        <v>49331.021000000001</v>
      </c>
      <c r="F111" s="96">
        <v>9104.3970000000008</v>
      </c>
      <c r="G111" s="96">
        <v>31360.268</v>
      </c>
      <c r="H111" s="96">
        <v>0</v>
      </c>
      <c r="I111" s="96">
        <v>65630.434999999998</v>
      </c>
      <c r="J111" s="96">
        <v>0</v>
      </c>
      <c r="K111" s="96">
        <v>0</v>
      </c>
      <c r="L111" s="96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96">
        <v>0</v>
      </c>
      <c r="S111" s="96">
        <v>0</v>
      </c>
    </row>
    <row r="112" spans="1:19">
      <c r="A112" s="96" t="s">
        <v>422</v>
      </c>
      <c r="B112" s="97">
        <v>133901000000</v>
      </c>
      <c r="C112" s="96">
        <v>164372.15100000001</v>
      </c>
      <c r="D112" s="96" t="s">
        <v>509</v>
      </c>
      <c r="E112" s="96">
        <v>49331.021000000001</v>
      </c>
      <c r="F112" s="96">
        <v>9104.3970000000008</v>
      </c>
      <c r="G112" s="96">
        <v>31360.268</v>
      </c>
      <c r="H112" s="96">
        <v>0</v>
      </c>
      <c r="I112" s="96">
        <v>74576.464000000007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96">
        <v>0</v>
      </c>
      <c r="S112" s="96">
        <v>0</v>
      </c>
    </row>
    <row r="113" spans="1:19">
      <c r="A113" s="96" t="s">
        <v>265</v>
      </c>
      <c r="B113" s="97">
        <v>150413000000</v>
      </c>
      <c r="C113" s="96">
        <v>176142.60200000001</v>
      </c>
      <c r="D113" s="96" t="s">
        <v>551</v>
      </c>
      <c r="E113" s="96">
        <v>49331.021000000001</v>
      </c>
      <c r="F113" s="96">
        <v>9104.3970000000008</v>
      </c>
      <c r="G113" s="96">
        <v>31360.268</v>
      </c>
      <c r="H113" s="96">
        <v>0</v>
      </c>
      <c r="I113" s="96">
        <v>86346.915999999997</v>
      </c>
      <c r="J113" s="96">
        <v>0</v>
      </c>
      <c r="K113" s="96">
        <v>0</v>
      </c>
      <c r="L113" s="96">
        <v>0</v>
      </c>
      <c r="M113" s="96">
        <v>0</v>
      </c>
      <c r="N113" s="96">
        <v>0</v>
      </c>
      <c r="O113" s="96">
        <v>0</v>
      </c>
      <c r="P113" s="96">
        <v>0</v>
      </c>
      <c r="Q113" s="96">
        <v>0</v>
      </c>
      <c r="R113" s="96">
        <v>0</v>
      </c>
      <c r="S113" s="96">
        <v>0</v>
      </c>
    </row>
    <row r="114" spans="1:19">
      <c r="A114" s="96" t="s">
        <v>423</v>
      </c>
      <c r="B114" s="97">
        <v>153690000000</v>
      </c>
      <c r="C114" s="96">
        <v>177076.19200000001</v>
      </c>
      <c r="D114" s="96" t="s">
        <v>552</v>
      </c>
      <c r="E114" s="96">
        <v>49331.021000000001</v>
      </c>
      <c r="F114" s="96">
        <v>9104.3970000000008</v>
      </c>
      <c r="G114" s="96">
        <v>31360.268</v>
      </c>
      <c r="H114" s="96">
        <v>0</v>
      </c>
      <c r="I114" s="96">
        <v>87280.505999999994</v>
      </c>
      <c r="J114" s="96">
        <v>0</v>
      </c>
      <c r="K114" s="96">
        <v>0</v>
      </c>
      <c r="L114" s="96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96">
        <v>0</v>
      </c>
      <c r="S114" s="96">
        <v>0</v>
      </c>
    </row>
    <row r="115" spans="1:19">
      <c r="A115" s="96" t="s">
        <v>424</v>
      </c>
      <c r="B115" s="97">
        <v>156786000000</v>
      </c>
      <c r="C115" s="96">
        <v>182728.92499999999</v>
      </c>
      <c r="D115" s="96" t="s">
        <v>510</v>
      </c>
      <c r="E115" s="96">
        <v>49331.021000000001</v>
      </c>
      <c r="F115" s="96">
        <v>9104.3970000000008</v>
      </c>
      <c r="G115" s="96">
        <v>31360.268</v>
      </c>
      <c r="H115" s="96">
        <v>0</v>
      </c>
      <c r="I115" s="96">
        <v>92933.239000000001</v>
      </c>
      <c r="J115" s="96">
        <v>0</v>
      </c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96">
        <v>0</v>
      </c>
      <c r="S115" s="96">
        <v>0</v>
      </c>
    </row>
    <row r="116" spans="1:19">
      <c r="A116" s="96" t="s">
        <v>425</v>
      </c>
      <c r="B116" s="97">
        <v>162931000000</v>
      </c>
      <c r="C116" s="96">
        <v>182841.522</v>
      </c>
      <c r="D116" s="96" t="s">
        <v>511</v>
      </c>
      <c r="E116" s="96">
        <v>49331.021000000001</v>
      </c>
      <c r="F116" s="96">
        <v>9104.3970000000008</v>
      </c>
      <c r="G116" s="96">
        <v>31360.268</v>
      </c>
      <c r="H116" s="96">
        <v>0</v>
      </c>
      <c r="I116" s="96">
        <v>93045.835999999996</v>
      </c>
      <c r="J116" s="96">
        <v>0</v>
      </c>
      <c r="K116" s="96">
        <v>0</v>
      </c>
      <c r="L116" s="96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96">
        <v>0</v>
      </c>
      <c r="S116" s="96">
        <v>0</v>
      </c>
    </row>
    <row r="117" spans="1:19">
      <c r="A117" s="96" t="s">
        <v>426</v>
      </c>
      <c r="B117" s="97">
        <v>139988000000</v>
      </c>
      <c r="C117" s="96">
        <v>176501.27600000001</v>
      </c>
      <c r="D117" s="96" t="s">
        <v>512</v>
      </c>
      <c r="E117" s="96">
        <v>49331.021000000001</v>
      </c>
      <c r="F117" s="96">
        <v>9104.3970000000008</v>
      </c>
      <c r="G117" s="96">
        <v>31360.268</v>
      </c>
      <c r="H117" s="96">
        <v>0</v>
      </c>
      <c r="I117" s="96">
        <v>86705.59</v>
      </c>
      <c r="J117" s="96">
        <v>0</v>
      </c>
      <c r="K117" s="96">
        <v>0</v>
      </c>
      <c r="L117" s="96">
        <v>0</v>
      </c>
      <c r="M117" s="96">
        <v>0</v>
      </c>
      <c r="N117" s="96">
        <v>0</v>
      </c>
      <c r="O117" s="96">
        <v>0</v>
      </c>
      <c r="P117" s="96">
        <v>0</v>
      </c>
      <c r="Q117" s="96">
        <v>0</v>
      </c>
      <c r="R117" s="96">
        <v>0</v>
      </c>
      <c r="S117" s="96">
        <v>0</v>
      </c>
    </row>
    <row r="118" spans="1:19">
      <c r="A118" s="96" t="s">
        <v>427</v>
      </c>
      <c r="B118" s="97">
        <v>134152000000</v>
      </c>
      <c r="C118" s="96">
        <v>165082.486</v>
      </c>
      <c r="D118" s="96" t="s">
        <v>513</v>
      </c>
      <c r="E118" s="96">
        <v>49331.021000000001</v>
      </c>
      <c r="F118" s="96">
        <v>9104.3970000000008</v>
      </c>
      <c r="G118" s="96">
        <v>31360.268</v>
      </c>
      <c r="H118" s="96">
        <v>0</v>
      </c>
      <c r="I118" s="96">
        <v>75286.8</v>
      </c>
      <c r="J118" s="96">
        <v>0</v>
      </c>
      <c r="K118" s="96">
        <v>0</v>
      </c>
      <c r="L118" s="96">
        <v>0</v>
      </c>
      <c r="M118" s="96">
        <v>0</v>
      </c>
      <c r="N118" s="96">
        <v>0</v>
      </c>
      <c r="O118" s="96">
        <v>0</v>
      </c>
      <c r="P118" s="96">
        <v>0</v>
      </c>
      <c r="Q118" s="96">
        <v>0</v>
      </c>
      <c r="R118" s="96">
        <v>0</v>
      </c>
      <c r="S118" s="96">
        <v>0</v>
      </c>
    </row>
    <row r="119" spans="1:19">
      <c r="A119" s="96" t="s">
        <v>428</v>
      </c>
      <c r="B119" s="97">
        <v>116757000000</v>
      </c>
      <c r="C119" s="96">
        <v>146059.57699999999</v>
      </c>
      <c r="D119" s="96" t="s">
        <v>553</v>
      </c>
      <c r="E119" s="96">
        <v>49331.021000000001</v>
      </c>
      <c r="F119" s="96">
        <v>9104.3970000000008</v>
      </c>
      <c r="G119" s="96">
        <v>31360.268</v>
      </c>
      <c r="H119" s="96">
        <v>0</v>
      </c>
      <c r="I119" s="96">
        <v>56263.89</v>
      </c>
      <c r="J119" s="96">
        <v>0</v>
      </c>
      <c r="K119" s="96">
        <v>0</v>
      </c>
      <c r="L119" s="96">
        <v>0</v>
      </c>
      <c r="M119" s="96">
        <v>0</v>
      </c>
      <c r="N119" s="96">
        <v>0</v>
      </c>
      <c r="O119" s="96">
        <v>0</v>
      </c>
      <c r="P119" s="96">
        <v>0</v>
      </c>
      <c r="Q119" s="96">
        <v>0</v>
      </c>
      <c r="R119" s="96">
        <v>0</v>
      </c>
      <c r="S119" s="96">
        <v>0</v>
      </c>
    </row>
    <row r="120" spans="1:19">
      <c r="A120" s="96" t="s">
        <v>429</v>
      </c>
      <c r="B120" s="97">
        <v>108826000000</v>
      </c>
      <c r="C120" s="96">
        <v>139772.81400000001</v>
      </c>
      <c r="D120" s="96" t="s">
        <v>554</v>
      </c>
      <c r="E120" s="96">
        <v>49331.021000000001</v>
      </c>
      <c r="F120" s="96">
        <v>9104.3970000000008</v>
      </c>
      <c r="G120" s="96">
        <v>31360.268</v>
      </c>
      <c r="H120" s="96">
        <v>0</v>
      </c>
      <c r="I120" s="96">
        <v>49977.127</v>
      </c>
      <c r="J120" s="96">
        <v>0</v>
      </c>
      <c r="K120" s="96">
        <v>0</v>
      </c>
      <c r="L120" s="96">
        <v>0</v>
      </c>
      <c r="M120" s="96">
        <v>0</v>
      </c>
      <c r="N120" s="96">
        <v>0</v>
      </c>
      <c r="O120" s="96">
        <v>0</v>
      </c>
      <c r="P120" s="96">
        <v>0</v>
      </c>
      <c r="Q120" s="96">
        <v>0</v>
      </c>
      <c r="R120" s="96">
        <v>0</v>
      </c>
      <c r="S120" s="96">
        <v>0</v>
      </c>
    </row>
    <row r="121" spans="1:19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</row>
    <row r="122" spans="1:19">
      <c r="A122" s="96" t="s">
        <v>430</v>
      </c>
      <c r="B122" s="97">
        <v>1606590000000</v>
      </c>
      <c r="C122" s="96"/>
      <c r="D122" s="96"/>
      <c r="E122" s="96"/>
      <c r="F122" s="96"/>
      <c r="G122" s="96"/>
      <c r="H122" s="96"/>
      <c r="I122" s="96"/>
      <c r="J122" s="96"/>
      <c r="K122" s="96">
        <v>0</v>
      </c>
      <c r="L122" s="96">
        <v>0</v>
      </c>
      <c r="M122" s="96">
        <v>0</v>
      </c>
      <c r="N122" s="96">
        <v>0</v>
      </c>
      <c r="O122" s="96">
        <v>0</v>
      </c>
      <c r="P122" s="96">
        <v>0</v>
      </c>
      <c r="Q122" s="96">
        <v>0</v>
      </c>
      <c r="R122" s="96">
        <v>0</v>
      </c>
      <c r="S122" s="96">
        <v>0</v>
      </c>
    </row>
    <row r="123" spans="1:19">
      <c r="A123" s="96" t="s">
        <v>431</v>
      </c>
      <c r="B123" s="97">
        <v>106931000000</v>
      </c>
      <c r="C123" s="96">
        <v>139772.81400000001</v>
      </c>
      <c r="D123" s="96"/>
      <c r="E123" s="96">
        <v>49331.021000000001</v>
      </c>
      <c r="F123" s="96">
        <v>9104.3970000000008</v>
      </c>
      <c r="G123" s="96">
        <v>31360.268</v>
      </c>
      <c r="H123" s="96">
        <v>0</v>
      </c>
      <c r="I123" s="96">
        <v>49977.127</v>
      </c>
      <c r="J123" s="96">
        <v>0</v>
      </c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6">
        <v>0</v>
      </c>
      <c r="Q123" s="96">
        <v>0</v>
      </c>
      <c r="R123" s="96">
        <v>0</v>
      </c>
      <c r="S123" s="96">
        <v>0</v>
      </c>
    </row>
    <row r="124" spans="1:19">
      <c r="A124" s="96" t="s">
        <v>432</v>
      </c>
      <c r="B124" s="97">
        <v>162931000000</v>
      </c>
      <c r="C124" s="96">
        <v>182841.522</v>
      </c>
      <c r="D124" s="96"/>
      <c r="E124" s="96">
        <v>49331.021000000001</v>
      </c>
      <c r="F124" s="96">
        <v>9104.3970000000008</v>
      </c>
      <c r="G124" s="96">
        <v>31360.268</v>
      </c>
      <c r="H124" s="96">
        <v>0</v>
      </c>
      <c r="I124" s="96">
        <v>93045.835999999996</v>
      </c>
      <c r="J124" s="96">
        <v>0</v>
      </c>
      <c r="K124" s="96">
        <v>0</v>
      </c>
      <c r="L124" s="96">
        <v>0</v>
      </c>
      <c r="M124" s="96">
        <v>0</v>
      </c>
      <c r="N124" s="96">
        <v>0</v>
      </c>
      <c r="O124" s="96">
        <v>0</v>
      </c>
      <c r="P124" s="96">
        <v>0</v>
      </c>
      <c r="Q124" s="96">
        <v>0</v>
      </c>
      <c r="R124" s="96">
        <v>0</v>
      </c>
      <c r="S124" s="96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90"/>
      <c r="B126" s="96" t="s">
        <v>454</v>
      </c>
      <c r="C126" s="96" t="s">
        <v>455</v>
      </c>
      <c r="D126" s="96" t="s">
        <v>456</v>
      </c>
      <c r="E126" s="96" t="s">
        <v>161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6" t="s">
        <v>457</v>
      </c>
      <c r="B127" s="96">
        <v>43535.75</v>
      </c>
      <c r="C127" s="96">
        <v>156.16</v>
      </c>
      <c r="D127" s="96">
        <v>0</v>
      </c>
      <c r="E127" s="96">
        <v>43691.9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6" t="s">
        <v>458</v>
      </c>
      <c r="B128" s="96">
        <v>9</v>
      </c>
      <c r="C128" s="96">
        <v>0.03</v>
      </c>
      <c r="D128" s="96">
        <v>0</v>
      </c>
      <c r="E128" s="96">
        <v>9.0399999999999991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6" t="s">
        <v>459</v>
      </c>
      <c r="B129" s="96">
        <v>9</v>
      </c>
      <c r="C129" s="96">
        <v>0.03</v>
      </c>
      <c r="D129" s="96">
        <v>0</v>
      </c>
      <c r="E129" s="96">
        <v>9.0399999999999991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29"/>
  <sheetViews>
    <sheetView workbookViewId="0"/>
  </sheetViews>
  <sheetFormatPr defaultRowHeight="10.5"/>
  <cols>
    <col min="1" max="1" width="53.33203125" style="89" customWidth="1"/>
    <col min="2" max="2" width="28.83203125" style="89" customWidth="1"/>
    <col min="3" max="3" width="33.6640625" style="89" customWidth="1"/>
    <col min="4" max="4" width="38.6640625" style="89" customWidth="1"/>
    <col min="5" max="5" width="45.6640625" style="89" customWidth="1"/>
    <col min="6" max="6" width="50" style="89" customWidth="1"/>
    <col min="7" max="7" width="43.6640625" style="89" customWidth="1"/>
    <col min="8" max="9" width="38.33203125" style="89" customWidth="1"/>
    <col min="10" max="10" width="46.1640625" style="89" customWidth="1"/>
    <col min="11" max="11" width="36.1640625" style="89" customWidth="1"/>
    <col min="12" max="12" width="45" style="89" customWidth="1"/>
    <col min="13" max="13" width="50.1640625" style="89" customWidth="1"/>
    <col min="14" max="15" width="44.83203125" style="89" customWidth="1"/>
    <col min="16" max="16" width="45.33203125" style="89" customWidth="1"/>
    <col min="17" max="17" width="44.83203125" style="89" customWidth="1"/>
    <col min="18" max="18" width="42.6640625" style="89" customWidth="1"/>
    <col min="19" max="19" width="48.1640625" style="89" customWidth="1"/>
    <col min="20" max="22" width="9.33203125" style="89" customWidth="1"/>
    <col min="23" max="16384" width="9.33203125" style="89"/>
  </cols>
  <sheetData>
    <row r="1" spans="1:19">
      <c r="A1" s="90"/>
      <c r="B1" s="96" t="s">
        <v>302</v>
      </c>
      <c r="C1" s="96" t="s">
        <v>303</v>
      </c>
      <c r="D1" s="96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6" t="s">
        <v>305</v>
      </c>
      <c r="B2" s="96">
        <v>1036.8800000000001</v>
      </c>
      <c r="C2" s="96">
        <v>214.45</v>
      </c>
      <c r="D2" s="96">
        <v>214.45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6" t="s">
        <v>306</v>
      </c>
      <c r="B3" s="96">
        <v>1036.8800000000001</v>
      </c>
      <c r="C3" s="96">
        <v>214.45</v>
      </c>
      <c r="D3" s="96">
        <v>214.45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6" t="s">
        <v>307</v>
      </c>
      <c r="B4" s="96">
        <v>3570.31</v>
      </c>
      <c r="C4" s="96">
        <v>738.41</v>
      </c>
      <c r="D4" s="96">
        <v>738.41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6" t="s">
        <v>308</v>
      </c>
      <c r="B5" s="96">
        <v>3570.31</v>
      </c>
      <c r="C5" s="96">
        <v>738.41</v>
      </c>
      <c r="D5" s="96">
        <v>738.41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0"/>
      <c r="B7" s="96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6" t="s">
        <v>310</v>
      </c>
      <c r="B8" s="96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6" t="s">
        <v>311</v>
      </c>
      <c r="B9" s="96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6" t="s">
        <v>312</v>
      </c>
      <c r="B10" s="9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0"/>
      <c r="B12" s="96" t="s">
        <v>313</v>
      </c>
      <c r="C12" s="96" t="s">
        <v>314</v>
      </c>
      <c r="D12" s="96" t="s">
        <v>315</v>
      </c>
      <c r="E12" s="96" t="s">
        <v>316</v>
      </c>
      <c r="F12" s="96" t="s">
        <v>317</v>
      </c>
      <c r="G12" s="96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6" t="s">
        <v>76</v>
      </c>
      <c r="B13" s="96">
        <v>0</v>
      </c>
      <c r="C13" s="96">
        <v>77.02</v>
      </c>
      <c r="D13" s="96">
        <v>0</v>
      </c>
      <c r="E13" s="96">
        <v>0</v>
      </c>
      <c r="F13" s="96">
        <v>0</v>
      </c>
      <c r="G13" s="9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6" t="s">
        <v>77</v>
      </c>
      <c r="B14" s="96">
        <v>96.8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6" t="s">
        <v>85</v>
      </c>
      <c r="B15" s="96">
        <v>545.04999999999995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6" t="s">
        <v>86</v>
      </c>
      <c r="B16" s="96">
        <v>93.04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6" t="s">
        <v>87</v>
      </c>
      <c r="B17" s="96">
        <v>104.42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6" t="s">
        <v>88</v>
      </c>
      <c r="B18" s="96">
        <v>0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6" t="s">
        <v>89</v>
      </c>
      <c r="B19" s="96">
        <v>120.54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6" t="s">
        <v>90</v>
      </c>
      <c r="B20" s="96">
        <v>0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6" t="s">
        <v>91</v>
      </c>
      <c r="B21" s="96">
        <v>0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6" t="s">
        <v>92</v>
      </c>
      <c r="B22" s="96">
        <v>0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6" t="s">
        <v>71</v>
      </c>
      <c r="B23" s="96">
        <v>0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6" t="s">
        <v>93</v>
      </c>
      <c r="B24" s="96">
        <v>0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6" t="s">
        <v>94</v>
      </c>
      <c r="B25" s="96">
        <v>0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6" t="s">
        <v>95</v>
      </c>
      <c r="B26" s="96">
        <v>0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6"/>
      <c r="B27" s="96"/>
      <c r="C27" s="96"/>
      <c r="D27" s="96"/>
      <c r="E27" s="96"/>
      <c r="F27" s="96"/>
      <c r="G27" s="9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6" t="s">
        <v>96</v>
      </c>
      <c r="B28" s="96">
        <v>959.86</v>
      </c>
      <c r="C28" s="96">
        <v>77.02</v>
      </c>
      <c r="D28" s="96">
        <v>0</v>
      </c>
      <c r="E28" s="96">
        <v>0</v>
      </c>
      <c r="F28" s="96">
        <v>0</v>
      </c>
      <c r="G28" s="96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0"/>
      <c r="B30" s="96" t="s">
        <v>309</v>
      </c>
      <c r="C30" s="96" t="s">
        <v>229</v>
      </c>
      <c r="D30" s="96" t="s">
        <v>319</v>
      </c>
      <c r="E30" s="96" t="s">
        <v>320</v>
      </c>
      <c r="F30" s="96" t="s">
        <v>321</v>
      </c>
      <c r="G30" s="96" t="s">
        <v>322</v>
      </c>
      <c r="H30" s="96" t="s">
        <v>323</v>
      </c>
      <c r="I30" s="96" t="s">
        <v>324</v>
      </c>
      <c r="J30" s="96" t="s">
        <v>325</v>
      </c>
      <c r="K30"/>
      <c r="L30"/>
      <c r="M30"/>
      <c r="N30"/>
      <c r="O30"/>
      <c r="P30"/>
      <c r="Q30"/>
      <c r="R30"/>
      <c r="S30"/>
    </row>
    <row r="31" spans="1:19">
      <c r="A31" s="96" t="s">
        <v>328</v>
      </c>
      <c r="B31" s="96">
        <v>3204.84</v>
      </c>
      <c r="C31" s="96" t="s">
        <v>236</v>
      </c>
      <c r="D31" s="96">
        <v>31313.82</v>
      </c>
      <c r="E31" s="96">
        <v>1</v>
      </c>
      <c r="F31" s="96">
        <v>1586.63</v>
      </c>
      <c r="G31" s="96">
        <v>0</v>
      </c>
      <c r="H31" s="96">
        <v>9.68</v>
      </c>
      <c r="I31" s="96"/>
      <c r="J31" s="96">
        <v>2.56</v>
      </c>
      <c r="K31"/>
      <c r="L31"/>
      <c r="M31"/>
      <c r="N31"/>
      <c r="O31"/>
      <c r="P31"/>
      <c r="Q31"/>
      <c r="R31"/>
      <c r="S31"/>
    </row>
    <row r="32" spans="1:19">
      <c r="A32" s="96" t="s">
        <v>327</v>
      </c>
      <c r="B32" s="96">
        <v>1393.41</v>
      </c>
      <c r="C32" s="96" t="s">
        <v>236</v>
      </c>
      <c r="D32" s="96">
        <v>11554.41</v>
      </c>
      <c r="E32" s="96">
        <v>1</v>
      </c>
      <c r="F32" s="96">
        <v>1150.96</v>
      </c>
      <c r="G32" s="96">
        <v>0</v>
      </c>
      <c r="H32" s="96">
        <v>15.06</v>
      </c>
      <c r="I32" s="96"/>
      <c r="J32" s="96">
        <v>0</v>
      </c>
      <c r="K32"/>
      <c r="L32"/>
      <c r="M32"/>
      <c r="N32"/>
      <c r="O32"/>
      <c r="P32"/>
      <c r="Q32"/>
      <c r="R32"/>
      <c r="S32"/>
    </row>
    <row r="33" spans="1:19">
      <c r="A33" s="96" t="s">
        <v>326</v>
      </c>
      <c r="B33" s="96">
        <v>236.88</v>
      </c>
      <c r="C33" s="96" t="s">
        <v>236</v>
      </c>
      <c r="D33" s="96">
        <v>1010.76</v>
      </c>
      <c r="E33" s="96">
        <v>1</v>
      </c>
      <c r="F33" s="96">
        <v>299.12</v>
      </c>
      <c r="G33" s="96">
        <v>17.66</v>
      </c>
      <c r="H33" s="96">
        <v>11.84</v>
      </c>
      <c r="I33" s="96">
        <v>47.38</v>
      </c>
      <c r="J33" s="96">
        <v>8.07</v>
      </c>
      <c r="K33"/>
      <c r="L33"/>
      <c r="M33"/>
      <c r="N33"/>
      <c r="O33"/>
      <c r="P33"/>
      <c r="Q33"/>
      <c r="R33"/>
      <c r="S33"/>
    </row>
    <row r="34" spans="1:19">
      <c r="A34" s="96" t="s">
        <v>161</v>
      </c>
      <c r="B34" s="96">
        <v>4835.13</v>
      </c>
      <c r="C34" s="96"/>
      <c r="D34" s="96">
        <v>43879</v>
      </c>
      <c r="E34" s="96"/>
      <c r="F34" s="96">
        <v>3036.71</v>
      </c>
      <c r="G34" s="96">
        <v>17.66</v>
      </c>
      <c r="H34" s="96">
        <v>11.3363</v>
      </c>
      <c r="I34" s="96">
        <v>967.03</v>
      </c>
      <c r="J34" s="96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6" t="s">
        <v>329</v>
      </c>
      <c r="B35" s="96">
        <v>4835.13</v>
      </c>
      <c r="C35" s="96"/>
      <c r="D35" s="96">
        <v>43879</v>
      </c>
      <c r="E35" s="96"/>
      <c r="F35" s="96">
        <v>3036.71</v>
      </c>
      <c r="G35" s="96">
        <v>17.66</v>
      </c>
      <c r="H35" s="96">
        <v>11.3363</v>
      </c>
      <c r="I35" s="96">
        <v>967.03</v>
      </c>
      <c r="J35" s="96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6" t="s">
        <v>330</v>
      </c>
      <c r="B36" s="96">
        <v>0</v>
      </c>
      <c r="C36" s="96"/>
      <c r="D36" s="96">
        <v>0</v>
      </c>
      <c r="E36" s="96"/>
      <c r="F36" s="96">
        <v>0</v>
      </c>
      <c r="G36" s="96">
        <v>0</v>
      </c>
      <c r="H36" s="96"/>
      <c r="I36" s="96"/>
      <c r="J36" s="96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0"/>
      <c r="B38" s="96" t="s">
        <v>56</v>
      </c>
      <c r="C38" s="96" t="s">
        <v>331</v>
      </c>
      <c r="D38" s="96" t="s">
        <v>332</v>
      </c>
      <c r="E38" s="96" t="s">
        <v>333</v>
      </c>
      <c r="F38" s="96" t="s">
        <v>334</v>
      </c>
      <c r="G38" s="96" t="s">
        <v>335</v>
      </c>
      <c r="H38" s="96" t="s">
        <v>336</v>
      </c>
      <c r="I38" s="96" t="s">
        <v>337</v>
      </c>
      <c r="J38"/>
      <c r="K38"/>
      <c r="L38"/>
      <c r="M38"/>
      <c r="N38"/>
      <c r="O38"/>
      <c r="P38"/>
      <c r="Q38"/>
      <c r="R38"/>
      <c r="S38"/>
    </row>
    <row r="39" spans="1:19">
      <c r="A39" s="96" t="s">
        <v>357</v>
      </c>
      <c r="B39" s="96" t="s">
        <v>504</v>
      </c>
      <c r="C39" s="96">
        <v>0.8</v>
      </c>
      <c r="D39" s="96">
        <v>1.306</v>
      </c>
      <c r="E39" s="96">
        <v>1.6240000000000001</v>
      </c>
      <c r="F39" s="96">
        <v>598.24</v>
      </c>
      <c r="G39" s="96">
        <v>90</v>
      </c>
      <c r="H39" s="96">
        <v>90</v>
      </c>
      <c r="I39" s="96" t="s">
        <v>341</v>
      </c>
      <c r="J39"/>
      <c r="K39"/>
      <c r="L39"/>
      <c r="M39"/>
      <c r="N39"/>
      <c r="O39"/>
      <c r="P39"/>
      <c r="Q39"/>
      <c r="R39"/>
      <c r="S39"/>
    </row>
    <row r="40" spans="1:19">
      <c r="A40" s="96" t="s">
        <v>358</v>
      </c>
      <c r="B40" s="96" t="s">
        <v>504</v>
      </c>
      <c r="C40" s="96">
        <v>0.8</v>
      </c>
      <c r="D40" s="96">
        <v>1.306</v>
      </c>
      <c r="E40" s="96">
        <v>1.6240000000000001</v>
      </c>
      <c r="F40" s="96">
        <v>390.16</v>
      </c>
      <c r="G40" s="96">
        <v>0</v>
      </c>
      <c r="H40" s="96">
        <v>90</v>
      </c>
      <c r="I40" s="96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96" t="s">
        <v>359</v>
      </c>
      <c r="B41" s="96" t="s">
        <v>504</v>
      </c>
      <c r="C41" s="96">
        <v>0.8</v>
      </c>
      <c r="D41" s="96">
        <v>1.306</v>
      </c>
      <c r="E41" s="96">
        <v>1.6240000000000001</v>
      </c>
      <c r="F41" s="96">
        <v>598.24</v>
      </c>
      <c r="G41" s="96">
        <v>270</v>
      </c>
      <c r="H41" s="96">
        <v>90</v>
      </c>
      <c r="I41" s="96" t="s">
        <v>345</v>
      </c>
      <c r="J41"/>
      <c r="K41"/>
      <c r="L41"/>
      <c r="M41"/>
      <c r="N41"/>
      <c r="O41"/>
      <c r="P41"/>
      <c r="Q41"/>
      <c r="R41"/>
      <c r="S41"/>
    </row>
    <row r="42" spans="1:19">
      <c r="A42" s="96" t="s">
        <v>360</v>
      </c>
      <c r="B42" s="96" t="s">
        <v>347</v>
      </c>
      <c r="C42" s="96">
        <v>0.3</v>
      </c>
      <c r="D42" s="96">
        <v>2.512</v>
      </c>
      <c r="E42" s="96">
        <v>6.452</v>
      </c>
      <c r="F42" s="96">
        <v>3204.84</v>
      </c>
      <c r="G42" s="96">
        <v>0</v>
      </c>
      <c r="H42" s="96">
        <v>180</v>
      </c>
      <c r="I42" s="96"/>
      <c r="J42"/>
      <c r="K42"/>
      <c r="L42"/>
      <c r="M42"/>
      <c r="N42"/>
      <c r="O42"/>
      <c r="P42"/>
      <c r="Q42"/>
      <c r="R42"/>
      <c r="S42"/>
    </row>
    <row r="43" spans="1:19">
      <c r="A43" s="96" t="s">
        <v>361</v>
      </c>
      <c r="B43" s="96" t="s">
        <v>505</v>
      </c>
      <c r="C43" s="96">
        <v>0.3</v>
      </c>
      <c r="D43" s="96">
        <v>0.95099999999999996</v>
      </c>
      <c r="E43" s="96">
        <v>1.159</v>
      </c>
      <c r="F43" s="96">
        <v>3204.84</v>
      </c>
      <c r="G43" s="96">
        <v>180</v>
      </c>
      <c r="H43" s="96">
        <v>0</v>
      </c>
      <c r="I43" s="96"/>
      <c r="J43"/>
      <c r="K43"/>
      <c r="L43"/>
      <c r="M43"/>
      <c r="N43"/>
      <c r="O43"/>
      <c r="P43"/>
      <c r="Q43"/>
      <c r="R43"/>
      <c r="S43"/>
    </row>
    <row r="44" spans="1:19">
      <c r="A44" s="96" t="s">
        <v>353</v>
      </c>
      <c r="B44" s="96" t="s">
        <v>504</v>
      </c>
      <c r="C44" s="96">
        <v>0.8</v>
      </c>
      <c r="D44" s="96">
        <v>1.306</v>
      </c>
      <c r="E44" s="96">
        <v>1.6240000000000001</v>
      </c>
      <c r="F44" s="96">
        <v>110.54</v>
      </c>
      <c r="G44" s="96">
        <v>180</v>
      </c>
      <c r="H44" s="96">
        <v>90</v>
      </c>
      <c r="I44" s="96" t="s">
        <v>339</v>
      </c>
      <c r="J44"/>
      <c r="K44"/>
      <c r="L44"/>
      <c r="M44"/>
      <c r="N44"/>
      <c r="O44"/>
      <c r="P44"/>
      <c r="Q44"/>
      <c r="R44"/>
      <c r="S44"/>
    </row>
    <row r="45" spans="1:19">
      <c r="A45" s="96" t="s">
        <v>354</v>
      </c>
      <c r="B45" s="96" t="s">
        <v>504</v>
      </c>
      <c r="C45" s="96">
        <v>0.8</v>
      </c>
      <c r="D45" s="96">
        <v>1.306</v>
      </c>
      <c r="E45" s="96">
        <v>1.6240000000000001</v>
      </c>
      <c r="F45" s="96">
        <v>39.020000000000003</v>
      </c>
      <c r="G45" s="96">
        <v>270</v>
      </c>
      <c r="H45" s="96">
        <v>90</v>
      </c>
      <c r="I45" s="96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6" t="s">
        <v>349</v>
      </c>
      <c r="B46" s="96" t="s">
        <v>504</v>
      </c>
      <c r="C46" s="96">
        <v>0.8</v>
      </c>
      <c r="D46" s="96">
        <v>1.306</v>
      </c>
      <c r="E46" s="96">
        <v>1.6240000000000001</v>
      </c>
      <c r="F46" s="96">
        <v>260.10000000000002</v>
      </c>
      <c r="G46" s="96">
        <v>90</v>
      </c>
      <c r="H46" s="96">
        <v>90</v>
      </c>
      <c r="I46" s="96" t="s">
        <v>341</v>
      </c>
      <c r="J46"/>
      <c r="K46"/>
      <c r="L46"/>
      <c r="M46"/>
      <c r="N46"/>
      <c r="O46"/>
      <c r="P46"/>
      <c r="Q46"/>
      <c r="R46"/>
      <c r="S46"/>
    </row>
    <row r="47" spans="1:19">
      <c r="A47" s="96" t="s">
        <v>350</v>
      </c>
      <c r="B47" s="96" t="s">
        <v>351</v>
      </c>
      <c r="C47" s="96">
        <v>0.08</v>
      </c>
      <c r="D47" s="96">
        <v>3.242</v>
      </c>
      <c r="E47" s="96">
        <v>6.2990000000000004</v>
      </c>
      <c r="F47" s="96">
        <v>390.16</v>
      </c>
      <c r="G47" s="96">
        <v>0</v>
      </c>
      <c r="H47" s="96">
        <v>90</v>
      </c>
      <c r="I47" s="96" t="s">
        <v>343</v>
      </c>
      <c r="J47"/>
      <c r="K47"/>
      <c r="L47"/>
      <c r="M47"/>
      <c r="N47"/>
      <c r="O47"/>
      <c r="P47"/>
      <c r="Q47"/>
      <c r="R47"/>
      <c r="S47"/>
    </row>
    <row r="48" spans="1:19">
      <c r="A48" s="96" t="s">
        <v>348</v>
      </c>
      <c r="B48" s="96" t="s">
        <v>504</v>
      </c>
      <c r="C48" s="96">
        <v>0.8</v>
      </c>
      <c r="D48" s="96">
        <v>1.306</v>
      </c>
      <c r="E48" s="96">
        <v>1.6240000000000001</v>
      </c>
      <c r="F48" s="96">
        <v>169.07</v>
      </c>
      <c r="G48" s="96">
        <v>180</v>
      </c>
      <c r="H48" s="96">
        <v>90</v>
      </c>
      <c r="I48" s="96" t="s">
        <v>339</v>
      </c>
      <c r="J48"/>
      <c r="K48"/>
      <c r="L48"/>
      <c r="M48"/>
      <c r="N48"/>
      <c r="O48"/>
      <c r="P48"/>
      <c r="Q48"/>
      <c r="R48"/>
      <c r="S48"/>
    </row>
    <row r="49" spans="1:19">
      <c r="A49" s="96" t="s">
        <v>352</v>
      </c>
      <c r="B49" s="96" t="s">
        <v>504</v>
      </c>
      <c r="C49" s="96">
        <v>0.8</v>
      </c>
      <c r="D49" s="96">
        <v>1.306</v>
      </c>
      <c r="E49" s="96">
        <v>1.6240000000000001</v>
      </c>
      <c r="F49" s="96">
        <v>182.07</v>
      </c>
      <c r="G49" s="96">
        <v>270</v>
      </c>
      <c r="H49" s="96">
        <v>90</v>
      </c>
      <c r="I49" s="96" t="s">
        <v>345</v>
      </c>
      <c r="J49"/>
      <c r="K49"/>
      <c r="L49"/>
      <c r="M49"/>
      <c r="N49"/>
      <c r="O49"/>
      <c r="P49"/>
      <c r="Q49"/>
      <c r="R49"/>
      <c r="S49"/>
    </row>
    <row r="50" spans="1:19">
      <c r="A50" s="96" t="s">
        <v>355</v>
      </c>
      <c r="B50" s="96" t="s">
        <v>347</v>
      </c>
      <c r="C50" s="96">
        <v>0.3</v>
      </c>
      <c r="D50" s="96">
        <v>2.512</v>
      </c>
      <c r="E50" s="96">
        <v>6.452</v>
      </c>
      <c r="F50" s="96">
        <v>1156.53</v>
      </c>
      <c r="G50" s="96">
        <v>0</v>
      </c>
      <c r="H50" s="96">
        <v>180</v>
      </c>
      <c r="I50" s="96"/>
      <c r="J50"/>
      <c r="K50"/>
      <c r="L50"/>
      <c r="M50"/>
      <c r="N50"/>
      <c r="O50"/>
      <c r="P50"/>
      <c r="Q50"/>
      <c r="R50"/>
      <c r="S50"/>
    </row>
    <row r="51" spans="1:19">
      <c r="A51" s="96" t="s">
        <v>356</v>
      </c>
      <c r="B51" s="96" t="s">
        <v>505</v>
      </c>
      <c r="C51" s="96">
        <v>0.3</v>
      </c>
      <c r="D51" s="96">
        <v>0.95099999999999996</v>
      </c>
      <c r="E51" s="96">
        <v>1.159</v>
      </c>
      <c r="F51" s="96">
        <v>1393.41</v>
      </c>
      <c r="G51" s="96">
        <v>0</v>
      </c>
      <c r="H51" s="96">
        <v>0</v>
      </c>
      <c r="I51" s="96"/>
      <c r="J51"/>
      <c r="K51"/>
      <c r="L51"/>
      <c r="M51"/>
      <c r="N51"/>
      <c r="O51"/>
      <c r="P51"/>
      <c r="Q51"/>
      <c r="R51"/>
      <c r="S51"/>
    </row>
    <row r="52" spans="1:19">
      <c r="A52" s="96" t="s">
        <v>340</v>
      </c>
      <c r="B52" s="96" t="s">
        <v>504</v>
      </c>
      <c r="C52" s="96">
        <v>0.8</v>
      </c>
      <c r="D52" s="96">
        <v>1.306</v>
      </c>
      <c r="E52" s="96">
        <v>1.6240000000000001</v>
      </c>
      <c r="F52" s="96">
        <v>39.020000000000003</v>
      </c>
      <c r="G52" s="96">
        <v>90</v>
      </c>
      <c r="H52" s="96">
        <v>90</v>
      </c>
      <c r="I52" s="96" t="s">
        <v>341</v>
      </c>
      <c r="J52"/>
      <c r="K52"/>
      <c r="L52"/>
      <c r="M52"/>
      <c r="N52"/>
      <c r="O52"/>
      <c r="P52"/>
      <c r="Q52"/>
      <c r="R52"/>
      <c r="S52"/>
    </row>
    <row r="53" spans="1:19">
      <c r="A53" s="96" t="s">
        <v>342</v>
      </c>
      <c r="B53" s="96" t="s">
        <v>504</v>
      </c>
      <c r="C53" s="96">
        <v>0.8</v>
      </c>
      <c r="D53" s="96">
        <v>1.306</v>
      </c>
      <c r="E53" s="96">
        <v>1.6240000000000001</v>
      </c>
      <c r="F53" s="96">
        <v>110.54</v>
      </c>
      <c r="G53" s="96">
        <v>0</v>
      </c>
      <c r="H53" s="96">
        <v>90</v>
      </c>
      <c r="I53" s="96" t="s">
        <v>343</v>
      </c>
      <c r="J53"/>
      <c r="K53"/>
      <c r="L53"/>
      <c r="M53"/>
      <c r="N53"/>
      <c r="O53"/>
      <c r="P53"/>
      <c r="Q53"/>
      <c r="R53"/>
      <c r="S53"/>
    </row>
    <row r="54" spans="1:19">
      <c r="A54" s="96" t="s">
        <v>338</v>
      </c>
      <c r="B54" s="96" t="s">
        <v>504</v>
      </c>
      <c r="C54" s="96">
        <v>0.8</v>
      </c>
      <c r="D54" s="96">
        <v>1.306</v>
      </c>
      <c r="E54" s="96">
        <v>1.6240000000000001</v>
      </c>
      <c r="F54" s="96">
        <v>110.54</v>
      </c>
      <c r="G54" s="96">
        <v>180</v>
      </c>
      <c r="H54" s="96">
        <v>90</v>
      </c>
      <c r="I54" s="96" t="s">
        <v>339</v>
      </c>
      <c r="J54"/>
      <c r="K54"/>
      <c r="L54"/>
      <c r="M54"/>
      <c r="N54"/>
      <c r="O54"/>
      <c r="P54"/>
      <c r="Q54"/>
      <c r="R54"/>
      <c r="S54"/>
    </row>
    <row r="55" spans="1:19">
      <c r="A55" s="96" t="s">
        <v>344</v>
      </c>
      <c r="B55" s="96" t="s">
        <v>504</v>
      </c>
      <c r="C55" s="96">
        <v>0.8</v>
      </c>
      <c r="D55" s="96">
        <v>1.306</v>
      </c>
      <c r="E55" s="96">
        <v>1.6240000000000001</v>
      </c>
      <c r="F55" s="96">
        <v>39.020000000000003</v>
      </c>
      <c r="G55" s="96">
        <v>270</v>
      </c>
      <c r="H55" s="96">
        <v>90</v>
      </c>
      <c r="I55" s="96" t="s">
        <v>345</v>
      </c>
      <c r="J55"/>
      <c r="K55"/>
      <c r="L55"/>
      <c r="M55"/>
      <c r="N55"/>
      <c r="O55"/>
      <c r="P55"/>
      <c r="Q55"/>
      <c r="R55"/>
      <c r="S55"/>
    </row>
    <row r="56" spans="1:19">
      <c r="A56" s="96" t="s">
        <v>346</v>
      </c>
      <c r="B56" s="96" t="s">
        <v>347</v>
      </c>
      <c r="C56" s="96">
        <v>0.3</v>
      </c>
      <c r="D56" s="96">
        <v>2.512</v>
      </c>
      <c r="E56" s="96">
        <v>6.452</v>
      </c>
      <c r="F56" s="96">
        <v>236.88</v>
      </c>
      <c r="G56" s="96">
        <v>0</v>
      </c>
      <c r="H56" s="96">
        <v>180</v>
      </c>
      <c r="I56" s="96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0"/>
      <c r="B58" s="96" t="s">
        <v>56</v>
      </c>
      <c r="C58" s="96" t="s">
        <v>362</v>
      </c>
      <c r="D58" s="96" t="s">
        <v>363</v>
      </c>
      <c r="E58" s="96" t="s">
        <v>364</v>
      </c>
      <c r="F58" s="96" t="s">
        <v>50</v>
      </c>
      <c r="G58" s="96" t="s">
        <v>365</v>
      </c>
      <c r="H58" s="96" t="s">
        <v>366</v>
      </c>
      <c r="I58" s="96" t="s">
        <v>367</v>
      </c>
      <c r="J58" s="96" t="s">
        <v>335</v>
      </c>
      <c r="K58" s="96" t="s">
        <v>337</v>
      </c>
      <c r="L58"/>
      <c r="M58"/>
      <c r="N58"/>
      <c r="O58"/>
      <c r="P58"/>
      <c r="Q58"/>
      <c r="R58"/>
      <c r="S58"/>
    </row>
    <row r="59" spans="1:19">
      <c r="A59" s="96" t="s">
        <v>368</v>
      </c>
      <c r="B59" s="96" t="s">
        <v>506</v>
      </c>
      <c r="C59" s="96">
        <v>5.58</v>
      </c>
      <c r="D59" s="96">
        <v>5.58</v>
      </c>
      <c r="E59" s="96">
        <v>5.8380000000000001</v>
      </c>
      <c r="F59" s="96">
        <v>0.7</v>
      </c>
      <c r="G59" s="96">
        <v>0.60299999999999998</v>
      </c>
      <c r="H59" s="96" t="s">
        <v>369</v>
      </c>
      <c r="I59" s="96" t="s">
        <v>338</v>
      </c>
      <c r="J59" s="96">
        <v>180</v>
      </c>
      <c r="K59" s="96" t="s">
        <v>339</v>
      </c>
      <c r="L59"/>
      <c r="M59"/>
      <c r="N59"/>
      <c r="O59"/>
      <c r="P59"/>
      <c r="Q59"/>
      <c r="R59"/>
      <c r="S59"/>
    </row>
    <row r="60" spans="1:19">
      <c r="A60" s="96" t="s">
        <v>370</v>
      </c>
      <c r="B60" s="96" t="s">
        <v>506</v>
      </c>
      <c r="C60" s="96">
        <v>5.58</v>
      </c>
      <c r="D60" s="96">
        <v>5.58</v>
      </c>
      <c r="E60" s="96">
        <v>5.8380000000000001</v>
      </c>
      <c r="F60" s="96">
        <v>0.7</v>
      </c>
      <c r="G60" s="96">
        <v>0.60299999999999998</v>
      </c>
      <c r="H60" s="96" t="s">
        <v>369</v>
      </c>
      <c r="I60" s="96" t="s">
        <v>338</v>
      </c>
      <c r="J60" s="96">
        <v>180</v>
      </c>
      <c r="K60" s="96" t="s">
        <v>339</v>
      </c>
      <c r="L60"/>
      <c r="M60"/>
      <c r="N60"/>
      <c r="O60"/>
      <c r="P60"/>
      <c r="Q60"/>
      <c r="R60"/>
      <c r="S60"/>
    </row>
    <row r="61" spans="1:19">
      <c r="A61" s="96" t="s">
        <v>371</v>
      </c>
      <c r="B61" s="96" t="s">
        <v>506</v>
      </c>
      <c r="C61" s="96">
        <v>3.25</v>
      </c>
      <c r="D61" s="96">
        <v>3.25</v>
      </c>
      <c r="E61" s="96">
        <v>5.8380000000000001</v>
      </c>
      <c r="F61" s="96">
        <v>0.7</v>
      </c>
      <c r="G61" s="96">
        <v>0.60299999999999998</v>
      </c>
      <c r="H61" s="96" t="s">
        <v>369</v>
      </c>
      <c r="I61" s="96" t="s">
        <v>344</v>
      </c>
      <c r="J61" s="96">
        <v>270</v>
      </c>
      <c r="K61" s="96" t="s">
        <v>345</v>
      </c>
      <c r="L61"/>
      <c r="M61"/>
      <c r="N61"/>
      <c r="O61"/>
      <c r="P61"/>
      <c r="Q61"/>
      <c r="R61"/>
      <c r="S61"/>
    </row>
    <row r="62" spans="1:19">
      <c r="A62" s="96" t="s">
        <v>372</v>
      </c>
      <c r="B62" s="96" t="s">
        <v>506</v>
      </c>
      <c r="C62" s="96">
        <v>3.25</v>
      </c>
      <c r="D62" s="96">
        <v>3.25</v>
      </c>
      <c r="E62" s="96">
        <v>5.8380000000000001</v>
      </c>
      <c r="F62" s="96">
        <v>0.7</v>
      </c>
      <c r="G62" s="96">
        <v>0.60299999999999998</v>
      </c>
      <c r="H62" s="96" t="s">
        <v>369</v>
      </c>
      <c r="I62" s="96" t="s">
        <v>344</v>
      </c>
      <c r="J62" s="96">
        <v>270</v>
      </c>
      <c r="K62" s="96" t="s">
        <v>345</v>
      </c>
      <c r="L62"/>
      <c r="M62"/>
      <c r="N62"/>
      <c r="O62"/>
      <c r="P62"/>
      <c r="Q62"/>
      <c r="R62"/>
      <c r="S62"/>
    </row>
    <row r="63" spans="1:19">
      <c r="A63" s="96" t="s">
        <v>373</v>
      </c>
      <c r="B63" s="96"/>
      <c r="C63" s="96"/>
      <c r="D63" s="96">
        <v>17.66</v>
      </c>
      <c r="E63" s="96">
        <v>5.84</v>
      </c>
      <c r="F63" s="96">
        <v>0.7</v>
      </c>
      <c r="G63" s="96">
        <v>0.60299999999999998</v>
      </c>
      <c r="H63" s="96"/>
      <c r="I63" s="96"/>
      <c r="J63" s="96"/>
      <c r="K63" s="96"/>
      <c r="L63"/>
      <c r="M63"/>
      <c r="N63"/>
      <c r="O63"/>
      <c r="P63"/>
      <c r="Q63"/>
      <c r="R63"/>
      <c r="S63"/>
    </row>
    <row r="64" spans="1:19">
      <c r="A64" s="96" t="s">
        <v>374</v>
      </c>
      <c r="B64" s="96"/>
      <c r="C64" s="96"/>
      <c r="D64" s="96">
        <v>0</v>
      </c>
      <c r="E64" s="96" t="s">
        <v>375</v>
      </c>
      <c r="F64" s="96" t="s">
        <v>375</v>
      </c>
      <c r="G64" s="96" t="s">
        <v>375</v>
      </c>
      <c r="H64" s="96"/>
      <c r="I64" s="96"/>
      <c r="J64" s="96"/>
      <c r="K64" s="96"/>
      <c r="L64"/>
      <c r="M64"/>
      <c r="N64"/>
      <c r="O64"/>
      <c r="P64"/>
      <c r="Q64"/>
      <c r="R64"/>
      <c r="S64"/>
    </row>
    <row r="65" spans="1:19">
      <c r="A65" s="96" t="s">
        <v>376</v>
      </c>
      <c r="B65" s="96"/>
      <c r="C65" s="96"/>
      <c r="D65" s="96">
        <v>17.66</v>
      </c>
      <c r="E65" s="96">
        <v>5.84</v>
      </c>
      <c r="F65" s="96">
        <v>0.7</v>
      </c>
      <c r="G65" s="96">
        <v>0.60299999999999998</v>
      </c>
      <c r="H65" s="96"/>
      <c r="I65" s="96"/>
      <c r="J65" s="96"/>
      <c r="K65" s="96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0"/>
      <c r="B67" s="96" t="s">
        <v>119</v>
      </c>
      <c r="C67" s="96" t="s">
        <v>377</v>
      </c>
      <c r="D67" s="96" t="s">
        <v>378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6" t="s">
        <v>40</v>
      </c>
      <c r="B68" s="96"/>
      <c r="C68" s="96"/>
      <c r="D68" s="96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90"/>
      <c r="B70" s="96" t="s">
        <v>119</v>
      </c>
      <c r="C70" s="96" t="s">
        <v>379</v>
      </c>
      <c r="D70" s="96" t="s">
        <v>380</v>
      </c>
      <c r="E70" s="96" t="s">
        <v>381</v>
      </c>
      <c r="F70" s="96" t="s">
        <v>382</v>
      </c>
      <c r="G70" s="96" t="s">
        <v>378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6" t="s">
        <v>383</v>
      </c>
      <c r="B71" s="96" t="s">
        <v>384</v>
      </c>
      <c r="C71" s="96">
        <v>18193.240000000002</v>
      </c>
      <c r="D71" s="96">
        <v>13621.67</v>
      </c>
      <c r="E71" s="96">
        <v>4571.57</v>
      </c>
      <c r="F71" s="96">
        <v>0.75</v>
      </c>
      <c r="G71" s="96">
        <v>3.85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6" t="s">
        <v>385</v>
      </c>
      <c r="B72" s="96" t="s">
        <v>384</v>
      </c>
      <c r="C72" s="96">
        <v>106107.95</v>
      </c>
      <c r="D72" s="96">
        <v>72464.13</v>
      </c>
      <c r="E72" s="96">
        <v>33643.82</v>
      </c>
      <c r="F72" s="96">
        <v>0.68</v>
      </c>
      <c r="G72" s="96">
        <v>3.54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0"/>
      <c r="B74" s="96" t="s">
        <v>119</v>
      </c>
      <c r="C74" s="96" t="s">
        <v>379</v>
      </c>
      <c r="D74" s="96" t="s">
        <v>378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6" t="s">
        <v>386</v>
      </c>
      <c r="B75" s="96" t="s">
        <v>387</v>
      </c>
      <c r="C75" s="96">
        <v>39203.230000000003</v>
      </c>
      <c r="D75" s="96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6" t="s">
        <v>388</v>
      </c>
      <c r="B76" s="96" t="s">
        <v>387</v>
      </c>
      <c r="C76" s="96">
        <v>16369.34</v>
      </c>
      <c r="D76" s="96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6" t="s">
        <v>389</v>
      </c>
      <c r="B77" s="96" t="s">
        <v>387</v>
      </c>
      <c r="C77" s="96">
        <v>71919.25</v>
      </c>
      <c r="D77" s="96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0"/>
      <c r="B79" s="96" t="s">
        <v>119</v>
      </c>
      <c r="C79" s="96" t="s">
        <v>390</v>
      </c>
      <c r="D79" s="96" t="s">
        <v>391</v>
      </c>
      <c r="E79" s="96" t="s">
        <v>392</v>
      </c>
      <c r="F79" s="96" t="s">
        <v>393</v>
      </c>
      <c r="G79" s="96" t="s">
        <v>394</v>
      </c>
      <c r="H79" s="96" t="s">
        <v>395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6" t="s">
        <v>396</v>
      </c>
      <c r="B80" s="96" t="s">
        <v>397</v>
      </c>
      <c r="C80" s="96">
        <v>0.54</v>
      </c>
      <c r="D80" s="96">
        <v>49.8</v>
      </c>
      <c r="E80" s="96">
        <v>0.8</v>
      </c>
      <c r="F80" s="96">
        <v>74.41</v>
      </c>
      <c r="G80" s="96">
        <v>1</v>
      </c>
      <c r="H80" s="96" t="s">
        <v>398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6" t="s">
        <v>399</v>
      </c>
      <c r="B81" s="96" t="s">
        <v>400</v>
      </c>
      <c r="C81" s="96">
        <v>0.55000000000000004</v>
      </c>
      <c r="D81" s="96">
        <v>622</v>
      </c>
      <c r="E81" s="96">
        <v>0.95</v>
      </c>
      <c r="F81" s="96">
        <v>1081.99</v>
      </c>
      <c r="G81" s="96">
        <v>1</v>
      </c>
      <c r="H81" s="96" t="s">
        <v>401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6" t="s">
        <v>402</v>
      </c>
      <c r="B82" s="96" t="s">
        <v>400</v>
      </c>
      <c r="C82" s="96">
        <v>0.57999999999999996</v>
      </c>
      <c r="D82" s="96">
        <v>1109.6500000000001</v>
      </c>
      <c r="E82" s="96">
        <v>4.3899999999999997</v>
      </c>
      <c r="F82" s="96">
        <v>8378.0300000000007</v>
      </c>
      <c r="G82" s="96">
        <v>1</v>
      </c>
      <c r="H82" s="96" t="s">
        <v>401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0"/>
      <c r="B84" s="96" t="s">
        <v>119</v>
      </c>
      <c r="C84" s="96" t="s">
        <v>403</v>
      </c>
      <c r="D84" s="96" t="s">
        <v>404</v>
      </c>
      <c r="E84" s="96" t="s">
        <v>405</v>
      </c>
      <c r="F84" s="96" t="s">
        <v>406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6" t="s">
        <v>40</v>
      </c>
      <c r="B85" s="96"/>
      <c r="C85" s="96"/>
      <c r="D85" s="96"/>
      <c r="E85" s="96"/>
      <c r="F85" s="96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0"/>
      <c r="B87" s="96" t="s">
        <v>119</v>
      </c>
      <c r="C87" s="96" t="s">
        <v>407</v>
      </c>
      <c r="D87" s="96" t="s">
        <v>408</v>
      </c>
      <c r="E87" s="96" t="s">
        <v>409</v>
      </c>
      <c r="F87" s="96" t="s">
        <v>410</v>
      </c>
      <c r="G87" s="96" t="s">
        <v>411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6" t="s">
        <v>40</v>
      </c>
      <c r="B88" s="96"/>
      <c r="C88" s="96"/>
      <c r="D88" s="96"/>
      <c r="E88" s="96"/>
      <c r="F88" s="96"/>
      <c r="G88" s="96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90"/>
      <c r="B90" s="96" t="s">
        <v>412</v>
      </c>
      <c r="C90" s="96" t="s">
        <v>413</v>
      </c>
      <c r="D90" s="96" t="s">
        <v>414</v>
      </c>
      <c r="E90" s="96" t="s">
        <v>415</v>
      </c>
      <c r="F90" s="96" t="s">
        <v>416</v>
      </c>
      <c r="G90" s="96" t="s">
        <v>417</v>
      </c>
      <c r="H90" s="96" t="s">
        <v>418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6" t="s">
        <v>419</v>
      </c>
      <c r="B91" s="96">
        <v>18756.1541</v>
      </c>
      <c r="C91" s="96">
        <v>24.063099999999999</v>
      </c>
      <c r="D91" s="96">
        <v>98.624700000000004</v>
      </c>
      <c r="E91" s="96">
        <v>0</v>
      </c>
      <c r="F91" s="96">
        <v>2.9999999999999997E-4</v>
      </c>
      <c r="G91" s="96">
        <v>33639.781900000002</v>
      </c>
      <c r="H91" s="96">
        <v>7398.6274000000003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6" t="s">
        <v>420</v>
      </c>
      <c r="B92" s="96">
        <v>16597.9048</v>
      </c>
      <c r="C92" s="96">
        <v>21.3995</v>
      </c>
      <c r="D92" s="96">
        <v>88.750600000000006</v>
      </c>
      <c r="E92" s="96">
        <v>0</v>
      </c>
      <c r="F92" s="96">
        <v>2.9999999999999997E-4</v>
      </c>
      <c r="G92" s="96">
        <v>30272.331600000001</v>
      </c>
      <c r="H92" s="96">
        <v>6560.8465999999999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6" t="s">
        <v>421</v>
      </c>
      <c r="B93" s="96">
        <v>18139.908800000001</v>
      </c>
      <c r="C93" s="96">
        <v>23.747</v>
      </c>
      <c r="D93" s="96">
        <v>102.0294</v>
      </c>
      <c r="E93" s="96">
        <v>0</v>
      </c>
      <c r="F93" s="96">
        <v>2.9999999999999997E-4</v>
      </c>
      <c r="G93" s="96">
        <v>34803.311900000001</v>
      </c>
      <c r="H93" s="96">
        <v>7216.6984000000002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6" t="s">
        <v>422</v>
      </c>
      <c r="B94" s="96">
        <v>16976.948</v>
      </c>
      <c r="C94" s="96">
        <v>22.308800000000002</v>
      </c>
      <c r="D94" s="96">
        <v>96.668599999999998</v>
      </c>
      <c r="E94" s="96">
        <v>0</v>
      </c>
      <c r="F94" s="96">
        <v>2.9999999999999997E-4</v>
      </c>
      <c r="G94" s="96">
        <v>32975.056199999999</v>
      </c>
      <c r="H94" s="96">
        <v>6764.8949000000002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6" t="s">
        <v>265</v>
      </c>
      <c r="B95" s="96">
        <v>19607.914799999999</v>
      </c>
      <c r="C95" s="96">
        <v>25.772099999999998</v>
      </c>
      <c r="D95" s="96">
        <v>111.7345</v>
      </c>
      <c r="E95" s="96">
        <v>0</v>
      </c>
      <c r="F95" s="96">
        <v>2.9999999999999997E-4</v>
      </c>
      <c r="G95" s="96">
        <v>38114.287400000001</v>
      </c>
      <c r="H95" s="96">
        <v>7814.0517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6" t="s">
        <v>423</v>
      </c>
      <c r="B96" s="96">
        <v>21293.1227</v>
      </c>
      <c r="C96" s="96">
        <v>27.9879</v>
      </c>
      <c r="D96" s="96">
        <v>121.3479</v>
      </c>
      <c r="E96" s="96">
        <v>0</v>
      </c>
      <c r="F96" s="96">
        <v>2.9999999999999997E-4</v>
      </c>
      <c r="G96" s="96">
        <v>41393.555800000002</v>
      </c>
      <c r="H96" s="96">
        <v>8485.7276000000002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6" t="s">
        <v>424</v>
      </c>
      <c r="B97" s="96">
        <v>21407.097099999999</v>
      </c>
      <c r="C97" s="96">
        <v>28.137699999999999</v>
      </c>
      <c r="D97" s="96">
        <v>121.9974</v>
      </c>
      <c r="E97" s="96">
        <v>0</v>
      </c>
      <c r="F97" s="96">
        <v>2.9999999999999997E-4</v>
      </c>
      <c r="G97" s="96">
        <v>41615.120600000002</v>
      </c>
      <c r="H97" s="96">
        <v>8531.1486999999997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6" t="s">
        <v>425</v>
      </c>
      <c r="B98" s="96">
        <v>22272.779299999998</v>
      </c>
      <c r="C98" s="96">
        <v>29.275500000000001</v>
      </c>
      <c r="D98" s="96">
        <v>126.93089999999999</v>
      </c>
      <c r="E98" s="96">
        <v>0</v>
      </c>
      <c r="F98" s="96">
        <v>4.0000000000000002E-4</v>
      </c>
      <c r="G98" s="96">
        <v>43297.995499999997</v>
      </c>
      <c r="H98" s="96">
        <v>8876.14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6" t="s">
        <v>426</v>
      </c>
      <c r="B99" s="96">
        <v>18984.663400000001</v>
      </c>
      <c r="C99" s="96">
        <v>24.953600000000002</v>
      </c>
      <c r="D99" s="96">
        <v>108.1922</v>
      </c>
      <c r="E99" s="96">
        <v>0</v>
      </c>
      <c r="F99" s="96">
        <v>2.9999999999999997E-4</v>
      </c>
      <c r="G99" s="96">
        <v>36905.940600000002</v>
      </c>
      <c r="H99" s="96">
        <v>7565.7613000000001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6" t="s">
        <v>427</v>
      </c>
      <c r="B100" s="96">
        <v>18107.109499999999</v>
      </c>
      <c r="C100" s="96">
        <v>23.796399999999998</v>
      </c>
      <c r="D100" s="96">
        <v>103.1384</v>
      </c>
      <c r="E100" s="96">
        <v>0</v>
      </c>
      <c r="F100" s="96">
        <v>2.9999999999999997E-4</v>
      </c>
      <c r="G100" s="96">
        <v>35182.0121</v>
      </c>
      <c r="H100" s="96">
        <v>7215.5542999999998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6" t="s">
        <v>428</v>
      </c>
      <c r="B101" s="96">
        <v>17036.1335</v>
      </c>
      <c r="C101" s="96">
        <v>22.334499999999998</v>
      </c>
      <c r="D101" s="96">
        <v>96.275599999999997</v>
      </c>
      <c r="E101" s="96">
        <v>0</v>
      </c>
      <c r="F101" s="96">
        <v>2.9999999999999997E-4</v>
      </c>
      <c r="G101" s="96">
        <v>32840.781600000002</v>
      </c>
      <c r="H101" s="96">
        <v>6781.7605000000003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6" t="s">
        <v>429</v>
      </c>
      <c r="B102" s="96">
        <v>17999.768700000001</v>
      </c>
      <c r="C102" s="96">
        <v>23.199300000000001</v>
      </c>
      <c r="D102" s="96">
        <v>96.139700000000005</v>
      </c>
      <c r="E102" s="96">
        <v>0</v>
      </c>
      <c r="F102" s="96">
        <v>2.9999999999999997E-4</v>
      </c>
      <c r="G102" s="96">
        <v>32792.696600000003</v>
      </c>
      <c r="H102" s="96">
        <v>7113.9952000000003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6"/>
      <c r="B103" s="96"/>
      <c r="C103" s="96"/>
      <c r="D103" s="96"/>
      <c r="E103" s="96"/>
      <c r="F103" s="96"/>
      <c r="G103" s="96"/>
      <c r="H103" s="96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6" t="s">
        <v>430</v>
      </c>
      <c r="B104" s="96">
        <v>227179.50450000001</v>
      </c>
      <c r="C104" s="96">
        <v>296.9753</v>
      </c>
      <c r="D104" s="96">
        <v>1271.8299</v>
      </c>
      <c r="E104" s="96">
        <v>0</v>
      </c>
      <c r="F104" s="96">
        <v>3.5999999999999999E-3</v>
      </c>
      <c r="G104" s="96">
        <v>433832.87150000001</v>
      </c>
      <c r="H104" s="96">
        <v>90325.2065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6" t="s">
        <v>431</v>
      </c>
      <c r="B105" s="96">
        <v>16597.9048</v>
      </c>
      <c r="C105" s="96">
        <v>21.3995</v>
      </c>
      <c r="D105" s="96">
        <v>88.750600000000006</v>
      </c>
      <c r="E105" s="96">
        <v>0</v>
      </c>
      <c r="F105" s="96">
        <v>2.9999999999999997E-4</v>
      </c>
      <c r="G105" s="96">
        <v>30272.331600000001</v>
      </c>
      <c r="H105" s="96">
        <v>6560.8465999999999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6" t="s">
        <v>432</v>
      </c>
      <c r="B106" s="96">
        <v>22272.779299999998</v>
      </c>
      <c r="C106" s="96">
        <v>29.275500000000001</v>
      </c>
      <c r="D106" s="96">
        <v>126.93089999999999</v>
      </c>
      <c r="E106" s="96">
        <v>0</v>
      </c>
      <c r="F106" s="96">
        <v>4.0000000000000002E-4</v>
      </c>
      <c r="G106" s="96">
        <v>43297.995499999997</v>
      </c>
      <c r="H106" s="96">
        <v>8876.14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0"/>
      <c r="B108" s="96" t="s">
        <v>433</v>
      </c>
      <c r="C108" s="96" t="s">
        <v>434</v>
      </c>
      <c r="D108" s="96" t="s">
        <v>435</v>
      </c>
      <c r="E108" s="96" t="s">
        <v>436</v>
      </c>
      <c r="F108" s="96" t="s">
        <v>437</v>
      </c>
      <c r="G108" s="96" t="s">
        <v>438</v>
      </c>
      <c r="H108" s="96" t="s">
        <v>439</v>
      </c>
      <c r="I108" s="96" t="s">
        <v>440</v>
      </c>
      <c r="J108" s="96" t="s">
        <v>441</v>
      </c>
      <c r="K108" s="96" t="s">
        <v>442</v>
      </c>
      <c r="L108" s="96" t="s">
        <v>443</v>
      </c>
      <c r="M108" s="96" t="s">
        <v>444</v>
      </c>
      <c r="N108" s="96" t="s">
        <v>445</v>
      </c>
      <c r="O108" s="96" t="s">
        <v>446</v>
      </c>
      <c r="P108" s="96" t="s">
        <v>447</v>
      </c>
      <c r="Q108" s="96" t="s">
        <v>448</v>
      </c>
      <c r="R108" s="96" t="s">
        <v>449</v>
      </c>
      <c r="S108" s="96" t="s">
        <v>450</v>
      </c>
    </row>
    <row r="109" spans="1:19">
      <c r="A109" s="96" t="s">
        <v>419</v>
      </c>
      <c r="B109" s="97">
        <v>74428100000</v>
      </c>
      <c r="C109" s="96">
        <v>75696.392000000007</v>
      </c>
      <c r="D109" s="96" t="s">
        <v>460</v>
      </c>
      <c r="E109" s="96">
        <v>49331.021000000001</v>
      </c>
      <c r="F109" s="96">
        <v>9104.3970000000008</v>
      </c>
      <c r="G109" s="96">
        <v>9534.4230000000007</v>
      </c>
      <c r="H109" s="96">
        <v>0</v>
      </c>
      <c r="I109" s="96">
        <v>7726.55</v>
      </c>
      <c r="J109" s="96">
        <v>0</v>
      </c>
      <c r="K109" s="96">
        <v>0</v>
      </c>
      <c r="L109" s="96">
        <v>0</v>
      </c>
      <c r="M109" s="96">
        <v>0</v>
      </c>
      <c r="N109" s="96">
        <v>0</v>
      </c>
      <c r="O109" s="96">
        <v>0</v>
      </c>
      <c r="P109" s="96">
        <v>0</v>
      </c>
      <c r="Q109" s="96">
        <v>0</v>
      </c>
      <c r="R109" s="96">
        <v>0</v>
      </c>
      <c r="S109" s="96">
        <v>0</v>
      </c>
    </row>
    <row r="110" spans="1:19">
      <c r="A110" s="96" t="s">
        <v>420</v>
      </c>
      <c r="B110" s="97">
        <v>66977600000</v>
      </c>
      <c r="C110" s="96">
        <v>79825.760999999999</v>
      </c>
      <c r="D110" s="96" t="s">
        <v>514</v>
      </c>
      <c r="E110" s="96">
        <v>49331.021000000001</v>
      </c>
      <c r="F110" s="96">
        <v>9104.3970000000008</v>
      </c>
      <c r="G110" s="96">
        <v>9534.4230000000007</v>
      </c>
      <c r="H110" s="96">
        <v>0</v>
      </c>
      <c r="I110" s="96">
        <v>11855.919</v>
      </c>
      <c r="J110" s="96">
        <v>0</v>
      </c>
      <c r="K110" s="96">
        <v>0</v>
      </c>
      <c r="L110" s="96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96">
        <v>0</v>
      </c>
      <c r="S110" s="96">
        <v>0</v>
      </c>
    </row>
    <row r="111" spans="1:19">
      <c r="A111" s="96" t="s">
        <v>421</v>
      </c>
      <c r="B111" s="97">
        <v>77002400000</v>
      </c>
      <c r="C111" s="96">
        <v>77580.554999999993</v>
      </c>
      <c r="D111" s="96" t="s">
        <v>592</v>
      </c>
      <c r="E111" s="96">
        <v>49331.021000000001</v>
      </c>
      <c r="F111" s="96">
        <v>9104.3970000000008</v>
      </c>
      <c r="G111" s="96">
        <v>9534.4230000000007</v>
      </c>
      <c r="H111" s="96">
        <v>0</v>
      </c>
      <c r="I111" s="96">
        <v>9610.7129999999997</v>
      </c>
      <c r="J111" s="96">
        <v>0</v>
      </c>
      <c r="K111" s="96">
        <v>0</v>
      </c>
      <c r="L111" s="96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96">
        <v>0</v>
      </c>
      <c r="S111" s="96">
        <v>0</v>
      </c>
    </row>
    <row r="112" spans="1:19">
      <c r="A112" s="96" t="s">
        <v>422</v>
      </c>
      <c r="B112" s="97">
        <v>72957400000</v>
      </c>
      <c r="C112" s="96">
        <v>85576.937000000005</v>
      </c>
      <c r="D112" s="96" t="s">
        <v>515</v>
      </c>
      <c r="E112" s="96">
        <v>49331.021000000001</v>
      </c>
      <c r="F112" s="96">
        <v>9104.3970000000008</v>
      </c>
      <c r="G112" s="96">
        <v>9534.4230000000007</v>
      </c>
      <c r="H112" s="96">
        <v>0</v>
      </c>
      <c r="I112" s="96">
        <v>17607.095000000001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96">
        <v>0</v>
      </c>
      <c r="S112" s="96">
        <v>0</v>
      </c>
    </row>
    <row r="113" spans="1:19">
      <c r="A113" s="96" t="s">
        <v>265</v>
      </c>
      <c r="B113" s="97">
        <v>84327900000</v>
      </c>
      <c r="C113" s="96">
        <v>96675.710999999996</v>
      </c>
      <c r="D113" s="96" t="s">
        <v>516</v>
      </c>
      <c r="E113" s="96">
        <v>49331.021000000001</v>
      </c>
      <c r="F113" s="96">
        <v>9104.3970000000008</v>
      </c>
      <c r="G113" s="96">
        <v>9534.4230000000007</v>
      </c>
      <c r="H113" s="96">
        <v>0</v>
      </c>
      <c r="I113" s="96">
        <v>28705.868999999999</v>
      </c>
      <c r="J113" s="96">
        <v>0</v>
      </c>
      <c r="K113" s="96">
        <v>0</v>
      </c>
      <c r="L113" s="96">
        <v>0</v>
      </c>
      <c r="M113" s="96">
        <v>0</v>
      </c>
      <c r="N113" s="96">
        <v>0</v>
      </c>
      <c r="O113" s="96">
        <v>0</v>
      </c>
      <c r="P113" s="96">
        <v>0</v>
      </c>
      <c r="Q113" s="96">
        <v>0</v>
      </c>
      <c r="R113" s="96">
        <v>0</v>
      </c>
      <c r="S113" s="96">
        <v>0</v>
      </c>
    </row>
    <row r="114" spans="1:19">
      <c r="A114" s="96" t="s">
        <v>423</v>
      </c>
      <c r="B114" s="97">
        <v>91583300000</v>
      </c>
      <c r="C114" s="96">
        <v>98243.146999999997</v>
      </c>
      <c r="D114" s="96" t="s">
        <v>517</v>
      </c>
      <c r="E114" s="96">
        <v>49331.021000000001</v>
      </c>
      <c r="F114" s="96">
        <v>9104.3970000000008</v>
      </c>
      <c r="G114" s="96">
        <v>9534.4230000000007</v>
      </c>
      <c r="H114" s="96">
        <v>0</v>
      </c>
      <c r="I114" s="96">
        <v>30273.305</v>
      </c>
      <c r="J114" s="96">
        <v>0</v>
      </c>
      <c r="K114" s="96">
        <v>0</v>
      </c>
      <c r="L114" s="96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96">
        <v>0</v>
      </c>
      <c r="S114" s="96">
        <v>0</v>
      </c>
    </row>
    <row r="115" spans="1:19">
      <c r="A115" s="96" t="s">
        <v>424</v>
      </c>
      <c r="B115" s="97">
        <v>92073500000</v>
      </c>
      <c r="C115" s="96">
        <v>100590.997</v>
      </c>
      <c r="D115" s="96" t="s">
        <v>593</v>
      </c>
      <c r="E115" s="96">
        <v>49331.021000000001</v>
      </c>
      <c r="F115" s="96">
        <v>9104.3970000000008</v>
      </c>
      <c r="G115" s="96">
        <v>9534.4230000000007</v>
      </c>
      <c r="H115" s="96">
        <v>0</v>
      </c>
      <c r="I115" s="96">
        <v>32621.154999999999</v>
      </c>
      <c r="J115" s="96">
        <v>0</v>
      </c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96">
        <v>0</v>
      </c>
      <c r="S115" s="96">
        <v>0</v>
      </c>
    </row>
    <row r="116" spans="1:19">
      <c r="A116" s="96" t="s">
        <v>425</v>
      </c>
      <c r="B116" s="97">
        <v>95796900000</v>
      </c>
      <c r="C116" s="96">
        <v>99431.081000000006</v>
      </c>
      <c r="D116" s="96" t="s">
        <v>594</v>
      </c>
      <c r="E116" s="96">
        <v>49331.021000000001</v>
      </c>
      <c r="F116" s="96">
        <v>9104.3970000000008</v>
      </c>
      <c r="G116" s="96">
        <v>9534.4230000000007</v>
      </c>
      <c r="H116" s="96">
        <v>0</v>
      </c>
      <c r="I116" s="96">
        <v>31461.239000000001</v>
      </c>
      <c r="J116" s="96">
        <v>0</v>
      </c>
      <c r="K116" s="96">
        <v>0</v>
      </c>
      <c r="L116" s="96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96">
        <v>0</v>
      </c>
      <c r="S116" s="96">
        <v>0</v>
      </c>
    </row>
    <row r="117" spans="1:19">
      <c r="A117" s="96" t="s">
        <v>426</v>
      </c>
      <c r="B117" s="97">
        <v>81654500000</v>
      </c>
      <c r="C117" s="96">
        <v>96143.258000000002</v>
      </c>
      <c r="D117" s="96" t="s">
        <v>595</v>
      </c>
      <c r="E117" s="96">
        <v>49331.021000000001</v>
      </c>
      <c r="F117" s="96">
        <v>9104.3970000000008</v>
      </c>
      <c r="G117" s="96">
        <v>9534.4230000000007</v>
      </c>
      <c r="H117" s="96">
        <v>0</v>
      </c>
      <c r="I117" s="96">
        <v>28173.416000000001</v>
      </c>
      <c r="J117" s="96">
        <v>0</v>
      </c>
      <c r="K117" s="96">
        <v>0</v>
      </c>
      <c r="L117" s="96">
        <v>0</v>
      </c>
      <c r="M117" s="96">
        <v>0</v>
      </c>
      <c r="N117" s="96">
        <v>0</v>
      </c>
      <c r="O117" s="96">
        <v>0</v>
      </c>
      <c r="P117" s="96">
        <v>0</v>
      </c>
      <c r="Q117" s="96">
        <v>0</v>
      </c>
      <c r="R117" s="96">
        <v>0</v>
      </c>
      <c r="S117" s="96">
        <v>0</v>
      </c>
    </row>
    <row r="118" spans="1:19">
      <c r="A118" s="96" t="s">
        <v>427</v>
      </c>
      <c r="B118" s="97">
        <v>77840300000</v>
      </c>
      <c r="C118" s="96">
        <v>89095.796000000002</v>
      </c>
      <c r="D118" s="96" t="s">
        <v>596</v>
      </c>
      <c r="E118" s="96">
        <v>49331.021000000001</v>
      </c>
      <c r="F118" s="96">
        <v>9104.3970000000008</v>
      </c>
      <c r="G118" s="96">
        <v>9534.4230000000007</v>
      </c>
      <c r="H118" s="96">
        <v>0</v>
      </c>
      <c r="I118" s="96">
        <v>21125.954000000002</v>
      </c>
      <c r="J118" s="96">
        <v>0</v>
      </c>
      <c r="K118" s="96">
        <v>0</v>
      </c>
      <c r="L118" s="96">
        <v>0</v>
      </c>
      <c r="M118" s="96">
        <v>0</v>
      </c>
      <c r="N118" s="96">
        <v>0</v>
      </c>
      <c r="O118" s="96">
        <v>0</v>
      </c>
      <c r="P118" s="96">
        <v>0</v>
      </c>
      <c r="Q118" s="96">
        <v>0</v>
      </c>
      <c r="R118" s="96">
        <v>0</v>
      </c>
      <c r="S118" s="96">
        <v>0</v>
      </c>
    </row>
    <row r="119" spans="1:19">
      <c r="A119" s="96" t="s">
        <v>428</v>
      </c>
      <c r="B119" s="97">
        <v>72660300000</v>
      </c>
      <c r="C119" s="96">
        <v>79258.762000000002</v>
      </c>
      <c r="D119" s="96" t="s">
        <v>518</v>
      </c>
      <c r="E119" s="96">
        <v>49331.021000000001</v>
      </c>
      <c r="F119" s="96">
        <v>9104.3970000000008</v>
      </c>
      <c r="G119" s="96">
        <v>9534.4230000000007</v>
      </c>
      <c r="H119" s="96">
        <v>0</v>
      </c>
      <c r="I119" s="96">
        <v>11288.92</v>
      </c>
      <c r="J119" s="96">
        <v>0</v>
      </c>
      <c r="K119" s="96">
        <v>0</v>
      </c>
      <c r="L119" s="96">
        <v>0</v>
      </c>
      <c r="M119" s="96">
        <v>0</v>
      </c>
      <c r="N119" s="96">
        <v>0</v>
      </c>
      <c r="O119" s="96">
        <v>0</v>
      </c>
      <c r="P119" s="96">
        <v>0</v>
      </c>
      <c r="Q119" s="96">
        <v>0</v>
      </c>
      <c r="R119" s="96">
        <v>0</v>
      </c>
      <c r="S119" s="96">
        <v>0</v>
      </c>
    </row>
    <row r="120" spans="1:19">
      <c r="A120" s="96" t="s">
        <v>429</v>
      </c>
      <c r="B120" s="97">
        <v>72553900000</v>
      </c>
      <c r="C120" s="96">
        <v>74566.005999999994</v>
      </c>
      <c r="D120" s="96" t="s">
        <v>597</v>
      </c>
      <c r="E120" s="96">
        <v>49331.021000000001</v>
      </c>
      <c r="F120" s="96">
        <v>9104.3970000000008</v>
      </c>
      <c r="G120" s="96">
        <v>9534.4230000000007</v>
      </c>
      <c r="H120" s="96">
        <v>0</v>
      </c>
      <c r="I120" s="96">
        <v>6596.1639999999998</v>
      </c>
      <c r="J120" s="96">
        <v>0</v>
      </c>
      <c r="K120" s="96">
        <v>0</v>
      </c>
      <c r="L120" s="96">
        <v>0</v>
      </c>
      <c r="M120" s="96">
        <v>0</v>
      </c>
      <c r="N120" s="96">
        <v>0</v>
      </c>
      <c r="O120" s="96">
        <v>0</v>
      </c>
      <c r="P120" s="96">
        <v>0</v>
      </c>
      <c r="Q120" s="96">
        <v>0</v>
      </c>
      <c r="R120" s="96">
        <v>0</v>
      </c>
      <c r="S120" s="96">
        <v>0</v>
      </c>
    </row>
    <row r="121" spans="1:19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</row>
    <row r="122" spans="1:19">
      <c r="A122" s="96" t="s">
        <v>430</v>
      </c>
      <c r="B122" s="97">
        <v>959856000000</v>
      </c>
      <c r="C122" s="96"/>
      <c r="D122" s="96"/>
      <c r="E122" s="96"/>
      <c r="F122" s="96"/>
      <c r="G122" s="96"/>
      <c r="H122" s="96"/>
      <c r="I122" s="96"/>
      <c r="J122" s="96"/>
      <c r="K122" s="96">
        <v>0</v>
      </c>
      <c r="L122" s="96">
        <v>0</v>
      </c>
      <c r="M122" s="96">
        <v>0</v>
      </c>
      <c r="N122" s="96">
        <v>0</v>
      </c>
      <c r="O122" s="96">
        <v>0</v>
      </c>
      <c r="P122" s="96">
        <v>0</v>
      </c>
      <c r="Q122" s="96">
        <v>0</v>
      </c>
      <c r="R122" s="96">
        <v>0</v>
      </c>
      <c r="S122" s="96">
        <v>0</v>
      </c>
    </row>
    <row r="123" spans="1:19">
      <c r="A123" s="96" t="s">
        <v>431</v>
      </c>
      <c r="B123" s="97">
        <v>66977600000</v>
      </c>
      <c r="C123" s="96">
        <v>74566.005999999994</v>
      </c>
      <c r="D123" s="96"/>
      <c r="E123" s="96">
        <v>49331.021000000001</v>
      </c>
      <c r="F123" s="96">
        <v>9104.3970000000008</v>
      </c>
      <c r="G123" s="96">
        <v>9534.4230000000007</v>
      </c>
      <c r="H123" s="96">
        <v>0</v>
      </c>
      <c r="I123" s="96">
        <v>6596.1639999999998</v>
      </c>
      <c r="J123" s="96">
        <v>0</v>
      </c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6">
        <v>0</v>
      </c>
      <c r="Q123" s="96">
        <v>0</v>
      </c>
      <c r="R123" s="96">
        <v>0</v>
      </c>
      <c r="S123" s="96">
        <v>0</v>
      </c>
    </row>
    <row r="124" spans="1:19">
      <c r="A124" s="96" t="s">
        <v>432</v>
      </c>
      <c r="B124" s="97">
        <v>95796900000</v>
      </c>
      <c r="C124" s="96">
        <v>100590.997</v>
      </c>
      <c r="D124" s="96"/>
      <c r="E124" s="96">
        <v>49331.021000000001</v>
      </c>
      <c r="F124" s="96">
        <v>9104.3970000000008</v>
      </c>
      <c r="G124" s="96">
        <v>9534.4230000000007</v>
      </c>
      <c r="H124" s="96">
        <v>0</v>
      </c>
      <c r="I124" s="96">
        <v>32621.154999999999</v>
      </c>
      <c r="J124" s="96">
        <v>0</v>
      </c>
      <c r="K124" s="96">
        <v>0</v>
      </c>
      <c r="L124" s="96">
        <v>0</v>
      </c>
      <c r="M124" s="96">
        <v>0</v>
      </c>
      <c r="N124" s="96">
        <v>0</v>
      </c>
      <c r="O124" s="96">
        <v>0</v>
      </c>
      <c r="P124" s="96">
        <v>0</v>
      </c>
      <c r="Q124" s="96">
        <v>0</v>
      </c>
      <c r="R124" s="96">
        <v>0</v>
      </c>
      <c r="S124" s="96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90"/>
      <c r="B126" s="96" t="s">
        <v>454</v>
      </c>
      <c r="C126" s="96" t="s">
        <v>455</v>
      </c>
      <c r="D126" s="96" t="s">
        <v>456</v>
      </c>
      <c r="E126" s="96" t="s">
        <v>161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6" t="s">
        <v>457</v>
      </c>
      <c r="B127" s="96">
        <v>32736.95</v>
      </c>
      <c r="C127" s="96">
        <v>620.65</v>
      </c>
      <c r="D127" s="96">
        <v>0</v>
      </c>
      <c r="E127" s="96">
        <v>33357.61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6" t="s">
        <v>458</v>
      </c>
      <c r="B128" s="96">
        <v>6.77</v>
      </c>
      <c r="C128" s="96">
        <v>0.13</v>
      </c>
      <c r="D128" s="96">
        <v>0</v>
      </c>
      <c r="E128" s="96">
        <v>6.9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6" t="s">
        <v>459</v>
      </c>
      <c r="B129" s="96">
        <v>6.77</v>
      </c>
      <c r="C129" s="96">
        <v>0.13</v>
      </c>
      <c r="D129" s="96">
        <v>0</v>
      </c>
      <c r="E129" s="96">
        <v>6.9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29"/>
  <sheetViews>
    <sheetView workbookViewId="0"/>
  </sheetViews>
  <sheetFormatPr defaultRowHeight="10.5"/>
  <cols>
    <col min="1" max="1" width="53.33203125" style="89" customWidth="1"/>
    <col min="2" max="2" width="28.83203125" style="89" customWidth="1"/>
    <col min="3" max="3" width="33.6640625" style="89" customWidth="1"/>
    <col min="4" max="4" width="38.6640625" style="89" customWidth="1"/>
    <col min="5" max="5" width="45.6640625" style="89" customWidth="1"/>
    <col min="6" max="6" width="50" style="89" customWidth="1"/>
    <col min="7" max="7" width="43.6640625" style="89" customWidth="1"/>
    <col min="8" max="9" width="38.33203125" style="89" customWidth="1"/>
    <col min="10" max="10" width="46.1640625" style="89" customWidth="1"/>
    <col min="11" max="11" width="36.1640625" style="89" customWidth="1"/>
    <col min="12" max="12" width="45" style="89" customWidth="1"/>
    <col min="13" max="13" width="50.1640625" style="89" customWidth="1"/>
    <col min="14" max="15" width="44.83203125" style="89" customWidth="1"/>
    <col min="16" max="16" width="45.33203125" style="89" customWidth="1"/>
    <col min="17" max="17" width="44.83203125" style="89" customWidth="1"/>
    <col min="18" max="18" width="42.6640625" style="89" customWidth="1"/>
    <col min="19" max="19" width="48.1640625" style="89" customWidth="1"/>
    <col min="20" max="22" width="9.33203125" style="89" customWidth="1"/>
    <col min="23" max="16384" width="9.33203125" style="89"/>
  </cols>
  <sheetData>
    <row r="1" spans="1:19">
      <c r="A1" s="90"/>
      <c r="B1" s="96" t="s">
        <v>302</v>
      </c>
      <c r="C1" s="96" t="s">
        <v>303</v>
      </c>
      <c r="D1" s="96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6" t="s">
        <v>305</v>
      </c>
      <c r="B2" s="96">
        <v>1069.8699999999999</v>
      </c>
      <c r="C2" s="96">
        <v>221.27</v>
      </c>
      <c r="D2" s="96">
        <v>221.27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6" t="s">
        <v>306</v>
      </c>
      <c r="B3" s="96">
        <v>1069.8699999999999</v>
      </c>
      <c r="C3" s="96">
        <v>221.27</v>
      </c>
      <c r="D3" s="96">
        <v>221.27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6" t="s">
        <v>307</v>
      </c>
      <c r="B4" s="96">
        <v>3265.4</v>
      </c>
      <c r="C4" s="96">
        <v>675.35</v>
      </c>
      <c r="D4" s="96">
        <v>675.35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6" t="s">
        <v>308</v>
      </c>
      <c r="B5" s="96">
        <v>3265.4</v>
      </c>
      <c r="C5" s="96">
        <v>675.35</v>
      </c>
      <c r="D5" s="96">
        <v>675.35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0"/>
      <c r="B7" s="96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6" t="s">
        <v>310</v>
      </c>
      <c r="B8" s="96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6" t="s">
        <v>311</v>
      </c>
      <c r="B9" s="96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6" t="s">
        <v>312</v>
      </c>
      <c r="B10" s="9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0"/>
      <c r="B12" s="96" t="s">
        <v>313</v>
      </c>
      <c r="C12" s="96" t="s">
        <v>314</v>
      </c>
      <c r="D12" s="96" t="s">
        <v>315</v>
      </c>
      <c r="E12" s="96" t="s">
        <v>316</v>
      </c>
      <c r="F12" s="96" t="s">
        <v>317</v>
      </c>
      <c r="G12" s="96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6" t="s">
        <v>76</v>
      </c>
      <c r="B13" s="96">
        <v>0</v>
      </c>
      <c r="C13" s="96">
        <v>57.27</v>
      </c>
      <c r="D13" s="96">
        <v>0</v>
      </c>
      <c r="E13" s="96">
        <v>0</v>
      </c>
      <c r="F13" s="96">
        <v>0</v>
      </c>
      <c r="G13" s="9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6" t="s">
        <v>77</v>
      </c>
      <c r="B14" s="96">
        <v>128.47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6" t="s">
        <v>85</v>
      </c>
      <c r="B15" s="96">
        <v>545.04999999999995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6" t="s">
        <v>86</v>
      </c>
      <c r="B16" s="96">
        <v>93.02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6" t="s">
        <v>87</v>
      </c>
      <c r="B17" s="96">
        <v>104.42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6" t="s">
        <v>88</v>
      </c>
      <c r="B18" s="96">
        <v>0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6" t="s">
        <v>89</v>
      </c>
      <c r="B19" s="96">
        <v>141.63999999999999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6" t="s">
        <v>90</v>
      </c>
      <c r="B20" s="96">
        <v>0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6" t="s">
        <v>91</v>
      </c>
      <c r="B21" s="96">
        <v>0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6" t="s">
        <v>92</v>
      </c>
      <c r="B22" s="96">
        <v>0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6" t="s">
        <v>71</v>
      </c>
      <c r="B23" s="96">
        <v>0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6" t="s">
        <v>93</v>
      </c>
      <c r="B24" s="96">
        <v>0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6" t="s">
        <v>94</v>
      </c>
      <c r="B25" s="96">
        <v>0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6" t="s">
        <v>95</v>
      </c>
      <c r="B26" s="96">
        <v>0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6"/>
      <c r="B27" s="96"/>
      <c r="C27" s="96"/>
      <c r="D27" s="96"/>
      <c r="E27" s="96"/>
      <c r="F27" s="96"/>
      <c r="G27" s="9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6" t="s">
        <v>96</v>
      </c>
      <c r="B28" s="96">
        <v>1012.6</v>
      </c>
      <c r="C28" s="96">
        <v>57.27</v>
      </c>
      <c r="D28" s="96">
        <v>0</v>
      </c>
      <c r="E28" s="96">
        <v>0</v>
      </c>
      <c r="F28" s="96">
        <v>0</v>
      </c>
      <c r="G28" s="96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0"/>
      <c r="B30" s="96" t="s">
        <v>309</v>
      </c>
      <c r="C30" s="96" t="s">
        <v>229</v>
      </c>
      <c r="D30" s="96" t="s">
        <v>319</v>
      </c>
      <c r="E30" s="96" t="s">
        <v>320</v>
      </c>
      <c r="F30" s="96" t="s">
        <v>321</v>
      </c>
      <c r="G30" s="96" t="s">
        <v>322</v>
      </c>
      <c r="H30" s="96" t="s">
        <v>323</v>
      </c>
      <c r="I30" s="96" t="s">
        <v>324</v>
      </c>
      <c r="J30" s="96" t="s">
        <v>325</v>
      </c>
      <c r="K30"/>
      <c r="L30"/>
      <c r="M30"/>
      <c r="N30"/>
      <c r="O30"/>
      <c r="P30"/>
      <c r="Q30"/>
      <c r="R30"/>
      <c r="S30"/>
    </row>
    <row r="31" spans="1:19">
      <c r="A31" s="96" t="s">
        <v>328</v>
      </c>
      <c r="B31" s="96">
        <v>3204.84</v>
      </c>
      <c r="C31" s="96" t="s">
        <v>236</v>
      </c>
      <c r="D31" s="96">
        <v>31313.82</v>
      </c>
      <c r="E31" s="96">
        <v>1</v>
      </c>
      <c r="F31" s="96">
        <v>1586.63</v>
      </c>
      <c r="G31" s="96">
        <v>0</v>
      </c>
      <c r="H31" s="96">
        <v>9.68</v>
      </c>
      <c r="I31" s="96"/>
      <c r="J31" s="96">
        <v>2.56</v>
      </c>
      <c r="K31"/>
      <c r="L31"/>
      <c r="M31"/>
      <c r="N31"/>
      <c r="O31"/>
      <c r="P31"/>
      <c r="Q31"/>
      <c r="R31"/>
      <c r="S31"/>
    </row>
    <row r="32" spans="1:19">
      <c r="A32" s="96" t="s">
        <v>327</v>
      </c>
      <c r="B32" s="96">
        <v>1393.41</v>
      </c>
      <c r="C32" s="96" t="s">
        <v>236</v>
      </c>
      <c r="D32" s="96">
        <v>11554.41</v>
      </c>
      <c r="E32" s="96">
        <v>1</v>
      </c>
      <c r="F32" s="96">
        <v>1150.96</v>
      </c>
      <c r="G32" s="96">
        <v>0</v>
      </c>
      <c r="H32" s="96">
        <v>15.06</v>
      </c>
      <c r="I32" s="96"/>
      <c r="J32" s="96">
        <v>0</v>
      </c>
      <c r="K32"/>
      <c r="L32"/>
      <c r="M32"/>
      <c r="N32"/>
      <c r="O32"/>
      <c r="P32"/>
      <c r="Q32"/>
      <c r="R32"/>
      <c r="S32"/>
    </row>
    <row r="33" spans="1:19">
      <c r="A33" s="96" t="s">
        <v>326</v>
      </c>
      <c r="B33" s="96">
        <v>236.88</v>
      </c>
      <c r="C33" s="96" t="s">
        <v>236</v>
      </c>
      <c r="D33" s="96">
        <v>1010.76</v>
      </c>
      <c r="E33" s="96">
        <v>1</v>
      </c>
      <c r="F33" s="96">
        <v>299.12</v>
      </c>
      <c r="G33" s="96">
        <v>17.66</v>
      </c>
      <c r="H33" s="96">
        <v>11.84</v>
      </c>
      <c r="I33" s="96">
        <v>47.38</v>
      </c>
      <c r="J33" s="96">
        <v>8.07</v>
      </c>
      <c r="K33"/>
      <c r="L33"/>
      <c r="M33"/>
      <c r="N33"/>
      <c r="O33"/>
      <c r="P33"/>
      <c r="Q33"/>
      <c r="R33"/>
      <c r="S33"/>
    </row>
    <row r="34" spans="1:19">
      <c r="A34" s="96" t="s">
        <v>161</v>
      </c>
      <c r="B34" s="96">
        <v>4835.13</v>
      </c>
      <c r="C34" s="96"/>
      <c r="D34" s="96">
        <v>43879</v>
      </c>
      <c r="E34" s="96"/>
      <c r="F34" s="96">
        <v>3036.71</v>
      </c>
      <c r="G34" s="96">
        <v>17.66</v>
      </c>
      <c r="H34" s="96">
        <v>11.3363</v>
      </c>
      <c r="I34" s="96">
        <v>967.03</v>
      </c>
      <c r="J34" s="96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6" t="s">
        <v>329</v>
      </c>
      <c r="B35" s="96">
        <v>4835.13</v>
      </c>
      <c r="C35" s="96"/>
      <c r="D35" s="96">
        <v>43879</v>
      </c>
      <c r="E35" s="96"/>
      <c r="F35" s="96">
        <v>3036.71</v>
      </c>
      <c r="G35" s="96">
        <v>17.66</v>
      </c>
      <c r="H35" s="96">
        <v>11.3363</v>
      </c>
      <c r="I35" s="96">
        <v>967.03</v>
      </c>
      <c r="J35" s="96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6" t="s">
        <v>330</v>
      </c>
      <c r="B36" s="96">
        <v>0</v>
      </c>
      <c r="C36" s="96"/>
      <c r="D36" s="96">
        <v>0</v>
      </c>
      <c r="E36" s="96"/>
      <c r="F36" s="96">
        <v>0</v>
      </c>
      <c r="G36" s="96">
        <v>0</v>
      </c>
      <c r="H36" s="96"/>
      <c r="I36" s="96"/>
      <c r="J36" s="96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0"/>
      <c r="B38" s="96" t="s">
        <v>56</v>
      </c>
      <c r="C38" s="96" t="s">
        <v>331</v>
      </c>
      <c r="D38" s="96" t="s">
        <v>332</v>
      </c>
      <c r="E38" s="96" t="s">
        <v>333</v>
      </c>
      <c r="F38" s="96" t="s">
        <v>334</v>
      </c>
      <c r="G38" s="96" t="s">
        <v>335</v>
      </c>
      <c r="H38" s="96" t="s">
        <v>336</v>
      </c>
      <c r="I38" s="96" t="s">
        <v>337</v>
      </c>
      <c r="J38"/>
      <c r="K38"/>
      <c r="L38"/>
      <c r="M38"/>
      <c r="N38"/>
      <c r="O38"/>
      <c r="P38"/>
      <c r="Q38"/>
      <c r="R38"/>
      <c r="S38"/>
    </row>
    <row r="39" spans="1:19">
      <c r="A39" s="96" t="s">
        <v>357</v>
      </c>
      <c r="B39" s="96" t="s">
        <v>504</v>
      </c>
      <c r="C39" s="96">
        <v>0.8</v>
      </c>
      <c r="D39" s="96">
        <v>1.306</v>
      </c>
      <c r="E39" s="96">
        <v>1.6240000000000001</v>
      </c>
      <c r="F39" s="96">
        <v>598.24</v>
      </c>
      <c r="G39" s="96">
        <v>90</v>
      </c>
      <c r="H39" s="96">
        <v>90</v>
      </c>
      <c r="I39" s="96" t="s">
        <v>341</v>
      </c>
      <c r="J39"/>
      <c r="K39"/>
      <c r="L39"/>
      <c r="M39"/>
      <c r="N39"/>
      <c r="O39"/>
      <c r="P39"/>
      <c r="Q39"/>
      <c r="R39"/>
      <c r="S39"/>
    </row>
    <row r="40" spans="1:19">
      <c r="A40" s="96" t="s">
        <v>358</v>
      </c>
      <c r="B40" s="96" t="s">
        <v>504</v>
      </c>
      <c r="C40" s="96">
        <v>0.8</v>
      </c>
      <c r="D40" s="96">
        <v>1.306</v>
      </c>
      <c r="E40" s="96">
        <v>1.6240000000000001</v>
      </c>
      <c r="F40" s="96">
        <v>390.16</v>
      </c>
      <c r="G40" s="96">
        <v>0</v>
      </c>
      <c r="H40" s="96">
        <v>90</v>
      </c>
      <c r="I40" s="96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96" t="s">
        <v>359</v>
      </c>
      <c r="B41" s="96" t="s">
        <v>504</v>
      </c>
      <c r="C41" s="96">
        <v>0.8</v>
      </c>
      <c r="D41" s="96">
        <v>1.306</v>
      </c>
      <c r="E41" s="96">
        <v>1.6240000000000001</v>
      </c>
      <c r="F41" s="96">
        <v>598.24</v>
      </c>
      <c r="G41" s="96">
        <v>270</v>
      </c>
      <c r="H41" s="96">
        <v>90</v>
      </c>
      <c r="I41" s="96" t="s">
        <v>345</v>
      </c>
      <c r="J41"/>
      <c r="K41"/>
      <c r="L41"/>
      <c r="M41"/>
      <c r="N41"/>
      <c r="O41"/>
      <c r="P41"/>
      <c r="Q41"/>
      <c r="R41"/>
      <c r="S41"/>
    </row>
    <row r="42" spans="1:19">
      <c r="A42" s="96" t="s">
        <v>360</v>
      </c>
      <c r="B42" s="96" t="s">
        <v>347</v>
      </c>
      <c r="C42" s="96">
        <v>0.3</v>
      </c>
      <c r="D42" s="96">
        <v>2.512</v>
      </c>
      <c r="E42" s="96">
        <v>6.452</v>
      </c>
      <c r="F42" s="96">
        <v>3204.84</v>
      </c>
      <c r="G42" s="96">
        <v>0</v>
      </c>
      <c r="H42" s="96">
        <v>180</v>
      </c>
      <c r="I42" s="96"/>
      <c r="J42"/>
      <c r="K42"/>
      <c r="L42"/>
      <c r="M42"/>
      <c r="N42"/>
      <c r="O42"/>
      <c r="P42"/>
      <c r="Q42"/>
      <c r="R42"/>
      <c r="S42"/>
    </row>
    <row r="43" spans="1:19">
      <c r="A43" s="96" t="s">
        <v>361</v>
      </c>
      <c r="B43" s="96" t="s">
        <v>505</v>
      </c>
      <c r="C43" s="96">
        <v>0.3</v>
      </c>
      <c r="D43" s="96">
        <v>0.95099999999999996</v>
      </c>
      <c r="E43" s="96">
        <v>1.159</v>
      </c>
      <c r="F43" s="96">
        <v>3204.84</v>
      </c>
      <c r="G43" s="96">
        <v>180</v>
      </c>
      <c r="H43" s="96">
        <v>0</v>
      </c>
      <c r="I43" s="96"/>
      <c r="J43"/>
      <c r="K43"/>
      <c r="L43"/>
      <c r="M43"/>
      <c r="N43"/>
      <c r="O43"/>
      <c r="P43"/>
      <c r="Q43"/>
      <c r="R43"/>
      <c r="S43"/>
    </row>
    <row r="44" spans="1:19">
      <c r="A44" s="96" t="s">
        <v>353</v>
      </c>
      <c r="B44" s="96" t="s">
        <v>504</v>
      </c>
      <c r="C44" s="96">
        <v>0.8</v>
      </c>
      <c r="D44" s="96">
        <v>1.306</v>
      </c>
      <c r="E44" s="96">
        <v>1.6240000000000001</v>
      </c>
      <c r="F44" s="96">
        <v>110.54</v>
      </c>
      <c r="G44" s="96">
        <v>180</v>
      </c>
      <c r="H44" s="96">
        <v>90</v>
      </c>
      <c r="I44" s="96" t="s">
        <v>339</v>
      </c>
      <c r="J44"/>
      <c r="K44"/>
      <c r="L44"/>
      <c r="M44"/>
      <c r="N44"/>
      <c r="O44"/>
      <c r="P44"/>
      <c r="Q44"/>
      <c r="R44"/>
      <c r="S44"/>
    </row>
    <row r="45" spans="1:19">
      <c r="A45" s="96" t="s">
        <v>354</v>
      </c>
      <c r="B45" s="96" t="s">
        <v>504</v>
      </c>
      <c r="C45" s="96">
        <v>0.8</v>
      </c>
      <c r="D45" s="96">
        <v>1.306</v>
      </c>
      <c r="E45" s="96">
        <v>1.6240000000000001</v>
      </c>
      <c r="F45" s="96">
        <v>39.020000000000003</v>
      </c>
      <c r="G45" s="96">
        <v>270</v>
      </c>
      <c r="H45" s="96">
        <v>90</v>
      </c>
      <c r="I45" s="96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6" t="s">
        <v>349</v>
      </c>
      <c r="B46" s="96" t="s">
        <v>504</v>
      </c>
      <c r="C46" s="96">
        <v>0.8</v>
      </c>
      <c r="D46" s="96">
        <v>1.306</v>
      </c>
      <c r="E46" s="96">
        <v>1.6240000000000001</v>
      </c>
      <c r="F46" s="96">
        <v>260.10000000000002</v>
      </c>
      <c r="G46" s="96">
        <v>90</v>
      </c>
      <c r="H46" s="96">
        <v>90</v>
      </c>
      <c r="I46" s="96" t="s">
        <v>341</v>
      </c>
      <c r="J46"/>
      <c r="K46"/>
      <c r="L46"/>
      <c r="M46"/>
      <c r="N46"/>
      <c r="O46"/>
      <c r="P46"/>
      <c r="Q46"/>
      <c r="R46"/>
      <c r="S46"/>
    </row>
    <row r="47" spans="1:19">
      <c r="A47" s="96" t="s">
        <v>350</v>
      </c>
      <c r="B47" s="96" t="s">
        <v>351</v>
      </c>
      <c r="C47" s="96">
        <v>0.08</v>
      </c>
      <c r="D47" s="96">
        <v>3.242</v>
      </c>
      <c r="E47" s="96">
        <v>6.2990000000000004</v>
      </c>
      <c r="F47" s="96">
        <v>390.16</v>
      </c>
      <c r="G47" s="96">
        <v>0</v>
      </c>
      <c r="H47" s="96">
        <v>90</v>
      </c>
      <c r="I47" s="96" t="s">
        <v>343</v>
      </c>
      <c r="J47"/>
      <c r="K47"/>
      <c r="L47"/>
      <c r="M47"/>
      <c r="N47"/>
      <c r="O47"/>
      <c r="P47"/>
      <c r="Q47"/>
      <c r="R47"/>
      <c r="S47"/>
    </row>
    <row r="48" spans="1:19">
      <c r="A48" s="96" t="s">
        <v>348</v>
      </c>
      <c r="B48" s="96" t="s">
        <v>504</v>
      </c>
      <c r="C48" s="96">
        <v>0.8</v>
      </c>
      <c r="D48" s="96">
        <v>1.306</v>
      </c>
      <c r="E48" s="96">
        <v>1.6240000000000001</v>
      </c>
      <c r="F48" s="96">
        <v>169.07</v>
      </c>
      <c r="G48" s="96">
        <v>180</v>
      </c>
      <c r="H48" s="96">
        <v>90</v>
      </c>
      <c r="I48" s="96" t="s">
        <v>339</v>
      </c>
      <c r="J48"/>
      <c r="K48"/>
      <c r="L48"/>
      <c r="M48"/>
      <c r="N48"/>
      <c r="O48"/>
      <c r="P48"/>
      <c r="Q48"/>
      <c r="R48"/>
      <c r="S48"/>
    </row>
    <row r="49" spans="1:19">
      <c r="A49" s="96" t="s">
        <v>352</v>
      </c>
      <c r="B49" s="96" t="s">
        <v>504</v>
      </c>
      <c r="C49" s="96">
        <v>0.8</v>
      </c>
      <c r="D49" s="96">
        <v>1.306</v>
      </c>
      <c r="E49" s="96">
        <v>1.6240000000000001</v>
      </c>
      <c r="F49" s="96">
        <v>182.07</v>
      </c>
      <c r="G49" s="96">
        <v>270</v>
      </c>
      <c r="H49" s="96">
        <v>90</v>
      </c>
      <c r="I49" s="96" t="s">
        <v>345</v>
      </c>
      <c r="J49"/>
      <c r="K49"/>
      <c r="L49"/>
      <c r="M49"/>
      <c r="N49"/>
      <c r="O49"/>
      <c r="P49"/>
      <c r="Q49"/>
      <c r="R49"/>
      <c r="S49"/>
    </row>
    <row r="50" spans="1:19">
      <c r="A50" s="96" t="s">
        <v>355</v>
      </c>
      <c r="B50" s="96" t="s">
        <v>347</v>
      </c>
      <c r="C50" s="96">
        <v>0.3</v>
      </c>
      <c r="D50" s="96">
        <v>2.512</v>
      </c>
      <c r="E50" s="96">
        <v>6.452</v>
      </c>
      <c r="F50" s="96">
        <v>1156.53</v>
      </c>
      <c r="G50" s="96">
        <v>0</v>
      </c>
      <c r="H50" s="96">
        <v>180</v>
      </c>
      <c r="I50" s="96"/>
      <c r="J50"/>
      <c r="K50"/>
      <c r="L50"/>
      <c r="M50"/>
      <c r="N50"/>
      <c r="O50"/>
      <c r="P50"/>
      <c r="Q50"/>
      <c r="R50"/>
      <c r="S50"/>
    </row>
    <row r="51" spans="1:19">
      <c r="A51" s="96" t="s">
        <v>356</v>
      </c>
      <c r="B51" s="96" t="s">
        <v>505</v>
      </c>
      <c r="C51" s="96">
        <v>0.3</v>
      </c>
      <c r="D51" s="96">
        <v>0.95099999999999996</v>
      </c>
      <c r="E51" s="96">
        <v>1.159</v>
      </c>
      <c r="F51" s="96">
        <v>1393.41</v>
      </c>
      <c r="G51" s="96">
        <v>0</v>
      </c>
      <c r="H51" s="96">
        <v>0</v>
      </c>
      <c r="I51" s="96"/>
      <c r="J51"/>
      <c r="K51"/>
      <c r="L51"/>
      <c r="M51"/>
      <c r="N51"/>
      <c r="O51"/>
      <c r="P51"/>
      <c r="Q51"/>
      <c r="R51"/>
      <c r="S51"/>
    </row>
    <row r="52" spans="1:19">
      <c r="A52" s="96" t="s">
        <v>340</v>
      </c>
      <c r="B52" s="96" t="s">
        <v>504</v>
      </c>
      <c r="C52" s="96">
        <v>0.8</v>
      </c>
      <c r="D52" s="96">
        <v>1.306</v>
      </c>
      <c r="E52" s="96">
        <v>1.6240000000000001</v>
      </c>
      <c r="F52" s="96">
        <v>39.020000000000003</v>
      </c>
      <c r="G52" s="96">
        <v>90</v>
      </c>
      <c r="H52" s="96">
        <v>90</v>
      </c>
      <c r="I52" s="96" t="s">
        <v>341</v>
      </c>
      <c r="J52"/>
      <c r="K52"/>
      <c r="L52"/>
      <c r="M52"/>
      <c r="N52"/>
      <c r="O52"/>
      <c r="P52"/>
      <c r="Q52"/>
      <c r="R52"/>
      <c r="S52"/>
    </row>
    <row r="53" spans="1:19">
      <c r="A53" s="96" t="s">
        <v>342</v>
      </c>
      <c r="B53" s="96" t="s">
        <v>504</v>
      </c>
      <c r="C53" s="96">
        <v>0.8</v>
      </c>
      <c r="D53" s="96">
        <v>1.306</v>
      </c>
      <c r="E53" s="96">
        <v>1.6240000000000001</v>
      </c>
      <c r="F53" s="96">
        <v>110.54</v>
      </c>
      <c r="G53" s="96">
        <v>0</v>
      </c>
      <c r="H53" s="96">
        <v>90</v>
      </c>
      <c r="I53" s="96" t="s">
        <v>343</v>
      </c>
      <c r="J53"/>
      <c r="K53"/>
      <c r="L53"/>
      <c r="M53"/>
      <c r="N53"/>
      <c r="O53"/>
      <c r="P53"/>
      <c r="Q53"/>
      <c r="R53"/>
      <c r="S53"/>
    </row>
    <row r="54" spans="1:19">
      <c r="A54" s="96" t="s">
        <v>338</v>
      </c>
      <c r="B54" s="96" t="s">
        <v>504</v>
      </c>
      <c r="C54" s="96">
        <v>0.8</v>
      </c>
      <c r="D54" s="96">
        <v>1.306</v>
      </c>
      <c r="E54" s="96">
        <v>1.6240000000000001</v>
      </c>
      <c r="F54" s="96">
        <v>110.54</v>
      </c>
      <c r="G54" s="96">
        <v>180</v>
      </c>
      <c r="H54" s="96">
        <v>90</v>
      </c>
      <c r="I54" s="96" t="s">
        <v>339</v>
      </c>
      <c r="J54"/>
      <c r="K54"/>
      <c r="L54"/>
      <c r="M54"/>
      <c r="N54"/>
      <c r="O54"/>
      <c r="P54"/>
      <c r="Q54"/>
      <c r="R54"/>
      <c r="S54"/>
    </row>
    <row r="55" spans="1:19">
      <c r="A55" s="96" t="s">
        <v>344</v>
      </c>
      <c r="B55" s="96" t="s">
        <v>504</v>
      </c>
      <c r="C55" s="96">
        <v>0.8</v>
      </c>
      <c r="D55" s="96">
        <v>1.306</v>
      </c>
      <c r="E55" s="96">
        <v>1.6240000000000001</v>
      </c>
      <c r="F55" s="96">
        <v>39.020000000000003</v>
      </c>
      <c r="G55" s="96">
        <v>270</v>
      </c>
      <c r="H55" s="96">
        <v>90</v>
      </c>
      <c r="I55" s="96" t="s">
        <v>345</v>
      </c>
      <c r="J55"/>
      <c r="K55"/>
      <c r="L55"/>
      <c r="M55"/>
      <c r="N55"/>
      <c r="O55"/>
      <c r="P55"/>
      <c r="Q55"/>
      <c r="R55"/>
      <c r="S55"/>
    </row>
    <row r="56" spans="1:19">
      <c r="A56" s="96" t="s">
        <v>346</v>
      </c>
      <c r="B56" s="96" t="s">
        <v>347</v>
      </c>
      <c r="C56" s="96">
        <v>0.3</v>
      </c>
      <c r="D56" s="96">
        <v>2.512</v>
      </c>
      <c r="E56" s="96">
        <v>6.452</v>
      </c>
      <c r="F56" s="96">
        <v>236.88</v>
      </c>
      <c r="G56" s="96">
        <v>0</v>
      </c>
      <c r="H56" s="96">
        <v>180</v>
      </c>
      <c r="I56" s="96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0"/>
      <c r="B58" s="96" t="s">
        <v>56</v>
      </c>
      <c r="C58" s="96" t="s">
        <v>362</v>
      </c>
      <c r="D58" s="96" t="s">
        <v>363</v>
      </c>
      <c r="E58" s="96" t="s">
        <v>364</v>
      </c>
      <c r="F58" s="96" t="s">
        <v>50</v>
      </c>
      <c r="G58" s="96" t="s">
        <v>365</v>
      </c>
      <c r="H58" s="96" t="s">
        <v>366</v>
      </c>
      <c r="I58" s="96" t="s">
        <v>367</v>
      </c>
      <c r="J58" s="96" t="s">
        <v>335</v>
      </c>
      <c r="K58" s="96" t="s">
        <v>337</v>
      </c>
      <c r="L58"/>
      <c r="M58"/>
      <c r="N58"/>
      <c r="O58"/>
      <c r="P58"/>
      <c r="Q58"/>
      <c r="R58"/>
      <c r="S58"/>
    </row>
    <row r="59" spans="1:19">
      <c r="A59" s="96" t="s">
        <v>368</v>
      </c>
      <c r="B59" s="96" t="s">
        <v>506</v>
      </c>
      <c r="C59" s="96">
        <v>5.58</v>
      </c>
      <c r="D59" s="96">
        <v>5.58</v>
      </c>
      <c r="E59" s="96">
        <v>5.8380000000000001</v>
      </c>
      <c r="F59" s="96">
        <v>0.7</v>
      </c>
      <c r="G59" s="96">
        <v>0.60299999999999998</v>
      </c>
      <c r="H59" s="96" t="s">
        <v>369</v>
      </c>
      <c r="I59" s="96" t="s">
        <v>338</v>
      </c>
      <c r="J59" s="96">
        <v>180</v>
      </c>
      <c r="K59" s="96" t="s">
        <v>339</v>
      </c>
      <c r="L59"/>
      <c r="M59"/>
      <c r="N59"/>
      <c r="O59"/>
      <c r="P59"/>
      <c r="Q59"/>
      <c r="R59"/>
      <c r="S59"/>
    </row>
    <row r="60" spans="1:19">
      <c r="A60" s="96" t="s">
        <v>370</v>
      </c>
      <c r="B60" s="96" t="s">
        <v>506</v>
      </c>
      <c r="C60" s="96">
        <v>5.58</v>
      </c>
      <c r="D60" s="96">
        <v>5.58</v>
      </c>
      <c r="E60" s="96">
        <v>5.8380000000000001</v>
      </c>
      <c r="F60" s="96">
        <v>0.7</v>
      </c>
      <c r="G60" s="96">
        <v>0.60299999999999998</v>
      </c>
      <c r="H60" s="96" t="s">
        <v>369</v>
      </c>
      <c r="I60" s="96" t="s">
        <v>338</v>
      </c>
      <c r="J60" s="96">
        <v>180</v>
      </c>
      <c r="K60" s="96" t="s">
        <v>339</v>
      </c>
      <c r="L60"/>
      <c r="M60"/>
      <c r="N60"/>
      <c r="O60"/>
      <c r="P60"/>
      <c r="Q60"/>
      <c r="R60"/>
      <c r="S60"/>
    </row>
    <row r="61" spans="1:19">
      <c r="A61" s="96" t="s">
        <v>371</v>
      </c>
      <c r="B61" s="96" t="s">
        <v>506</v>
      </c>
      <c r="C61" s="96">
        <v>3.25</v>
      </c>
      <c r="D61" s="96">
        <v>3.25</v>
      </c>
      <c r="E61" s="96">
        <v>5.8380000000000001</v>
      </c>
      <c r="F61" s="96">
        <v>0.7</v>
      </c>
      <c r="G61" s="96">
        <v>0.60299999999999998</v>
      </c>
      <c r="H61" s="96" t="s">
        <v>369</v>
      </c>
      <c r="I61" s="96" t="s">
        <v>344</v>
      </c>
      <c r="J61" s="96">
        <v>270</v>
      </c>
      <c r="K61" s="96" t="s">
        <v>345</v>
      </c>
      <c r="L61"/>
      <c r="M61"/>
      <c r="N61"/>
      <c r="O61"/>
      <c r="P61"/>
      <c r="Q61"/>
      <c r="R61"/>
      <c r="S61"/>
    </row>
    <row r="62" spans="1:19">
      <c r="A62" s="96" t="s">
        <v>372</v>
      </c>
      <c r="B62" s="96" t="s">
        <v>506</v>
      </c>
      <c r="C62" s="96">
        <v>3.25</v>
      </c>
      <c r="D62" s="96">
        <v>3.25</v>
      </c>
      <c r="E62" s="96">
        <v>5.8380000000000001</v>
      </c>
      <c r="F62" s="96">
        <v>0.7</v>
      </c>
      <c r="G62" s="96">
        <v>0.60299999999999998</v>
      </c>
      <c r="H62" s="96" t="s">
        <v>369</v>
      </c>
      <c r="I62" s="96" t="s">
        <v>344</v>
      </c>
      <c r="J62" s="96">
        <v>270</v>
      </c>
      <c r="K62" s="96" t="s">
        <v>345</v>
      </c>
      <c r="L62"/>
      <c r="M62"/>
      <c r="N62"/>
      <c r="O62"/>
      <c r="P62"/>
      <c r="Q62"/>
      <c r="R62"/>
      <c r="S62"/>
    </row>
    <row r="63" spans="1:19">
      <c r="A63" s="96" t="s">
        <v>373</v>
      </c>
      <c r="B63" s="96"/>
      <c r="C63" s="96"/>
      <c r="D63" s="96">
        <v>17.66</v>
      </c>
      <c r="E63" s="96">
        <v>5.84</v>
      </c>
      <c r="F63" s="96">
        <v>0.7</v>
      </c>
      <c r="G63" s="96">
        <v>0.60299999999999998</v>
      </c>
      <c r="H63" s="96"/>
      <c r="I63" s="96"/>
      <c r="J63" s="96"/>
      <c r="K63" s="96"/>
      <c r="L63"/>
      <c r="M63"/>
      <c r="N63"/>
      <c r="O63"/>
      <c r="P63"/>
      <c r="Q63"/>
      <c r="R63"/>
      <c r="S63"/>
    </row>
    <row r="64" spans="1:19">
      <c r="A64" s="96" t="s">
        <v>374</v>
      </c>
      <c r="B64" s="96"/>
      <c r="C64" s="96"/>
      <c r="D64" s="96">
        <v>0</v>
      </c>
      <c r="E64" s="96" t="s">
        <v>375</v>
      </c>
      <c r="F64" s="96" t="s">
        <v>375</v>
      </c>
      <c r="G64" s="96" t="s">
        <v>375</v>
      </c>
      <c r="H64" s="96"/>
      <c r="I64" s="96"/>
      <c r="J64" s="96"/>
      <c r="K64" s="96"/>
      <c r="L64"/>
      <c r="M64"/>
      <c r="N64"/>
      <c r="O64"/>
      <c r="P64"/>
      <c r="Q64"/>
      <c r="R64"/>
      <c r="S64"/>
    </row>
    <row r="65" spans="1:19">
      <c r="A65" s="96" t="s">
        <v>376</v>
      </c>
      <c r="B65" s="96"/>
      <c r="C65" s="96"/>
      <c r="D65" s="96">
        <v>17.66</v>
      </c>
      <c r="E65" s="96">
        <v>5.84</v>
      </c>
      <c r="F65" s="96">
        <v>0.7</v>
      </c>
      <c r="G65" s="96">
        <v>0.60299999999999998</v>
      </c>
      <c r="H65" s="96"/>
      <c r="I65" s="96"/>
      <c r="J65" s="96"/>
      <c r="K65" s="96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0"/>
      <c r="B67" s="96" t="s">
        <v>119</v>
      </c>
      <c r="C67" s="96" t="s">
        <v>377</v>
      </c>
      <c r="D67" s="96" t="s">
        <v>378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6" t="s">
        <v>40</v>
      </c>
      <c r="B68" s="96"/>
      <c r="C68" s="96"/>
      <c r="D68" s="96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90"/>
      <c r="B70" s="96" t="s">
        <v>119</v>
      </c>
      <c r="C70" s="96" t="s">
        <v>379</v>
      </c>
      <c r="D70" s="96" t="s">
        <v>380</v>
      </c>
      <c r="E70" s="96" t="s">
        <v>381</v>
      </c>
      <c r="F70" s="96" t="s">
        <v>382</v>
      </c>
      <c r="G70" s="96" t="s">
        <v>378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6" t="s">
        <v>383</v>
      </c>
      <c r="B71" s="96" t="s">
        <v>384</v>
      </c>
      <c r="C71" s="96">
        <v>18144.82</v>
      </c>
      <c r="D71" s="96">
        <v>14138.33</v>
      </c>
      <c r="E71" s="96">
        <v>4006.49</v>
      </c>
      <c r="F71" s="96">
        <v>0.78</v>
      </c>
      <c r="G71" s="96">
        <v>3.95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6" t="s">
        <v>385</v>
      </c>
      <c r="B72" s="96" t="s">
        <v>384</v>
      </c>
      <c r="C72" s="96">
        <v>107587.13</v>
      </c>
      <c r="D72" s="96">
        <v>77013.55</v>
      </c>
      <c r="E72" s="96">
        <v>30573.58</v>
      </c>
      <c r="F72" s="96">
        <v>0.72</v>
      </c>
      <c r="G72" s="96">
        <v>3.67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0"/>
      <c r="B74" s="96" t="s">
        <v>119</v>
      </c>
      <c r="C74" s="96" t="s">
        <v>379</v>
      </c>
      <c r="D74" s="96" t="s">
        <v>378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6" t="s">
        <v>386</v>
      </c>
      <c r="B75" s="96" t="s">
        <v>387</v>
      </c>
      <c r="C75" s="96">
        <v>37800.65</v>
      </c>
      <c r="D75" s="96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6" t="s">
        <v>388</v>
      </c>
      <c r="B76" s="96" t="s">
        <v>387</v>
      </c>
      <c r="C76" s="96">
        <v>13817.88</v>
      </c>
      <c r="D76" s="96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6" t="s">
        <v>389</v>
      </c>
      <c r="B77" s="96" t="s">
        <v>387</v>
      </c>
      <c r="C77" s="96">
        <v>51988</v>
      </c>
      <c r="D77" s="96">
        <v>0.8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0"/>
      <c r="B79" s="96" t="s">
        <v>119</v>
      </c>
      <c r="C79" s="96" t="s">
        <v>390</v>
      </c>
      <c r="D79" s="96" t="s">
        <v>391</v>
      </c>
      <c r="E79" s="96" t="s">
        <v>392</v>
      </c>
      <c r="F79" s="96" t="s">
        <v>393</v>
      </c>
      <c r="G79" s="96" t="s">
        <v>394</v>
      </c>
      <c r="H79" s="96" t="s">
        <v>395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6" t="s">
        <v>396</v>
      </c>
      <c r="B80" s="96" t="s">
        <v>397</v>
      </c>
      <c r="C80" s="96">
        <v>0.54</v>
      </c>
      <c r="D80" s="96">
        <v>49.8</v>
      </c>
      <c r="E80" s="96">
        <v>0.8</v>
      </c>
      <c r="F80" s="96">
        <v>74.41</v>
      </c>
      <c r="G80" s="96">
        <v>1</v>
      </c>
      <c r="H80" s="96" t="s">
        <v>398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6" t="s">
        <v>399</v>
      </c>
      <c r="B81" s="96" t="s">
        <v>400</v>
      </c>
      <c r="C81" s="96">
        <v>0.55000000000000004</v>
      </c>
      <c r="D81" s="96">
        <v>622</v>
      </c>
      <c r="E81" s="96">
        <v>1.04</v>
      </c>
      <c r="F81" s="96">
        <v>1182.5999999999999</v>
      </c>
      <c r="G81" s="96">
        <v>1</v>
      </c>
      <c r="H81" s="96" t="s">
        <v>401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6" t="s">
        <v>402</v>
      </c>
      <c r="B82" s="96" t="s">
        <v>400</v>
      </c>
      <c r="C82" s="96">
        <v>0.59</v>
      </c>
      <c r="D82" s="96">
        <v>1109.6500000000001</v>
      </c>
      <c r="E82" s="96">
        <v>5.04</v>
      </c>
      <c r="F82" s="96">
        <v>9445.76</v>
      </c>
      <c r="G82" s="96">
        <v>1</v>
      </c>
      <c r="H82" s="96" t="s">
        <v>401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0"/>
      <c r="B84" s="96" t="s">
        <v>119</v>
      </c>
      <c r="C84" s="96" t="s">
        <v>403</v>
      </c>
      <c r="D84" s="96" t="s">
        <v>404</v>
      </c>
      <c r="E84" s="96" t="s">
        <v>405</v>
      </c>
      <c r="F84" s="96" t="s">
        <v>406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6" t="s">
        <v>40</v>
      </c>
      <c r="B85" s="96"/>
      <c r="C85" s="96"/>
      <c r="D85" s="96"/>
      <c r="E85" s="96"/>
      <c r="F85" s="96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0"/>
      <c r="B87" s="96" t="s">
        <v>119</v>
      </c>
      <c r="C87" s="96" t="s">
        <v>407</v>
      </c>
      <c r="D87" s="96" t="s">
        <v>408</v>
      </c>
      <c r="E87" s="96" t="s">
        <v>409</v>
      </c>
      <c r="F87" s="96" t="s">
        <v>410</v>
      </c>
      <c r="G87" s="96" t="s">
        <v>411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6" t="s">
        <v>40</v>
      </c>
      <c r="B88" s="96"/>
      <c r="C88" s="96"/>
      <c r="D88" s="96"/>
      <c r="E88" s="96"/>
      <c r="F88" s="96"/>
      <c r="G88" s="96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90"/>
      <c r="B90" s="96" t="s">
        <v>412</v>
      </c>
      <c r="C90" s="96" t="s">
        <v>413</v>
      </c>
      <c r="D90" s="96" t="s">
        <v>414</v>
      </c>
      <c r="E90" s="96" t="s">
        <v>415</v>
      </c>
      <c r="F90" s="96" t="s">
        <v>416</v>
      </c>
      <c r="G90" s="96" t="s">
        <v>417</v>
      </c>
      <c r="H90" s="96" t="s">
        <v>418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6" t="s">
        <v>419</v>
      </c>
      <c r="B91" s="96">
        <v>15700.395200000001</v>
      </c>
      <c r="C91" s="96">
        <v>25.869499999999999</v>
      </c>
      <c r="D91" s="96">
        <v>84.108500000000006</v>
      </c>
      <c r="E91" s="96">
        <v>0</v>
      </c>
      <c r="F91" s="96">
        <v>2.0000000000000001E-4</v>
      </c>
      <c r="G91" s="96">
        <v>621272.8848</v>
      </c>
      <c r="H91" s="96">
        <v>6608.7721000000001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6" t="s">
        <v>420</v>
      </c>
      <c r="B92" s="96">
        <v>14085.370699999999</v>
      </c>
      <c r="C92" s="96">
        <v>23.2423</v>
      </c>
      <c r="D92" s="96">
        <v>75.702200000000005</v>
      </c>
      <c r="E92" s="96">
        <v>0</v>
      </c>
      <c r="F92" s="96">
        <v>2.0000000000000001E-4</v>
      </c>
      <c r="G92" s="96">
        <v>559180.85589999997</v>
      </c>
      <c r="H92" s="96">
        <v>5932.3914999999997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6" t="s">
        <v>421</v>
      </c>
      <c r="B93" s="96">
        <v>15743.619199999999</v>
      </c>
      <c r="C93" s="96">
        <v>26.510200000000001</v>
      </c>
      <c r="D93" s="96">
        <v>88.46</v>
      </c>
      <c r="E93" s="96">
        <v>0</v>
      </c>
      <c r="F93" s="96">
        <v>2.0000000000000001E-4</v>
      </c>
      <c r="G93" s="96">
        <v>653444.4227</v>
      </c>
      <c r="H93" s="96">
        <v>6684.5568999999996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6" t="s">
        <v>422</v>
      </c>
      <c r="B94" s="96">
        <v>15046.937900000001</v>
      </c>
      <c r="C94" s="96">
        <v>25.418800000000001</v>
      </c>
      <c r="D94" s="96">
        <v>85.136600000000001</v>
      </c>
      <c r="E94" s="96">
        <v>0</v>
      </c>
      <c r="F94" s="96">
        <v>2.0000000000000001E-4</v>
      </c>
      <c r="G94" s="96">
        <v>628898.84239999996</v>
      </c>
      <c r="H94" s="96">
        <v>6397.0169999999998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6" t="s">
        <v>265</v>
      </c>
      <c r="B95" s="96">
        <v>17473.039700000001</v>
      </c>
      <c r="C95" s="96">
        <v>29.531400000000001</v>
      </c>
      <c r="D95" s="96">
        <v>98.966499999999996</v>
      </c>
      <c r="E95" s="96">
        <v>0</v>
      </c>
      <c r="F95" s="96">
        <v>2.9999999999999997E-4</v>
      </c>
      <c r="G95" s="96">
        <v>731060.18019999994</v>
      </c>
      <c r="H95" s="96">
        <v>7429.8815000000004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6" t="s">
        <v>423</v>
      </c>
      <c r="B96" s="96">
        <v>20152.176500000001</v>
      </c>
      <c r="C96" s="96">
        <v>34.060400000000001</v>
      </c>
      <c r="D96" s="96">
        <v>114.148</v>
      </c>
      <c r="E96" s="96">
        <v>0</v>
      </c>
      <c r="F96" s="96">
        <v>2.9999999999999997E-4</v>
      </c>
      <c r="G96" s="96">
        <v>843205.28399999999</v>
      </c>
      <c r="H96" s="96">
        <v>8569.2013999999999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6" t="s">
        <v>424</v>
      </c>
      <c r="B97" s="96">
        <v>20249.118299999998</v>
      </c>
      <c r="C97" s="96">
        <v>34.224299999999999</v>
      </c>
      <c r="D97" s="96">
        <v>114.69710000000001</v>
      </c>
      <c r="E97" s="96">
        <v>0</v>
      </c>
      <c r="F97" s="96">
        <v>2.9999999999999997E-4</v>
      </c>
      <c r="G97" s="96">
        <v>847261.51320000004</v>
      </c>
      <c r="H97" s="96">
        <v>8610.4233999999997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6" t="s">
        <v>425</v>
      </c>
      <c r="B98" s="96">
        <v>20655.986799999999</v>
      </c>
      <c r="C98" s="96">
        <v>34.911999999999999</v>
      </c>
      <c r="D98" s="96">
        <v>117.0017</v>
      </c>
      <c r="E98" s="96">
        <v>0</v>
      </c>
      <c r="F98" s="96">
        <v>2.9999999999999997E-4</v>
      </c>
      <c r="G98" s="96">
        <v>864285.66410000005</v>
      </c>
      <c r="H98" s="96">
        <v>8783.4339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6" t="s">
        <v>426</v>
      </c>
      <c r="B99" s="96">
        <v>17537.731899999999</v>
      </c>
      <c r="C99" s="96">
        <v>29.6416</v>
      </c>
      <c r="D99" s="96">
        <v>99.338999999999999</v>
      </c>
      <c r="E99" s="96">
        <v>0</v>
      </c>
      <c r="F99" s="96">
        <v>2.9999999999999997E-4</v>
      </c>
      <c r="G99" s="96">
        <v>733811.96349999995</v>
      </c>
      <c r="H99" s="96">
        <v>7457.4751999999999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6" t="s">
        <v>427</v>
      </c>
      <c r="B100" s="96">
        <v>15560.479300000001</v>
      </c>
      <c r="C100" s="96">
        <v>26.293500000000002</v>
      </c>
      <c r="D100" s="96">
        <v>88.094200000000001</v>
      </c>
      <c r="E100" s="96">
        <v>0</v>
      </c>
      <c r="F100" s="96">
        <v>2.0000000000000001E-4</v>
      </c>
      <c r="G100" s="96">
        <v>650746.95220000006</v>
      </c>
      <c r="H100" s="96">
        <v>6616.0690999999997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6" t="s">
        <v>428</v>
      </c>
      <c r="B101" s="96">
        <v>14588.885</v>
      </c>
      <c r="C101" s="96">
        <v>24.587900000000001</v>
      </c>
      <c r="D101" s="96">
        <v>82.131399999999999</v>
      </c>
      <c r="E101" s="96">
        <v>0</v>
      </c>
      <c r="F101" s="96">
        <v>2.0000000000000001E-4</v>
      </c>
      <c r="G101" s="96">
        <v>606697.38989999995</v>
      </c>
      <c r="H101" s="96">
        <v>6196.5024000000003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6" t="s">
        <v>429</v>
      </c>
      <c r="B102" s="96">
        <v>15875.4972</v>
      </c>
      <c r="C102" s="96">
        <v>25.9178</v>
      </c>
      <c r="D102" s="96">
        <v>83.309100000000001</v>
      </c>
      <c r="E102" s="96">
        <v>0</v>
      </c>
      <c r="F102" s="96">
        <v>2.0000000000000001E-4</v>
      </c>
      <c r="G102" s="96">
        <v>615355.45140000002</v>
      </c>
      <c r="H102" s="96">
        <v>6658.1903000000002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6"/>
      <c r="B103" s="96"/>
      <c r="C103" s="96"/>
      <c r="D103" s="96"/>
      <c r="E103" s="96"/>
      <c r="F103" s="96"/>
      <c r="G103" s="96"/>
      <c r="H103" s="96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6" t="s">
        <v>430</v>
      </c>
      <c r="B104" s="96">
        <v>202669.2377</v>
      </c>
      <c r="C104" s="96">
        <v>340.20979999999997</v>
      </c>
      <c r="D104" s="96">
        <v>1131.0942</v>
      </c>
      <c r="E104" s="96">
        <v>0</v>
      </c>
      <c r="F104" s="96">
        <v>3.0999999999999999E-3</v>
      </c>
      <c r="G104" s="97">
        <v>8355220</v>
      </c>
      <c r="H104" s="96">
        <v>85943.914699999994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6" t="s">
        <v>431</v>
      </c>
      <c r="B105" s="96">
        <v>14085.370699999999</v>
      </c>
      <c r="C105" s="96">
        <v>23.2423</v>
      </c>
      <c r="D105" s="96">
        <v>75.702200000000005</v>
      </c>
      <c r="E105" s="96">
        <v>0</v>
      </c>
      <c r="F105" s="96">
        <v>2.0000000000000001E-4</v>
      </c>
      <c r="G105" s="96">
        <v>559180.85589999997</v>
      </c>
      <c r="H105" s="96">
        <v>5932.3914999999997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6" t="s">
        <v>432</v>
      </c>
      <c r="B106" s="96">
        <v>20655.986799999999</v>
      </c>
      <c r="C106" s="96">
        <v>34.911999999999999</v>
      </c>
      <c r="D106" s="96">
        <v>117.0017</v>
      </c>
      <c r="E106" s="96">
        <v>0</v>
      </c>
      <c r="F106" s="96">
        <v>2.9999999999999997E-4</v>
      </c>
      <c r="G106" s="96">
        <v>864285.66410000005</v>
      </c>
      <c r="H106" s="96">
        <v>8783.4339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0"/>
      <c r="B108" s="96" t="s">
        <v>433</v>
      </c>
      <c r="C108" s="96" t="s">
        <v>434</v>
      </c>
      <c r="D108" s="96" t="s">
        <v>435</v>
      </c>
      <c r="E108" s="96" t="s">
        <v>436</v>
      </c>
      <c r="F108" s="96" t="s">
        <v>437</v>
      </c>
      <c r="G108" s="96" t="s">
        <v>438</v>
      </c>
      <c r="H108" s="96" t="s">
        <v>439</v>
      </c>
      <c r="I108" s="96" t="s">
        <v>440</v>
      </c>
      <c r="J108" s="96" t="s">
        <v>441</v>
      </c>
      <c r="K108" s="96" t="s">
        <v>442</v>
      </c>
      <c r="L108" s="96" t="s">
        <v>443</v>
      </c>
      <c r="M108" s="96" t="s">
        <v>444</v>
      </c>
      <c r="N108" s="96" t="s">
        <v>445</v>
      </c>
      <c r="O108" s="96" t="s">
        <v>446</v>
      </c>
      <c r="P108" s="96" t="s">
        <v>447</v>
      </c>
      <c r="Q108" s="96" t="s">
        <v>448</v>
      </c>
      <c r="R108" s="96" t="s">
        <v>449</v>
      </c>
      <c r="S108" s="96" t="s">
        <v>450</v>
      </c>
    </row>
    <row r="109" spans="1:19">
      <c r="A109" s="96" t="s">
        <v>419</v>
      </c>
      <c r="B109" s="97">
        <v>75294700000</v>
      </c>
      <c r="C109" s="96">
        <v>70312.879000000001</v>
      </c>
      <c r="D109" s="96" t="s">
        <v>555</v>
      </c>
      <c r="E109" s="96">
        <v>49331.021000000001</v>
      </c>
      <c r="F109" s="96">
        <v>9104.3970000000008</v>
      </c>
      <c r="G109" s="96">
        <v>10702.769</v>
      </c>
      <c r="H109" s="96">
        <v>0</v>
      </c>
      <c r="I109" s="96">
        <v>1174.692</v>
      </c>
      <c r="J109" s="96">
        <v>0</v>
      </c>
      <c r="K109" s="96">
        <v>0</v>
      </c>
      <c r="L109" s="96">
        <v>0</v>
      </c>
      <c r="M109" s="96">
        <v>0</v>
      </c>
      <c r="N109" s="96">
        <v>0</v>
      </c>
      <c r="O109" s="96">
        <v>0</v>
      </c>
      <c r="P109" s="96">
        <v>0</v>
      </c>
      <c r="Q109" s="96">
        <v>0</v>
      </c>
      <c r="R109" s="96">
        <v>0</v>
      </c>
      <c r="S109" s="96">
        <v>0</v>
      </c>
    </row>
    <row r="110" spans="1:19">
      <c r="A110" s="96" t="s">
        <v>420</v>
      </c>
      <c r="B110" s="97">
        <v>67769500000</v>
      </c>
      <c r="C110" s="96">
        <v>75447.236000000004</v>
      </c>
      <c r="D110" s="96" t="s">
        <v>598</v>
      </c>
      <c r="E110" s="96">
        <v>49331.021000000001</v>
      </c>
      <c r="F110" s="96">
        <v>9104.3970000000008</v>
      </c>
      <c r="G110" s="96">
        <v>10702.769</v>
      </c>
      <c r="H110" s="96">
        <v>0</v>
      </c>
      <c r="I110" s="96">
        <v>6309.049</v>
      </c>
      <c r="J110" s="96">
        <v>0</v>
      </c>
      <c r="K110" s="96">
        <v>0</v>
      </c>
      <c r="L110" s="96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96">
        <v>0</v>
      </c>
      <c r="S110" s="96">
        <v>0</v>
      </c>
    </row>
    <row r="111" spans="1:19">
      <c r="A111" s="96" t="s">
        <v>421</v>
      </c>
      <c r="B111" s="97">
        <v>79193700000</v>
      </c>
      <c r="C111" s="96">
        <v>86444.695000000007</v>
      </c>
      <c r="D111" s="96" t="s">
        <v>519</v>
      </c>
      <c r="E111" s="96">
        <v>49331.021000000001</v>
      </c>
      <c r="F111" s="96">
        <v>9104.3970000000008</v>
      </c>
      <c r="G111" s="96">
        <v>10702.769</v>
      </c>
      <c r="H111" s="96">
        <v>0</v>
      </c>
      <c r="I111" s="96">
        <v>17306.508000000002</v>
      </c>
      <c r="J111" s="96">
        <v>0</v>
      </c>
      <c r="K111" s="96">
        <v>0</v>
      </c>
      <c r="L111" s="96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96">
        <v>0</v>
      </c>
      <c r="S111" s="96">
        <v>0</v>
      </c>
    </row>
    <row r="112" spans="1:19">
      <c r="A112" s="96" t="s">
        <v>422</v>
      </c>
      <c r="B112" s="97">
        <v>76218900000</v>
      </c>
      <c r="C112" s="96">
        <v>89428.157000000007</v>
      </c>
      <c r="D112" s="96" t="s">
        <v>556</v>
      </c>
      <c r="E112" s="96">
        <v>49331.021000000001</v>
      </c>
      <c r="F112" s="96">
        <v>9104.3970000000008</v>
      </c>
      <c r="G112" s="96">
        <v>10702.769</v>
      </c>
      <c r="H112" s="96">
        <v>0</v>
      </c>
      <c r="I112" s="96">
        <v>20289.969000000001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96">
        <v>0</v>
      </c>
      <c r="S112" s="96">
        <v>0</v>
      </c>
    </row>
    <row r="113" spans="1:19">
      <c r="A113" s="96" t="s">
        <v>265</v>
      </c>
      <c r="B113" s="97">
        <v>88600200000</v>
      </c>
      <c r="C113" s="96">
        <v>98550.570999999996</v>
      </c>
      <c r="D113" s="96" t="s">
        <v>520</v>
      </c>
      <c r="E113" s="96">
        <v>49331.021000000001</v>
      </c>
      <c r="F113" s="96">
        <v>9104.3970000000008</v>
      </c>
      <c r="G113" s="96">
        <v>10702.769</v>
      </c>
      <c r="H113" s="96">
        <v>0</v>
      </c>
      <c r="I113" s="96">
        <v>29412.383999999998</v>
      </c>
      <c r="J113" s="96">
        <v>0</v>
      </c>
      <c r="K113" s="96">
        <v>0</v>
      </c>
      <c r="L113" s="96">
        <v>0</v>
      </c>
      <c r="M113" s="96">
        <v>0</v>
      </c>
      <c r="N113" s="96">
        <v>0</v>
      </c>
      <c r="O113" s="96">
        <v>0</v>
      </c>
      <c r="P113" s="96">
        <v>0</v>
      </c>
      <c r="Q113" s="96">
        <v>0</v>
      </c>
      <c r="R113" s="96">
        <v>0</v>
      </c>
      <c r="S113" s="96">
        <v>0</v>
      </c>
    </row>
    <row r="114" spans="1:19">
      <c r="A114" s="96" t="s">
        <v>423</v>
      </c>
      <c r="B114" s="97">
        <v>102192000000</v>
      </c>
      <c r="C114" s="96">
        <v>106762.05899999999</v>
      </c>
      <c r="D114" s="96" t="s">
        <v>463</v>
      </c>
      <c r="E114" s="96">
        <v>49331.021000000001</v>
      </c>
      <c r="F114" s="96">
        <v>9104.3970000000008</v>
      </c>
      <c r="G114" s="96">
        <v>10628.362999999999</v>
      </c>
      <c r="H114" s="96">
        <v>0</v>
      </c>
      <c r="I114" s="96">
        <v>37698.277999999998</v>
      </c>
      <c r="J114" s="96">
        <v>0</v>
      </c>
      <c r="K114" s="96">
        <v>0</v>
      </c>
      <c r="L114" s="96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96">
        <v>0</v>
      </c>
      <c r="S114" s="96">
        <v>0</v>
      </c>
    </row>
    <row r="115" spans="1:19">
      <c r="A115" s="96" t="s">
        <v>424</v>
      </c>
      <c r="B115" s="97">
        <v>102683000000</v>
      </c>
      <c r="C115" s="96">
        <v>106699.29700000001</v>
      </c>
      <c r="D115" s="96" t="s">
        <v>464</v>
      </c>
      <c r="E115" s="96">
        <v>49331.021000000001</v>
      </c>
      <c r="F115" s="96">
        <v>9104.3970000000008</v>
      </c>
      <c r="G115" s="96">
        <v>10702.769</v>
      </c>
      <c r="H115" s="96">
        <v>0</v>
      </c>
      <c r="I115" s="96">
        <v>37561.11</v>
      </c>
      <c r="J115" s="96">
        <v>0</v>
      </c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96">
        <v>0</v>
      </c>
      <c r="S115" s="96">
        <v>0</v>
      </c>
    </row>
    <row r="116" spans="1:19">
      <c r="A116" s="96" t="s">
        <v>425</v>
      </c>
      <c r="B116" s="97">
        <v>104746000000</v>
      </c>
      <c r="C116" s="96">
        <v>106680.45699999999</v>
      </c>
      <c r="D116" s="96" t="s">
        <v>465</v>
      </c>
      <c r="E116" s="96">
        <v>49331.021000000001</v>
      </c>
      <c r="F116" s="96">
        <v>9104.3970000000008</v>
      </c>
      <c r="G116" s="96">
        <v>10628.362999999999</v>
      </c>
      <c r="H116" s="96">
        <v>0</v>
      </c>
      <c r="I116" s="96">
        <v>37616.675999999999</v>
      </c>
      <c r="J116" s="96">
        <v>0</v>
      </c>
      <c r="K116" s="96">
        <v>0</v>
      </c>
      <c r="L116" s="96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96">
        <v>0</v>
      </c>
      <c r="S116" s="96">
        <v>0</v>
      </c>
    </row>
    <row r="117" spans="1:19">
      <c r="A117" s="96" t="s">
        <v>426</v>
      </c>
      <c r="B117" s="97">
        <v>88933700000</v>
      </c>
      <c r="C117" s="96">
        <v>102255.43700000001</v>
      </c>
      <c r="D117" s="96" t="s">
        <v>599</v>
      </c>
      <c r="E117" s="96">
        <v>49331.021000000001</v>
      </c>
      <c r="F117" s="96">
        <v>9104.3970000000008</v>
      </c>
      <c r="G117" s="96">
        <v>10702.769</v>
      </c>
      <c r="H117" s="96">
        <v>0</v>
      </c>
      <c r="I117" s="96">
        <v>33117.25</v>
      </c>
      <c r="J117" s="96">
        <v>0</v>
      </c>
      <c r="K117" s="96">
        <v>0</v>
      </c>
      <c r="L117" s="96">
        <v>0</v>
      </c>
      <c r="M117" s="96">
        <v>0</v>
      </c>
      <c r="N117" s="96">
        <v>0</v>
      </c>
      <c r="O117" s="96">
        <v>0</v>
      </c>
      <c r="P117" s="96">
        <v>0</v>
      </c>
      <c r="Q117" s="96">
        <v>0</v>
      </c>
      <c r="R117" s="96">
        <v>0</v>
      </c>
      <c r="S117" s="96">
        <v>0</v>
      </c>
    </row>
    <row r="118" spans="1:19">
      <c r="A118" s="96" t="s">
        <v>427</v>
      </c>
      <c r="B118" s="97">
        <v>78866700000</v>
      </c>
      <c r="C118" s="96">
        <v>88540.490999999995</v>
      </c>
      <c r="D118" s="96" t="s">
        <v>600</v>
      </c>
      <c r="E118" s="96">
        <v>49331.021000000001</v>
      </c>
      <c r="F118" s="96">
        <v>9104.3970000000008</v>
      </c>
      <c r="G118" s="96">
        <v>10702.769</v>
      </c>
      <c r="H118" s="96">
        <v>0</v>
      </c>
      <c r="I118" s="96">
        <v>19402.304</v>
      </c>
      <c r="J118" s="96">
        <v>0</v>
      </c>
      <c r="K118" s="96">
        <v>0</v>
      </c>
      <c r="L118" s="96">
        <v>0</v>
      </c>
      <c r="M118" s="96">
        <v>0</v>
      </c>
      <c r="N118" s="96">
        <v>0</v>
      </c>
      <c r="O118" s="96">
        <v>0</v>
      </c>
      <c r="P118" s="96">
        <v>0</v>
      </c>
      <c r="Q118" s="96">
        <v>0</v>
      </c>
      <c r="R118" s="96">
        <v>0</v>
      </c>
      <c r="S118" s="96">
        <v>0</v>
      </c>
    </row>
    <row r="119" spans="1:19">
      <c r="A119" s="96" t="s">
        <v>428</v>
      </c>
      <c r="B119" s="97">
        <v>73528200000</v>
      </c>
      <c r="C119" s="96">
        <v>80298.035999999993</v>
      </c>
      <c r="D119" s="96" t="s">
        <v>557</v>
      </c>
      <c r="E119" s="96">
        <v>49331.021000000001</v>
      </c>
      <c r="F119" s="96">
        <v>9104.3970000000008</v>
      </c>
      <c r="G119" s="96">
        <v>10702.769</v>
      </c>
      <c r="H119" s="96">
        <v>0</v>
      </c>
      <c r="I119" s="96">
        <v>11159.849</v>
      </c>
      <c r="J119" s="96">
        <v>0</v>
      </c>
      <c r="K119" s="96">
        <v>0</v>
      </c>
      <c r="L119" s="96">
        <v>0</v>
      </c>
      <c r="M119" s="96">
        <v>0</v>
      </c>
      <c r="N119" s="96">
        <v>0</v>
      </c>
      <c r="O119" s="96">
        <v>0</v>
      </c>
      <c r="P119" s="96">
        <v>0</v>
      </c>
      <c r="Q119" s="96">
        <v>0</v>
      </c>
      <c r="R119" s="96">
        <v>0</v>
      </c>
      <c r="S119" s="96">
        <v>0</v>
      </c>
    </row>
    <row r="120" spans="1:19">
      <c r="A120" s="96" t="s">
        <v>429</v>
      </c>
      <c r="B120" s="97">
        <v>74577500000</v>
      </c>
      <c r="C120" s="96">
        <v>70191.520999999993</v>
      </c>
      <c r="D120" s="96" t="s">
        <v>558</v>
      </c>
      <c r="E120" s="96">
        <v>49331.021000000001</v>
      </c>
      <c r="F120" s="96">
        <v>9104.3970000000008</v>
      </c>
      <c r="G120" s="96">
        <v>10702.769</v>
      </c>
      <c r="H120" s="96">
        <v>0</v>
      </c>
      <c r="I120" s="96">
        <v>1053.3340000000001</v>
      </c>
      <c r="J120" s="96">
        <v>0</v>
      </c>
      <c r="K120" s="96">
        <v>0</v>
      </c>
      <c r="L120" s="96">
        <v>0</v>
      </c>
      <c r="M120" s="96">
        <v>0</v>
      </c>
      <c r="N120" s="96">
        <v>0</v>
      </c>
      <c r="O120" s="96">
        <v>0</v>
      </c>
      <c r="P120" s="96">
        <v>0</v>
      </c>
      <c r="Q120" s="96">
        <v>0</v>
      </c>
      <c r="R120" s="96">
        <v>0</v>
      </c>
      <c r="S120" s="96">
        <v>0</v>
      </c>
    </row>
    <row r="121" spans="1:19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</row>
    <row r="122" spans="1:19">
      <c r="A122" s="96" t="s">
        <v>430</v>
      </c>
      <c r="B122" s="97">
        <v>1012600000000</v>
      </c>
      <c r="C122" s="96"/>
      <c r="D122" s="96"/>
      <c r="E122" s="96"/>
      <c r="F122" s="96"/>
      <c r="G122" s="96"/>
      <c r="H122" s="96"/>
      <c r="I122" s="96"/>
      <c r="J122" s="96"/>
      <c r="K122" s="96">
        <v>0</v>
      </c>
      <c r="L122" s="96">
        <v>0</v>
      </c>
      <c r="M122" s="96">
        <v>0</v>
      </c>
      <c r="N122" s="96">
        <v>0</v>
      </c>
      <c r="O122" s="96">
        <v>0</v>
      </c>
      <c r="P122" s="96">
        <v>0</v>
      </c>
      <c r="Q122" s="96">
        <v>0</v>
      </c>
      <c r="R122" s="96">
        <v>0</v>
      </c>
      <c r="S122" s="96">
        <v>0</v>
      </c>
    </row>
    <row r="123" spans="1:19">
      <c r="A123" s="96" t="s">
        <v>431</v>
      </c>
      <c r="B123" s="97">
        <v>67769500000</v>
      </c>
      <c r="C123" s="96">
        <v>70191.520999999993</v>
      </c>
      <c r="D123" s="96"/>
      <c r="E123" s="96">
        <v>49331.021000000001</v>
      </c>
      <c r="F123" s="96">
        <v>9104.3970000000008</v>
      </c>
      <c r="G123" s="96">
        <v>10628.362999999999</v>
      </c>
      <c r="H123" s="96">
        <v>0</v>
      </c>
      <c r="I123" s="96">
        <v>1053.3340000000001</v>
      </c>
      <c r="J123" s="96">
        <v>0</v>
      </c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6">
        <v>0</v>
      </c>
      <c r="Q123" s="96">
        <v>0</v>
      </c>
      <c r="R123" s="96">
        <v>0</v>
      </c>
      <c r="S123" s="96">
        <v>0</v>
      </c>
    </row>
    <row r="124" spans="1:19">
      <c r="A124" s="96" t="s">
        <v>432</v>
      </c>
      <c r="B124" s="97">
        <v>104746000000</v>
      </c>
      <c r="C124" s="96">
        <v>106762.05899999999</v>
      </c>
      <c r="D124" s="96"/>
      <c r="E124" s="96">
        <v>49331.021000000001</v>
      </c>
      <c r="F124" s="96">
        <v>9104.3970000000008</v>
      </c>
      <c r="G124" s="96">
        <v>10702.769</v>
      </c>
      <c r="H124" s="96">
        <v>0</v>
      </c>
      <c r="I124" s="96">
        <v>37698.277999999998</v>
      </c>
      <c r="J124" s="96">
        <v>0</v>
      </c>
      <c r="K124" s="96">
        <v>0</v>
      </c>
      <c r="L124" s="96">
        <v>0</v>
      </c>
      <c r="M124" s="96">
        <v>0</v>
      </c>
      <c r="N124" s="96">
        <v>0</v>
      </c>
      <c r="O124" s="96">
        <v>0</v>
      </c>
      <c r="P124" s="96">
        <v>0</v>
      </c>
      <c r="Q124" s="96">
        <v>0</v>
      </c>
      <c r="R124" s="96">
        <v>0</v>
      </c>
      <c r="S124" s="96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90"/>
      <c r="B126" s="96" t="s">
        <v>454</v>
      </c>
      <c r="C126" s="96" t="s">
        <v>455</v>
      </c>
      <c r="D126" s="96" t="s">
        <v>456</v>
      </c>
      <c r="E126" s="96" t="s">
        <v>161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6" t="s">
        <v>457</v>
      </c>
      <c r="B127" s="96">
        <v>31276.55</v>
      </c>
      <c r="C127" s="96">
        <v>461.42</v>
      </c>
      <c r="D127" s="96">
        <v>0</v>
      </c>
      <c r="E127" s="96">
        <v>31737.97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6" t="s">
        <v>458</v>
      </c>
      <c r="B128" s="96">
        <v>6.47</v>
      </c>
      <c r="C128" s="96">
        <v>0.1</v>
      </c>
      <c r="D128" s="96">
        <v>0</v>
      </c>
      <c r="E128" s="96">
        <v>6.56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6" t="s">
        <v>459</v>
      </c>
      <c r="B129" s="96">
        <v>6.47</v>
      </c>
      <c r="C129" s="96">
        <v>0.1</v>
      </c>
      <c r="D129" s="96">
        <v>0</v>
      </c>
      <c r="E129" s="96">
        <v>6.56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29"/>
  <sheetViews>
    <sheetView workbookViewId="0"/>
  </sheetViews>
  <sheetFormatPr defaultRowHeight="10.5"/>
  <cols>
    <col min="1" max="1" width="53.33203125" style="89" customWidth="1"/>
    <col min="2" max="2" width="28.83203125" style="89" customWidth="1"/>
    <col min="3" max="3" width="33.6640625" style="89" customWidth="1"/>
    <col min="4" max="4" width="38.6640625" style="89" customWidth="1"/>
    <col min="5" max="5" width="45.6640625" style="89" customWidth="1"/>
    <col min="6" max="6" width="50" style="89" customWidth="1"/>
    <col min="7" max="7" width="43.6640625" style="89" customWidth="1"/>
    <col min="8" max="9" width="38.33203125" style="89" customWidth="1"/>
    <col min="10" max="10" width="46.1640625" style="89" customWidth="1"/>
    <col min="11" max="11" width="36.1640625" style="89" customWidth="1"/>
    <col min="12" max="12" width="45" style="89" customWidth="1"/>
    <col min="13" max="13" width="50.1640625" style="89" customWidth="1"/>
    <col min="14" max="15" width="44.83203125" style="89" customWidth="1"/>
    <col min="16" max="16" width="45.33203125" style="89" customWidth="1"/>
    <col min="17" max="17" width="44.83203125" style="89" customWidth="1"/>
    <col min="18" max="18" width="42.6640625" style="89" customWidth="1"/>
    <col min="19" max="19" width="48.1640625" style="89" customWidth="1"/>
    <col min="20" max="22" width="9.33203125" style="89" customWidth="1"/>
    <col min="23" max="16384" width="9.33203125" style="89"/>
  </cols>
  <sheetData>
    <row r="1" spans="1:19">
      <c r="A1" s="90"/>
      <c r="B1" s="96" t="s">
        <v>302</v>
      </c>
      <c r="C1" s="96" t="s">
        <v>303</v>
      </c>
      <c r="D1" s="96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6" t="s">
        <v>305</v>
      </c>
      <c r="B2" s="96">
        <v>1013.27</v>
      </c>
      <c r="C2" s="96">
        <v>209.56</v>
      </c>
      <c r="D2" s="96">
        <v>209.56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6" t="s">
        <v>306</v>
      </c>
      <c r="B3" s="96">
        <v>1013.27</v>
      </c>
      <c r="C3" s="96">
        <v>209.56</v>
      </c>
      <c r="D3" s="96">
        <v>209.56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6" t="s">
        <v>307</v>
      </c>
      <c r="B4" s="96">
        <v>3004.99</v>
      </c>
      <c r="C4" s="96">
        <v>621.49</v>
      </c>
      <c r="D4" s="96">
        <v>621.49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6" t="s">
        <v>308</v>
      </c>
      <c r="B5" s="96">
        <v>3004.99</v>
      </c>
      <c r="C5" s="96">
        <v>621.49</v>
      </c>
      <c r="D5" s="96">
        <v>621.49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0"/>
      <c r="B7" s="96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6" t="s">
        <v>310</v>
      </c>
      <c r="B8" s="96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6" t="s">
        <v>311</v>
      </c>
      <c r="B9" s="96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6" t="s">
        <v>312</v>
      </c>
      <c r="B10" s="9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0"/>
      <c r="B12" s="96" t="s">
        <v>313</v>
      </c>
      <c r="C12" s="96" t="s">
        <v>314</v>
      </c>
      <c r="D12" s="96" t="s">
        <v>315</v>
      </c>
      <c r="E12" s="96" t="s">
        <v>316</v>
      </c>
      <c r="F12" s="96" t="s">
        <v>317</v>
      </c>
      <c r="G12" s="96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6" t="s">
        <v>76</v>
      </c>
      <c r="B13" s="96">
        <v>0</v>
      </c>
      <c r="C13" s="96">
        <v>177.67</v>
      </c>
      <c r="D13" s="96">
        <v>0</v>
      </c>
      <c r="E13" s="96">
        <v>0</v>
      </c>
      <c r="F13" s="96">
        <v>0</v>
      </c>
      <c r="G13" s="9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6" t="s">
        <v>77</v>
      </c>
      <c r="B14" s="96">
        <v>36.159999999999997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6" t="s">
        <v>85</v>
      </c>
      <c r="B15" s="96">
        <v>545.04999999999995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6" t="s">
        <v>86</v>
      </c>
      <c r="B16" s="96">
        <v>93.01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6" t="s">
        <v>87</v>
      </c>
      <c r="B17" s="96">
        <v>104.42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6" t="s">
        <v>88</v>
      </c>
      <c r="B18" s="96">
        <v>0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6" t="s">
        <v>89</v>
      </c>
      <c r="B19" s="96">
        <v>56.95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6" t="s">
        <v>90</v>
      </c>
      <c r="B20" s="96">
        <v>0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6" t="s">
        <v>91</v>
      </c>
      <c r="B21" s="96">
        <v>0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6" t="s">
        <v>92</v>
      </c>
      <c r="B22" s="96">
        <v>0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6" t="s">
        <v>71</v>
      </c>
      <c r="B23" s="96">
        <v>0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6" t="s">
        <v>93</v>
      </c>
      <c r="B24" s="96">
        <v>0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6" t="s">
        <v>94</v>
      </c>
      <c r="B25" s="96">
        <v>0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6" t="s">
        <v>95</v>
      </c>
      <c r="B26" s="96">
        <v>0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6"/>
      <c r="B27" s="96"/>
      <c r="C27" s="96"/>
      <c r="D27" s="96"/>
      <c r="E27" s="96"/>
      <c r="F27" s="96"/>
      <c r="G27" s="9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6" t="s">
        <v>96</v>
      </c>
      <c r="B28" s="96">
        <v>835.6</v>
      </c>
      <c r="C28" s="96">
        <v>177.67</v>
      </c>
      <c r="D28" s="96">
        <v>0</v>
      </c>
      <c r="E28" s="96">
        <v>0</v>
      </c>
      <c r="F28" s="96">
        <v>0</v>
      </c>
      <c r="G28" s="96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0"/>
      <c r="B30" s="96" t="s">
        <v>309</v>
      </c>
      <c r="C30" s="96" t="s">
        <v>229</v>
      </c>
      <c r="D30" s="96" t="s">
        <v>319</v>
      </c>
      <c r="E30" s="96" t="s">
        <v>320</v>
      </c>
      <c r="F30" s="96" t="s">
        <v>321</v>
      </c>
      <c r="G30" s="96" t="s">
        <v>322</v>
      </c>
      <c r="H30" s="96" t="s">
        <v>323</v>
      </c>
      <c r="I30" s="96" t="s">
        <v>324</v>
      </c>
      <c r="J30" s="96" t="s">
        <v>325</v>
      </c>
      <c r="K30"/>
      <c r="L30"/>
      <c r="M30"/>
      <c r="N30"/>
      <c r="O30"/>
      <c r="P30"/>
      <c r="Q30"/>
      <c r="R30"/>
      <c r="S30"/>
    </row>
    <row r="31" spans="1:19">
      <c r="A31" s="96" t="s">
        <v>328</v>
      </c>
      <c r="B31" s="96">
        <v>3204.84</v>
      </c>
      <c r="C31" s="96" t="s">
        <v>236</v>
      </c>
      <c r="D31" s="96">
        <v>31313.82</v>
      </c>
      <c r="E31" s="96">
        <v>1</v>
      </c>
      <c r="F31" s="96">
        <v>1586.63</v>
      </c>
      <c r="G31" s="96">
        <v>0</v>
      </c>
      <c r="H31" s="96">
        <v>9.68</v>
      </c>
      <c r="I31" s="96"/>
      <c r="J31" s="96">
        <v>2.56</v>
      </c>
      <c r="K31"/>
      <c r="L31"/>
      <c r="M31"/>
      <c r="N31"/>
      <c r="O31"/>
      <c r="P31"/>
      <c r="Q31"/>
      <c r="R31"/>
      <c r="S31"/>
    </row>
    <row r="32" spans="1:19">
      <c r="A32" s="96" t="s">
        <v>327</v>
      </c>
      <c r="B32" s="96">
        <v>1393.41</v>
      </c>
      <c r="C32" s="96" t="s">
        <v>236</v>
      </c>
      <c r="D32" s="96">
        <v>11554.41</v>
      </c>
      <c r="E32" s="96">
        <v>1</v>
      </c>
      <c r="F32" s="96">
        <v>1150.96</v>
      </c>
      <c r="G32" s="96">
        <v>0</v>
      </c>
      <c r="H32" s="96">
        <v>15.06</v>
      </c>
      <c r="I32" s="96"/>
      <c r="J32" s="96">
        <v>0</v>
      </c>
      <c r="K32"/>
      <c r="L32"/>
      <c r="M32"/>
      <c r="N32"/>
      <c r="O32"/>
      <c r="P32"/>
      <c r="Q32"/>
      <c r="R32"/>
      <c r="S32"/>
    </row>
    <row r="33" spans="1:19">
      <c r="A33" s="96" t="s">
        <v>326</v>
      </c>
      <c r="B33" s="96">
        <v>236.88</v>
      </c>
      <c r="C33" s="96" t="s">
        <v>236</v>
      </c>
      <c r="D33" s="96">
        <v>1010.76</v>
      </c>
      <c r="E33" s="96">
        <v>1</v>
      </c>
      <c r="F33" s="96">
        <v>299.12</v>
      </c>
      <c r="G33" s="96">
        <v>17.66</v>
      </c>
      <c r="H33" s="96">
        <v>11.84</v>
      </c>
      <c r="I33" s="96">
        <v>47.38</v>
      </c>
      <c r="J33" s="96">
        <v>8.07</v>
      </c>
      <c r="K33"/>
      <c r="L33"/>
      <c r="M33"/>
      <c r="N33"/>
      <c r="O33"/>
      <c r="P33"/>
      <c r="Q33"/>
      <c r="R33"/>
      <c r="S33"/>
    </row>
    <row r="34" spans="1:19">
      <c r="A34" s="96" t="s">
        <v>161</v>
      </c>
      <c r="B34" s="96">
        <v>4835.13</v>
      </c>
      <c r="C34" s="96"/>
      <c r="D34" s="96">
        <v>43879</v>
      </c>
      <c r="E34" s="96"/>
      <c r="F34" s="96">
        <v>3036.71</v>
      </c>
      <c r="G34" s="96">
        <v>17.66</v>
      </c>
      <c r="H34" s="96">
        <v>11.3363</v>
      </c>
      <c r="I34" s="96">
        <v>967.03</v>
      </c>
      <c r="J34" s="96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6" t="s">
        <v>329</v>
      </c>
      <c r="B35" s="96">
        <v>4835.13</v>
      </c>
      <c r="C35" s="96"/>
      <c r="D35" s="96">
        <v>43879</v>
      </c>
      <c r="E35" s="96"/>
      <c r="F35" s="96">
        <v>3036.71</v>
      </c>
      <c r="G35" s="96">
        <v>17.66</v>
      </c>
      <c r="H35" s="96">
        <v>11.3363</v>
      </c>
      <c r="I35" s="96">
        <v>967.03</v>
      </c>
      <c r="J35" s="96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6" t="s">
        <v>330</v>
      </c>
      <c r="B36" s="96">
        <v>0</v>
      </c>
      <c r="C36" s="96"/>
      <c r="D36" s="96">
        <v>0</v>
      </c>
      <c r="E36" s="96"/>
      <c r="F36" s="96">
        <v>0</v>
      </c>
      <c r="G36" s="96">
        <v>0</v>
      </c>
      <c r="H36" s="96"/>
      <c r="I36" s="96"/>
      <c r="J36" s="96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0"/>
      <c r="B38" s="96" t="s">
        <v>56</v>
      </c>
      <c r="C38" s="96" t="s">
        <v>331</v>
      </c>
      <c r="D38" s="96" t="s">
        <v>332</v>
      </c>
      <c r="E38" s="96" t="s">
        <v>333</v>
      </c>
      <c r="F38" s="96" t="s">
        <v>334</v>
      </c>
      <c r="G38" s="96" t="s">
        <v>335</v>
      </c>
      <c r="H38" s="96" t="s">
        <v>336</v>
      </c>
      <c r="I38" s="96" t="s">
        <v>337</v>
      </c>
      <c r="J38"/>
      <c r="K38"/>
      <c r="L38"/>
      <c r="M38"/>
      <c r="N38"/>
      <c r="O38"/>
      <c r="P38"/>
      <c r="Q38"/>
      <c r="R38"/>
      <c r="S38"/>
    </row>
    <row r="39" spans="1:19">
      <c r="A39" s="96" t="s">
        <v>357</v>
      </c>
      <c r="B39" s="96" t="s">
        <v>504</v>
      </c>
      <c r="C39" s="96">
        <v>0.8</v>
      </c>
      <c r="D39" s="96">
        <v>1.306</v>
      </c>
      <c r="E39" s="96">
        <v>1.6240000000000001</v>
      </c>
      <c r="F39" s="96">
        <v>598.24</v>
      </c>
      <c r="G39" s="96">
        <v>90</v>
      </c>
      <c r="H39" s="96">
        <v>90</v>
      </c>
      <c r="I39" s="96" t="s">
        <v>341</v>
      </c>
      <c r="J39"/>
      <c r="K39"/>
      <c r="L39"/>
      <c r="M39"/>
      <c r="N39"/>
      <c r="O39"/>
      <c r="P39"/>
      <c r="Q39"/>
      <c r="R39"/>
      <c r="S39"/>
    </row>
    <row r="40" spans="1:19">
      <c r="A40" s="96" t="s">
        <v>358</v>
      </c>
      <c r="B40" s="96" t="s">
        <v>504</v>
      </c>
      <c r="C40" s="96">
        <v>0.8</v>
      </c>
      <c r="D40" s="96">
        <v>1.306</v>
      </c>
      <c r="E40" s="96">
        <v>1.6240000000000001</v>
      </c>
      <c r="F40" s="96">
        <v>390.16</v>
      </c>
      <c r="G40" s="96">
        <v>0</v>
      </c>
      <c r="H40" s="96">
        <v>90</v>
      </c>
      <c r="I40" s="96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96" t="s">
        <v>359</v>
      </c>
      <c r="B41" s="96" t="s">
        <v>504</v>
      </c>
      <c r="C41" s="96">
        <v>0.8</v>
      </c>
      <c r="D41" s="96">
        <v>1.306</v>
      </c>
      <c r="E41" s="96">
        <v>1.6240000000000001</v>
      </c>
      <c r="F41" s="96">
        <v>598.24</v>
      </c>
      <c r="G41" s="96">
        <v>270</v>
      </c>
      <c r="H41" s="96">
        <v>90</v>
      </c>
      <c r="I41" s="96" t="s">
        <v>345</v>
      </c>
      <c r="J41"/>
      <c r="K41"/>
      <c r="L41"/>
      <c r="M41"/>
      <c r="N41"/>
      <c r="O41"/>
      <c r="P41"/>
      <c r="Q41"/>
      <c r="R41"/>
      <c r="S41"/>
    </row>
    <row r="42" spans="1:19">
      <c r="A42" s="96" t="s">
        <v>360</v>
      </c>
      <c r="B42" s="96" t="s">
        <v>347</v>
      </c>
      <c r="C42" s="96">
        <v>0.3</v>
      </c>
      <c r="D42" s="96">
        <v>2.512</v>
      </c>
      <c r="E42" s="96">
        <v>6.452</v>
      </c>
      <c r="F42" s="96">
        <v>3204.84</v>
      </c>
      <c r="G42" s="96">
        <v>0</v>
      </c>
      <c r="H42" s="96">
        <v>180</v>
      </c>
      <c r="I42" s="96"/>
      <c r="J42"/>
      <c r="K42"/>
      <c r="L42"/>
      <c r="M42"/>
      <c r="N42"/>
      <c r="O42"/>
      <c r="P42"/>
      <c r="Q42"/>
      <c r="R42"/>
      <c r="S42"/>
    </row>
    <row r="43" spans="1:19">
      <c r="A43" s="96" t="s">
        <v>361</v>
      </c>
      <c r="B43" s="96" t="s">
        <v>505</v>
      </c>
      <c r="C43" s="96">
        <v>0.3</v>
      </c>
      <c r="D43" s="96">
        <v>0.55200000000000005</v>
      </c>
      <c r="E43" s="96">
        <v>0.61599999999999999</v>
      </c>
      <c r="F43" s="96">
        <v>3204.84</v>
      </c>
      <c r="G43" s="96">
        <v>180</v>
      </c>
      <c r="H43" s="96">
        <v>0</v>
      </c>
      <c r="I43" s="96"/>
      <c r="J43"/>
      <c r="K43"/>
      <c r="L43"/>
      <c r="M43"/>
      <c r="N43"/>
      <c r="O43"/>
      <c r="P43"/>
      <c r="Q43"/>
      <c r="R43"/>
      <c r="S43"/>
    </row>
    <row r="44" spans="1:19">
      <c r="A44" s="96" t="s">
        <v>353</v>
      </c>
      <c r="B44" s="96" t="s">
        <v>504</v>
      </c>
      <c r="C44" s="96">
        <v>0.8</v>
      </c>
      <c r="D44" s="96">
        <v>1.306</v>
      </c>
      <c r="E44" s="96">
        <v>1.6240000000000001</v>
      </c>
      <c r="F44" s="96">
        <v>110.54</v>
      </c>
      <c r="G44" s="96">
        <v>180</v>
      </c>
      <c r="H44" s="96">
        <v>90</v>
      </c>
      <c r="I44" s="96" t="s">
        <v>339</v>
      </c>
      <c r="J44"/>
      <c r="K44"/>
      <c r="L44"/>
      <c r="M44"/>
      <c r="N44"/>
      <c r="O44"/>
      <c r="P44"/>
      <c r="Q44"/>
      <c r="R44"/>
      <c r="S44"/>
    </row>
    <row r="45" spans="1:19">
      <c r="A45" s="96" t="s">
        <v>354</v>
      </c>
      <c r="B45" s="96" t="s">
        <v>504</v>
      </c>
      <c r="C45" s="96">
        <v>0.8</v>
      </c>
      <c r="D45" s="96">
        <v>1.306</v>
      </c>
      <c r="E45" s="96">
        <v>1.6240000000000001</v>
      </c>
      <c r="F45" s="96">
        <v>39.020000000000003</v>
      </c>
      <c r="G45" s="96">
        <v>270</v>
      </c>
      <c r="H45" s="96">
        <v>90</v>
      </c>
      <c r="I45" s="96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6" t="s">
        <v>349</v>
      </c>
      <c r="B46" s="96" t="s">
        <v>504</v>
      </c>
      <c r="C46" s="96">
        <v>0.8</v>
      </c>
      <c r="D46" s="96">
        <v>1.306</v>
      </c>
      <c r="E46" s="96">
        <v>1.6240000000000001</v>
      </c>
      <c r="F46" s="96">
        <v>260.10000000000002</v>
      </c>
      <c r="G46" s="96">
        <v>90</v>
      </c>
      <c r="H46" s="96">
        <v>90</v>
      </c>
      <c r="I46" s="96" t="s">
        <v>341</v>
      </c>
      <c r="J46"/>
      <c r="K46"/>
      <c r="L46"/>
      <c r="M46"/>
      <c r="N46"/>
      <c r="O46"/>
      <c r="P46"/>
      <c r="Q46"/>
      <c r="R46"/>
      <c r="S46"/>
    </row>
    <row r="47" spans="1:19">
      <c r="A47" s="96" t="s">
        <v>350</v>
      </c>
      <c r="B47" s="96" t="s">
        <v>351</v>
      </c>
      <c r="C47" s="96">
        <v>0.08</v>
      </c>
      <c r="D47" s="96">
        <v>3.242</v>
      </c>
      <c r="E47" s="96">
        <v>6.2990000000000004</v>
      </c>
      <c r="F47" s="96">
        <v>390.16</v>
      </c>
      <c r="G47" s="96">
        <v>0</v>
      </c>
      <c r="H47" s="96">
        <v>90</v>
      </c>
      <c r="I47" s="96" t="s">
        <v>343</v>
      </c>
      <c r="J47"/>
      <c r="K47"/>
      <c r="L47"/>
      <c r="M47"/>
      <c r="N47"/>
      <c r="O47"/>
      <c r="P47"/>
      <c r="Q47"/>
      <c r="R47"/>
      <c r="S47"/>
    </row>
    <row r="48" spans="1:19">
      <c r="A48" s="96" t="s">
        <v>348</v>
      </c>
      <c r="B48" s="96" t="s">
        <v>504</v>
      </c>
      <c r="C48" s="96">
        <v>0.8</v>
      </c>
      <c r="D48" s="96">
        <v>1.306</v>
      </c>
      <c r="E48" s="96">
        <v>1.6240000000000001</v>
      </c>
      <c r="F48" s="96">
        <v>169.07</v>
      </c>
      <c r="G48" s="96">
        <v>180</v>
      </c>
      <c r="H48" s="96">
        <v>90</v>
      </c>
      <c r="I48" s="96" t="s">
        <v>339</v>
      </c>
      <c r="J48"/>
      <c r="K48"/>
      <c r="L48"/>
      <c r="M48"/>
      <c r="N48"/>
      <c r="O48"/>
      <c r="P48"/>
      <c r="Q48"/>
      <c r="R48"/>
      <c r="S48"/>
    </row>
    <row r="49" spans="1:19">
      <c r="A49" s="96" t="s">
        <v>352</v>
      </c>
      <c r="B49" s="96" t="s">
        <v>504</v>
      </c>
      <c r="C49" s="96">
        <v>0.8</v>
      </c>
      <c r="D49" s="96">
        <v>1.306</v>
      </c>
      <c r="E49" s="96">
        <v>1.6240000000000001</v>
      </c>
      <c r="F49" s="96">
        <v>182.07</v>
      </c>
      <c r="G49" s="96">
        <v>270</v>
      </c>
      <c r="H49" s="96">
        <v>90</v>
      </c>
      <c r="I49" s="96" t="s">
        <v>345</v>
      </c>
      <c r="J49"/>
      <c r="K49"/>
      <c r="L49"/>
      <c r="M49"/>
      <c r="N49"/>
      <c r="O49"/>
      <c r="P49"/>
      <c r="Q49"/>
      <c r="R49"/>
      <c r="S49"/>
    </row>
    <row r="50" spans="1:19">
      <c r="A50" s="96" t="s">
        <v>355</v>
      </c>
      <c r="B50" s="96" t="s">
        <v>347</v>
      </c>
      <c r="C50" s="96">
        <v>0.3</v>
      </c>
      <c r="D50" s="96">
        <v>2.512</v>
      </c>
      <c r="E50" s="96">
        <v>6.452</v>
      </c>
      <c r="F50" s="96">
        <v>1156.53</v>
      </c>
      <c r="G50" s="96">
        <v>0</v>
      </c>
      <c r="H50" s="96">
        <v>180</v>
      </c>
      <c r="I50" s="96"/>
      <c r="J50"/>
      <c r="K50"/>
      <c r="L50"/>
      <c r="M50"/>
      <c r="N50"/>
      <c r="O50"/>
      <c r="P50"/>
      <c r="Q50"/>
      <c r="R50"/>
      <c r="S50"/>
    </row>
    <row r="51" spans="1:19">
      <c r="A51" s="96" t="s">
        <v>356</v>
      </c>
      <c r="B51" s="96" t="s">
        <v>505</v>
      </c>
      <c r="C51" s="96">
        <v>0.3</v>
      </c>
      <c r="D51" s="96">
        <v>0.55200000000000005</v>
      </c>
      <c r="E51" s="96">
        <v>0.61599999999999999</v>
      </c>
      <c r="F51" s="96">
        <v>1393.41</v>
      </c>
      <c r="G51" s="96">
        <v>0</v>
      </c>
      <c r="H51" s="96">
        <v>0</v>
      </c>
      <c r="I51" s="96"/>
      <c r="J51"/>
      <c r="K51"/>
      <c r="L51"/>
      <c r="M51"/>
      <c r="N51"/>
      <c r="O51"/>
      <c r="P51"/>
      <c r="Q51"/>
      <c r="R51"/>
      <c r="S51"/>
    </row>
    <row r="52" spans="1:19">
      <c r="A52" s="96" t="s">
        <v>340</v>
      </c>
      <c r="B52" s="96" t="s">
        <v>504</v>
      </c>
      <c r="C52" s="96">
        <v>0.8</v>
      </c>
      <c r="D52" s="96">
        <v>1.306</v>
      </c>
      <c r="E52" s="96">
        <v>1.6240000000000001</v>
      </c>
      <c r="F52" s="96">
        <v>39.020000000000003</v>
      </c>
      <c r="G52" s="96">
        <v>90</v>
      </c>
      <c r="H52" s="96">
        <v>90</v>
      </c>
      <c r="I52" s="96" t="s">
        <v>341</v>
      </c>
      <c r="J52"/>
      <c r="K52"/>
      <c r="L52"/>
      <c r="M52"/>
      <c r="N52"/>
      <c r="O52"/>
      <c r="P52"/>
      <c r="Q52"/>
      <c r="R52"/>
      <c r="S52"/>
    </row>
    <row r="53" spans="1:19">
      <c r="A53" s="96" t="s">
        <v>342</v>
      </c>
      <c r="B53" s="96" t="s">
        <v>504</v>
      </c>
      <c r="C53" s="96">
        <v>0.8</v>
      </c>
      <c r="D53" s="96">
        <v>1.306</v>
      </c>
      <c r="E53" s="96">
        <v>1.6240000000000001</v>
      </c>
      <c r="F53" s="96">
        <v>110.54</v>
      </c>
      <c r="G53" s="96">
        <v>0</v>
      </c>
      <c r="H53" s="96">
        <v>90</v>
      </c>
      <c r="I53" s="96" t="s">
        <v>343</v>
      </c>
      <c r="J53"/>
      <c r="K53"/>
      <c r="L53"/>
      <c r="M53"/>
      <c r="N53"/>
      <c r="O53"/>
      <c r="P53"/>
      <c r="Q53"/>
      <c r="R53"/>
      <c r="S53"/>
    </row>
    <row r="54" spans="1:19">
      <c r="A54" s="96" t="s">
        <v>338</v>
      </c>
      <c r="B54" s="96" t="s">
        <v>504</v>
      </c>
      <c r="C54" s="96">
        <v>0.8</v>
      </c>
      <c r="D54" s="96">
        <v>1.306</v>
      </c>
      <c r="E54" s="96">
        <v>1.6240000000000001</v>
      </c>
      <c r="F54" s="96">
        <v>110.54</v>
      </c>
      <c r="G54" s="96">
        <v>180</v>
      </c>
      <c r="H54" s="96">
        <v>90</v>
      </c>
      <c r="I54" s="96" t="s">
        <v>339</v>
      </c>
      <c r="J54"/>
      <c r="K54"/>
      <c r="L54"/>
      <c r="M54"/>
      <c r="N54"/>
      <c r="O54"/>
      <c r="P54"/>
      <c r="Q54"/>
      <c r="R54"/>
      <c r="S54"/>
    </row>
    <row r="55" spans="1:19">
      <c r="A55" s="96" t="s">
        <v>344</v>
      </c>
      <c r="B55" s="96" t="s">
        <v>504</v>
      </c>
      <c r="C55" s="96">
        <v>0.8</v>
      </c>
      <c r="D55" s="96">
        <v>1.306</v>
      </c>
      <c r="E55" s="96">
        <v>1.6240000000000001</v>
      </c>
      <c r="F55" s="96">
        <v>39.020000000000003</v>
      </c>
      <c r="G55" s="96">
        <v>270</v>
      </c>
      <c r="H55" s="96">
        <v>90</v>
      </c>
      <c r="I55" s="96" t="s">
        <v>345</v>
      </c>
      <c r="J55"/>
      <c r="K55"/>
      <c r="L55"/>
      <c r="M55"/>
      <c r="N55"/>
      <c r="O55"/>
      <c r="P55"/>
      <c r="Q55"/>
      <c r="R55"/>
      <c r="S55"/>
    </row>
    <row r="56" spans="1:19">
      <c r="A56" s="96" t="s">
        <v>346</v>
      </c>
      <c r="B56" s="96" t="s">
        <v>347</v>
      </c>
      <c r="C56" s="96">
        <v>0.3</v>
      </c>
      <c r="D56" s="96">
        <v>2.512</v>
      </c>
      <c r="E56" s="96">
        <v>6.452</v>
      </c>
      <c r="F56" s="96">
        <v>236.88</v>
      </c>
      <c r="G56" s="96">
        <v>0</v>
      </c>
      <c r="H56" s="96">
        <v>180</v>
      </c>
      <c r="I56" s="96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0"/>
      <c r="B58" s="96" t="s">
        <v>56</v>
      </c>
      <c r="C58" s="96" t="s">
        <v>362</v>
      </c>
      <c r="D58" s="96" t="s">
        <v>363</v>
      </c>
      <c r="E58" s="96" t="s">
        <v>364</v>
      </c>
      <c r="F58" s="96" t="s">
        <v>50</v>
      </c>
      <c r="G58" s="96" t="s">
        <v>365</v>
      </c>
      <c r="H58" s="96" t="s">
        <v>366</v>
      </c>
      <c r="I58" s="96" t="s">
        <v>367</v>
      </c>
      <c r="J58" s="96" t="s">
        <v>335</v>
      </c>
      <c r="K58" s="96" t="s">
        <v>337</v>
      </c>
      <c r="L58"/>
      <c r="M58"/>
      <c r="N58"/>
      <c r="O58"/>
      <c r="P58"/>
      <c r="Q58"/>
      <c r="R58"/>
      <c r="S58"/>
    </row>
    <row r="59" spans="1:19">
      <c r="A59" s="96" t="s">
        <v>368</v>
      </c>
      <c r="B59" s="96" t="s">
        <v>506</v>
      </c>
      <c r="C59" s="96">
        <v>5.58</v>
      </c>
      <c r="D59" s="96">
        <v>5.58</v>
      </c>
      <c r="E59" s="96">
        <v>5.8380000000000001</v>
      </c>
      <c r="F59" s="96">
        <v>0.7</v>
      </c>
      <c r="G59" s="96">
        <v>0.60299999999999998</v>
      </c>
      <c r="H59" s="96" t="s">
        <v>369</v>
      </c>
      <c r="I59" s="96" t="s">
        <v>338</v>
      </c>
      <c r="J59" s="96">
        <v>180</v>
      </c>
      <c r="K59" s="96" t="s">
        <v>339</v>
      </c>
      <c r="L59"/>
      <c r="M59"/>
      <c r="N59"/>
      <c r="O59"/>
      <c r="P59"/>
      <c r="Q59"/>
      <c r="R59"/>
      <c r="S59"/>
    </row>
    <row r="60" spans="1:19">
      <c r="A60" s="96" t="s">
        <v>370</v>
      </c>
      <c r="B60" s="96" t="s">
        <v>506</v>
      </c>
      <c r="C60" s="96">
        <v>5.58</v>
      </c>
      <c r="D60" s="96">
        <v>5.58</v>
      </c>
      <c r="E60" s="96">
        <v>5.8380000000000001</v>
      </c>
      <c r="F60" s="96">
        <v>0.7</v>
      </c>
      <c r="G60" s="96">
        <v>0.60299999999999998</v>
      </c>
      <c r="H60" s="96" t="s">
        <v>369</v>
      </c>
      <c r="I60" s="96" t="s">
        <v>338</v>
      </c>
      <c r="J60" s="96">
        <v>180</v>
      </c>
      <c r="K60" s="96" t="s">
        <v>339</v>
      </c>
      <c r="L60"/>
      <c r="M60"/>
      <c r="N60"/>
      <c r="O60"/>
      <c r="P60"/>
      <c r="Q60"/>
      <c r="R60"/>
      <c r="S60"/>
    </row>
    <row r="61" spans="1:19">
      <c r="A61" s="96" t="s">
        <v>371</v>
      </c>
      <c r="B61" s="96" t="s">
        <v>506</v>
      </c>
      <c r="C61" s="96">
        <v>3.25</v>
      </c>
      <c r="D61" s="96">
        <v>3.25</v>
      </c>
      <c r="E61" s="96">
        <v>5.8380000000000001</v>
      </c>
      <c r="F61" s="96">
        <v>0.7</v>
      </c>
      <c r="G61" s="96">
        <v>0.60299999999999998</v>
      </c>
      <c r="H61" s="96" t="s">
        <v>369</v>
      </c>
      <c r="I61" s="96" t="s">
        <v>344</v>
      </c>
      <c r="J61" s="96">
        <v>270</v>
      </c>
      <c r="K61" s="96" t="s">
        <v>345</v>
      </c>
      <c r="L61"/>
      <c r="M61"/>
      <c r="N61"/>
      <c r="O61"/>
      <c r="P61"/>
      <c r="Q61"/>
      <c r="R61"/>
      <c r="S61"/>
    </row>
    <row r="62" spans="1:19">
      <c r="A62" s="96" t="s">
        <v>372</v>
      </c>
      <c r="B62" s="96" t="s">
        <v>506</v>
      </c>
      <c r="C62" s="96">
        <v>3.25</v>
      </c>
      <c r="D62" s="96">
        <v>3.25</v>
      </c>
      <c r="E62" s="96">
        <v>5.8380000000000001</v>
      </c>
      <c r="F62" s="96">
        <v>0.7</v>
      </c>
      <c r="G62" s="96">
        <v>0.60299999999999998</v>
      </c>
      <c r="H62" s="96" t="s">
        <v>369</v>
      </c>
      <c r="I62" s="96" t="s">
        <v>344</v>
      </c>
      <c r="J62" s="96">
        <v>270</v>
      </c>
      <c r="K62" s="96" t="s">
        <v>345</v>
      </c>
      <c r="L62"/>
      <c r="M62"/>
      <c r="N62"/>
      <c r="O62"/>
      <c r="P62"/>
      <c r="Q62"/>
      <c r="R62"/>
      <c r="S62"/>
    </row>
    <row r="63" spans="1:19">
      <c r="A63" s="96" t="s">
        <v>373</v>
      </c>
      <c r="B63" s="96"/>
      <c r="C63" s="96"/>
      <c r="D63" s="96">
        <v>17.66</v>
      </c>
      <c r="E63" s="96">
        <v>5.84</v>
      </c>
      <c r="F63" s="96">
        <v>0.7</v>
      </c>
      <c r="G63" s="96">
        <v>0.60299999999999998</v>
      </c>
      <c r="H63" s="96"/>
      <c r="I63" s="96"/>
      <c r="J63" s="96"/>
      <c r="K63" s="96"/>
      <c r="L63"/>
      <c r="M63"/>
      <c r="N63"/>
      <c r="O63"/>
      <c r="P63"/>
      <c r="Q63"/>
      <c r="R63"/>
      <c r="S63"/>
    </row>
    <row r="64" spans="1:19">
      <c r="A64" s="96" t="s">
        <v>374</v>
      </c>
      <c r="B64" s="96"/>
      <c r="C64" s="96"/>
      <c r="D64" s="96">
        <v>0</v>
      </c>
      <c r="E64" s="96" t="s">
        <v>375</v>
      </c>
      <c r="F64" s="96" t="s">
        <v>375</v>
      </c>
      <c r="G64" s="96" t="s">
        <v>375</v>
      </c>
      <c r="H64" s="96"/>
      <c r="I64" s="96"/>
      <c r="J64" s="96"/>
      <c r="K64" s="96"/>
      <c r="L64"/>
      <c r="M64"/>
      <c r="N64"/>
      <c r="O64"/>
      <c r="P64"/>
      <c r="Q64"/>
      <c r="R64"/>
      <c r="S64"/>
    </row>
    <row r="65" spans="1:19">
      <c r="A65" s="96" t="s">
        <v>376</v>
      </c>
      <c r="B65" s="96"/>
      <c r="C65" s="96"/>
      <c r="D65" s="96">
        <v>17.66</v>
      </c>
      <c r="E65" s="96">
        <v>5.84</v>
      </c>
      <c r="F65" s="96">
        <v>0.7</v>
      </c>
      <c r="G65" s="96">
        <v>0.60299999999999998</v>
      </c>
      <c r="H65" s="96"/>
      <c r="I65" s="96"/>
      <c r="J65" s="96"/>
      <c r="K65" s="96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0"/>
      <c r="B67" s="96" t="s">
        <v>119</v>
      </c>
      <c r="C67" s="96" t="s">
        <v>377</v>
      </c>
      <c r="D67" s="96" t="s">
        <v>378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6" t="s">
        <v>40</v>
      </c>
      <c r="B68" s="96"/>
      <c r="C68" s="96"/>
      <c r="D68" s="96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90"/>
      <c r="B70" s="96" t="s">
        <v>119</v>
      </c>
      <c r="C70" s="96" t="s">
        <v>379</v>
      </c>
      <c r="D70" s="96" t="s">
        <v>380</v>
      </c>
      <c r="E70" s="96" t="s">
        <v>381</v>
      </c>
      <c r="F70" s="96" t="s">
        <v>382</v>
      </c>
      <c r="G70" s="96" t="s">
        <v>378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6" t="s">
        <v>383</v>
      </c>
      <c r="B71" s="96" t="s">
        <v>384</v>
      </c>
      <c r="C71" s="96">
        <v>16821.310000000001</v>
      </c>
      <c r="D71" s="96">
        <v>12898.62</v>
      </c>
      <c r="E71" s="96">
        <v>3922.69</v>
      </c>
      <c r="F71" s="96">
        <v>0.77</v>
      </c>
      <c r="G71" s="96">
        <v>3.91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6" t="s">
        <v>385</v>
      </c>
      <c r="B72" s="96" t="s">
        <v>384</v>
      </c>
      <c r="C72" s="96">
        <v>75906.66</v>
      </c>
      <c r="D72" s="96">
        <v>51517.22</v>
      </c>
      <c r="E72" s="96">
        <v>24389.439999999999</v>
      </c>
      <c r="F72" s="96">
        <v>0.68</v>
      </c>
      <c r="G72" s="96">
        <v>3.11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0"/>
      <c r="B74" s="96" t="s">
        <v>119</v>
      </c>
      <c r="C74" s="96" t="s">
        <v>379</v>
      </c>
      <c r="D74" s="96" t="s">
        <v>378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6" t="s">
        <v>386</v>
      </c>
      <c r="B75" s="96" t="s">
        <v>387</v>
      </c>
      <c r="C75" s="96">
        <v>37909.17</v>
      </c>
      <c r="D75" s="96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6" t="s">
        <v>388</v>
      </c>
      <c r="B76" s="96" t="s">
        <v>387</v>
      </c>
      <c r="C76" s="96">
        <v>19540.669999999998</v>
      </c>
      <c r="D76" s="96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6" t="s">
        <v>389</v>
      </c>
      <c r="B77" s="96" t="s">
        <v>387</v>
      </c>
      <c r="C77" s="96">
        <v>81279.63</v>
      </c>
      <c r="D77" s="96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0"/>
      <c r="B79" s="96" t="s">
        <v>119</v>
      </c>
      <c r="C79" s="96" t="s">
        <v>390</v>
      </c>
      <c r="D79" s="96" t="s">
        <v>391</v>
      </c>
      <c r="E79" s="96" t="s">
        <v>392</v>
      </c>
      <c r="F79" s="96" t="s">
        <v>393</v>
      </c>
      <c r="G79" s="96" t="s">
        <v>394</v>
      </c>
      <c r="H79" s="96" t="s">
        <v>395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6" t="s">
        <v>396</v>
      </c>
      <c r="B80" s="96" t="s">
        <v>397</v>
      </c>
      <c r="C80" s="96">
        <v>0.54</v>
      </c>
      <c r="D80" s="96">
        <v>49.8</v>
      </c>
      <c r="E80" s="96">
        <v>0.8</v>
      </c>
      <c r="F80" s="96">
        <v>74.41</v>
      </c>
      <c r="G80" s="96">
        <v>1</v>
      </c>
      <c r="H80" s="96" t="s">
        <v>398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6" t="s">
        <v>399</v>
      </c>
      <c r="B81" s="96" t="s">
        <v>400</v>
      </c>
      <c r="C81" s="96">
        <v>0.55000000000000004</v>
      </c>
      <c r="D81" s="96">
        <v>622</v>
      </c>
      <c r="E81" s="96">
        <v>0.93</v>
      </c>
      <c r="F81" s="96">
        <v>1057.33</v>
      </c>
      <c r="G81" s="96">
        <v>1</v>
      </c>
      <c r="H81" s="96" t="s">
        <v>401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6" t="s">
        <v>402</v>
      </c>
      <c r="B82" s="96" t="s">
        <v>400</v>
      </c>
      <c r="C82" s="96">
        <v>0.56999999999999995</v>
      </c>
      <c r="D82" s="96">
        <v>622</v>
      </c>
      <c r="E82" s="96">
        <v>3.09</v>
      </c>
      <c r="F82" s="96">
        <v>3378.53</v>
      </c>
      <c r="G82" s="96">
        <v>1</v>
      </c>
      <c r="H82" s="96" t="s">
        <v>401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0"/>
      <c r="B84" s="96" t="s">
        <v>119</v>
      </c>
      <c r="C84" s="96" t="s">
        <v>403</v>
      </c>
      <c r="D84" s="96" t="s">
        <v>404</v>
      </c>
      <c r="E84" s="96" t="s">
        <v>405</v>
      </c>
      <c r="F84" s="96" t="s">
        <v>406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6" t="s">
        <v>40</v>
      </c>
      <c r="B85" s="96"/>
      <c r="C85" s="96"/>
      <c r="D85" s="96"/>
      <c r="E85" s="96"/>
      <c r="F85" s="96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0"/>
      <c r="B87" s="96" t="s">
        <v>119</v>
      </c>
      <c r="C87" s="96" t="s">
        <v>407</v>
      </c>
      <c r="D87" s="96" t="s">
        <v>408</v>
      </c>
      <c r="E87" s="96" t="s">
        <v>409</v>
      </c>
      <c r="F87" s="96" t="s">
        <v>410</v>
      </c>
      <c r="G87" s="96" t="s">
        <v>411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6" t="s">
        <v>40</v>
      </c>
      <c r="B88" s="96"/>
      <c r="C88" s="96"/>
      <c r="D88" s="96"/>
      <c r="E88" s="96"/>
      <c r="F88" s="96"/>
      <c r="G88" s="96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90"/>
      <c r="B90" s="96" t="s">
        <v>412</v>
      </c>
      <c r="C90" s="96" t="s">
        <v>413</v>
      </c>
      <c r="D90" s="96" t="s">
        <v>414</v>
      </c>
      <c r="E90" s="96" t="s">
        <v>415</v>
      </c>
      <c r="F90" s="96" t="s">
        <v>416</v>
      </c>
      <c r="G90" s="96" t="s">
        <v>417</v>
      </c>
      <c r="H90" s="96" t="s">
        <v>418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6" t="s">
        <v>419</v>
      </c>
      <c r="B91" s="96">
        <v>16427.2281</v>
      </c>
      <c r="C91" s="96">
        <v>28.6601</v>
      </c>
      <c r="D91" s="96">
        <v>67.469700000000003</v>
      </c>
      <c r="E91" s="96">
        <v>0</v>
      </c>
      <c r="F91" s="96">
        <v>2.9999999999999997E-4</v>
      </c>
      <c r="G91" s="96">
        <v>119987.9546</v>
      </c>
      <c r="H91" s="96">
        <v>6955.2563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6" t="s">
        <v>420</v>
      </c>
      <c r="B92" s="96">
        <v>14282.8732</v>
      </c>
      <c r="C92" s="96">
        <v>25.258199999999999</v>
      </c>
      <c r="D92" s="96">
        <v>60.325800000000001</v>
      </c>
      <c r="E92" s="96">
        <v>0</v>
      </c>
      <c r="F92" s="96">
        <v>2.0000000000000001E-4</v>
      </c>
      <c r="G92" s="96">
        <v>107286.9825</v>
      </c>
      <c r="H92" s="96">
        <v>6078.6778999999997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6" t="s">
        <v>421</v>
      </c>
      <c r="B93" s="96">
        <v>14364.4604</v>
      </c>
      <c r="C93" s="96">
        <v>27.116099999999999</v>
      </c>
      <c r="D93" s="96">
        <v>69.070800000000006</v>
      </c>
      <c r="E93" s="96">
        <v>0</v>
      </c>
      <c r="F93" s="96">
        <v>2.9999999999999997E-4</v>
      </c>
      <c r="G93" s="96">
        <v>122857.7902</v>
      </c>
      <c r="H93" s="96">
        <v>6271.6602999999996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6" t="s">
        <v>422</v>
      </c>
      <c r="B94" s="96">
        <v>12700.656999999999</v>
      </c>
      <c r="C94" s="96">
        <v>24.2818</v>
      </c>
      <c r="D94" s="96">
        <v>62.572800000000001</v>
      </c>
      <c r="E94" s="96">
        <v>0</v>
      </c>
      <c r="F94" s="96">
        <v>2.0000000000000001E-4</v>
      </c>
      <c r="G94" s="96">
        <v>111302.56479999999</v>
      </c>
      <c r="H94" s="96">
        <v>5573.5313999999998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6" t="s">
        <v>265</v>
      </c>
      <c r="B95" s="96">
        <v>13674.5592</v>
      </c>
      <c r="C95" s="96">
        <v>26.400500000000001</v>
      </c>
      <c r="D95" s="96">
        <v>68.629800000000003</v>
      </c>
      <c r="E95" s="96">
        <v>0</v>
      </c>
      <c r="F95" s="96">
        <v>2.9999999999999997E-4</v>
      </c>
      <c r="G95" s="96">
        <v>122078.94319999999</v>
      </c>
      <c r="H95" s="96">
        <v>6024.6331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6" t="s">
        <v>423</v>
      </c>
      <c r="B96" s="96">
        <v>14512.058800000001</v>
      </c>
      <c r="C96" s="96">
        <v>28.0228</v>
      </c>
      <c r="D96" s="96">
        <v>72.859200000000001</v>
      </c>
      <c r="E96" s="96">
        <v>0</v>
      </c>
      <c r="F96" s="96">
        <v>2.9999999999999997E-4</v>
      </c>
      <c r="G96" s="96">
        <v>129602.17539999999</v>
      </c>
      <c r="H96" s="96">
        <v>6394.1041999999998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6" t="s">
        <v>424</v>
      </c>
      <c r="B97" s="96">
        <v>14545.4606</v>
      </c>
      <c r="C97" s="96">
        <v>28.087299999999999</v>
      </c>
      <c r="D97" s="96">
        <v>73.026899999999998</v>
      </c>
      <c r="E97" s="96">
        <v>0</v>
      </c>
      <c r="F97" s="96">
        <v>2.9999999999999997E-4</v>
      </c>
      <c r="G97" s="96">
        <v>129900.4758</v>
      </c>
      <c r="H97" s="96">
        <v>6408.8212999999996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6" t="s">
        <v>425</v>
      </c>
      <c r="B98" s="96">
        <v>15336.846600000001</v>
      </c>
      <c r="C98" s="96">
        <v>29.615400000000001</v>
      </c>
      <c r="D98" s="96">
        <v>77.000100000000003</v>
      </c>
      <c r="E98" s="96">
        <v>0</v>
      </c>
      <c r="F98" s="96">
        <v>2.9999999999999997E-4</v>
      </c>
      <c r="G98" s="96">
        <v>136968.06950000001</v>
      </c>
      <c r="H98" s="96">
        <v>6757.5109000000002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6" t="s">
        <v>426</v>
      </c>
      <c r="B99" s="96">
        <v>13355.893700000001</v>
      </c>
      <c r="C99" s="96">
        <v>25.790099999999999</v>
      </c>
      <c r="D99" s="96">
        <v>67.053899999999999</v>
      </c>
      <c r="E99" s="96">
        <v>0</v>
      </c>
      <c r="F99" s="96">
        <v>2.0000000000000001E-4</v>
      </c>
      <c r="G99" s="96">
        <v>119275.6973</v>
      </c>
      <c r="H99" s="96">
        <v>5884.6782000000003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6" t="s">
        <v>427</v>
      </c>
      <c r="B100" s="96">
        <v>13180.6319</v>
      </c>
      <c r="C100" s="96">
        <v>25.375699999999998</v>
      </c>
      <c r="D100" s="96">
        <v>65.801599999999993</v>
      </c>
      <c r="E100" s="96">
        <v>0</v>
      </c>
      <c r="F100" s="96">
        <v>2.0000000000000001E-4</v>
      </c>
      <c r="G100" s="96">
        <v>117047.4721</v>
      </c>
      <c r="H100" s="96">
        <v>5800.4417999999996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6" t="s">
        <v>428</v>
      </c>
      <c r="B101" s="96">
        <v>13838.724399999999</v>
      </c>
      <c r="C101" s="96">
        <v>25.873000000000001</v>
      </c>
      <c r="D101" s="96">
        <v>65.3142</v>
      </c>
      <c r="E101" s="96">
        <v>0</v>
      </c>
      <c r="F101" s="96">
        <v>2.0000000000000001E-4</v>
      </c>
      <c r="G101" s="96">
        <v>116173.45540000001</v>
      </c>
      <c r="H101" s="96">
        <v>6018.9717000000001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6" t="s">
        <v>429</v>
      </c>
      <c r="B102" s="96">
        <v>15311.4627</v>
      </c>
      <c r="C102" s="96">
        <v>27.2743</v>
      </c>
      <c r="D102" s="96">
        <v>65.636600000000001</v>
      </c>
      <c r="E102" s="96">
        <v>0</v>
      </c>
      <c r="F102" s="96">
        <v>2.0000000000000001E-4</v>
      </c>
      <c r="G102" s="96">
        <v>116734.0615</v>
      </c>
      <c r="H102" s="96">
        <v>6534.6433999999999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6"/>
      <c r="B103" s="96"/>
      <c r="C103" s="96"/>
      <c r="D103" s="96"/>
      <c r="E103" s="96"/>
      <c r="F103" s="96"/>
      <c r="G103" s="96"/>
      <c r="H103" s="96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6" t="s">
        <v>430</v>
      </c>
      <c r="B104" s="96">
        <v>171530.8566</v>
      </c>
      <c r="C104" s="96">
        <v>321.75529999999998</v>
      </c>
      <c r="D104" s="96">
        <v>814.76149999999996</v>
      </c>
      <c r="E104" s="96">
        <v>0</v>
      </c>
      <c r="F104" s="96">
        <v>3.0000000000000001E-3</v>
      </c>
      <c r="G104" s="97">
        <v>1449220</v>
      </c>
      <c r="H104" s="96">
        <v>74702.930500000002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6" t="s">
        <v>431</v>
      </c>
      <c r="B105" s="96">
        <v>12700.656999999999</v>
      </c>
      <c r="C105" s="96">
        <v>24.2818</v>
      </c>
      <c r="D105" s="96">
        <v>60.325800000000001</v>
      </c>
      <c r="E105" s="96">
        <v>0</v>
      </c>
      <c r="F105" s="96">
        <v>2.0000000000000001E-4</v>
      </c>
      <c r="G105" s="96">
        <v>107286.9825</v>
      </c>
      <c r="H105" s="96">
        <v>5573.5313999999998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6" t="s">
        <v>432</v>
      </c>
      <c r="B106" s="96">
        <v>16427.2281</v>
      </c>
      <c r="C106" s="96">
        <v>29.615400000000001</v>
      </c>
      <c r="D106" s="96">
        <v>77.000100000000003</v>
      </c>
      <c r="E106" s="96">
        <v>0</v>
      </c>
      <c r="F106" s="96">
        <v>2.9999999999999997E-4</v>
      </c>
      <c r="G106" s="96">
        <v>136968.06950000001</v>
      </c>
      <c r="H106" s="96">
        <v>6955.2563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0"/>
      <c r="B108" s="96" t="s">
        <v>433</v>
      </c>
      <c r="C108" s="96" t="s">
        <v>434</v>
      </c>
      <c r="D108" s="96" t="s">
        <v>435</v>
      </c>
      <c r="E108" s="96" t="s">
        <v>436</v>
      </c>
      <c r="F108" s="96" t="s">
        <v>437</v>
      </c>
      <c r="G108" s="96" t="s">
        <v>438</v>
      </c>
      <c r="H108" s="96" t="s">
        <v>439</v>
      </c>
      <c r="I108" s="96" t="s">
        <v>440</v>
      </c>
      <c r="J108" s="96" t="s">
        <v>441</v>
      </c>
      <c r="K108" s="96" t="s">
        <v>442</v>
      </c>
      <c r="L108" s="96" t="s">
        <v>443</v>
      </c>
      <c r="M108" s="96" t="s">
        <v>444</v>
      </c>
      <c r="N108" s="96" t="s">
        <v>445</v>
      </c>
      <c r="O108" s="96" t="s">
        <v>446</v>
      </c>
      <c r="P108" s="96" t="s">
        <v>447</v>
      </c>
      <c r="Q108" s="96" t="s">
        <v>448</v>
      </c>
      <c r="R108" s="96" t="s">
        <v>449</v>
      </c>
      <c r="S108" s="96" t="s">
        <v>450</v>
      </c>
    </row>
    <row r="109" spans="1:19">
      <c r="A109" s="96" t="s">
        <v>419</v>
      </c>
      <c r="B109" s="97">
        <v>69183900000</v>
      </c>
      <c r="C109" s="96">
        <v>63490.536999999997</v>
      </c>
      <c r="D109" s="96" t="s">
        <v>559</v>
      </c>
      <c r="E109" s="96">
        <v>49331.021000000001</v>
      </c>
      <c r="F109" s="96">
        <v>9104.3970000000008</v>
      </c>
      <c r="G109" s="96">
        <v>4510.2669999999998</v>
      </c>
      <c r="H109" s="96">
        <v>0</v>
      </c>
      <c r="I109" s="96">
        <v>544.851</v>
      </c>
      <c r="J109" s="96">
        <v>0</v>
      </c>
      <c r="K109" s="96">
        <v>0</v>
      </c>
      <c r="L109" s="96">
        <v>0</v>
      </c>
      <c r="M109" s="96">
        <v>0</v>
      </c>
      <c r="N109" s="96">
        <v>0</v>
      </c>
      <c r="O109" s="96">
        <v>0</v>
      </c>
      <c r="P109" s="96">
        <v>0</v>
      </c>
      <c r="Q109" s="96">
        <v>0</v>
      </c>
      <c r="R109" s="96">
        <v>0</v>
      </c>
      <c r="S109" s="96">
        <v>0</v>
      </c>
    </row>
    <row r="110" spans="1:19">
      <c r="A110" s="96" t="s">
        <v>420</v>
      </c>
      <c r="B110" s="97">
        <v>61860700000</v>
      </c>
      <c r="C110" s="96">
        <v>63368.826999999997</v>
      </c>
      <c r="D110" s="96" t="s">
        <v>601</v>
      </c>
      <c r="E110" s="96">
        <v>49331.021000000001</v>
      </c>
      <c r="F110" s="96">
        <v>9104.3970000000008</v>
      </c>
      <c r="G110" s="96">
        <v>4510.2669999999998</v>
      </c>
      <c r="H110" s="96">
        <v>0</v>
      </c>
      <c r="I110" s="96">
        <v>423.142</v>
      </c>
      <c r="J110" s="96">
        <v>0</v>
      </c>
      <c r="K110" s="96">
        <v>0</v>
      </c>
      <c r="L110" s="96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96">
        <v>0</v>
      </c>
      <c r="S110" s="96">
        <v>0</v>
      </c>
    </row>
    <row r="111" spans="1:19">
      <c r="A111" s="96" t="s">
        <v>421</v>
      </c>
      <c r="B111" s="97">
        <v>70838600000</v>
      </c>
      <c r="C111" s="96">
        <v>64159.394</v>
      </c>
      <c r="D111" s="96" t="s">
        <v>592</v>
      </c>
      <c r="E111" s="96">
        <v>49331.021000000001</v>
      </c>
      <c r="F111" s="96">
        <v>9104.3970000000008</v>
      </c>
      <c r="G111" s="96">
        <v>4510.2669999999998</v>
      </c>
      <c r="H111" s="96">
        <v>0</v>
      </c>
      <c r="I111" s="96">
        <v>1213.7080000000001</v>
      </c>
      <c r="J111" s="96">
        <v>0</v>
      </c>
      <c r="K111" s="96">
        <v>0</v>
      </c>
      <c r="L111" s="96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96">
        <v>0</v>
      </c>
      <c r="S111" s="96">
        <v>0</v>
      </c>
    </row>
    <row r="112" spans="1:19">
      <c r="A112" s="96" t="s">
        <v>422</v>
      </c>
      <c r="B112" s="97">
        <v>64176000000</v>
      </c>
      <c r="C112" s="96">
        <v>71444.047999999995</v>
      </c>
      <c r="D112" s="96" t="s">
        <v>466</v>
      </c>
      <c r="E112" s="96">
        <v>49331.021000000001</v>
      </c>
      <c r="F112" s="96">
        <v>9104.3970000000008</v>
      </c>
      <c r="G112" s="96">
        <v>4510.2669999999998</v>
      </c>
      <c r="H112" s="96">
        <v>0</v>
      </c>
      <c r="I112" s="96">
        <v>8498.3629999999994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96">
        <v>0</v>
      </c>
      <c r="S112" s="96">
        <v>0</v>
      </c>
    </row>
    <row r="113" spans="1:19">
      <c r="A113" s="96" t="s">
        <v>265</v>
      </c>
      <c r="B113" s="97">
        <v>70389600000</v>
      </c>
      <c r="C113" s="96">
        <v>80288.84</v>
      </c>
      <c r="D113" s="96" t="s">
        <v>521</v>
      </c>
      <c r="E113" s="96">
        <v>49331.021000000001</v>
      </c>
      <c r="F113" s="96">
        <v>9104.3970000000008</v>
      </c>
      <c r="G113" s="96">
        <v>4510.2669999999998</v>
      </c>
      <c r="H113" s="96">
        <v>0</v>
      </c>
      <c r="I113" s="96">
        <v>17343.153999999999</v>
      </c>
      <c r="J113" s="96">
        <v>0</v>
      </c>
      <c r="K113" s="96">
        <v>0</v>
      </c>
      <c r="L113" s="96">
        <v>0</v>
      </c>
      <c r="M113" s="96">
        <v>0</v>
      </c>
      <c r="N113" s="96">
        <v>0</v>
      </c>
      <c r="O113" s="96">
        <v>0</v>
      </c>
      <c r="P113" s="96">
        <v>0</v>
      </c>
      <c r="Q113" s="96">
        <v>0</v>
      </c>
      <c r="R113" s="96">
        <v>0</v>
      </c>
      <c r="S113" s="96">
        <v>0</v>
      </c>
    </row>
    <row r="114" spans="1:19">
      <c r="A114" s="96" t="s">
        <v>423</v>
      </c>
      <c r="B114" s="97">
        <v>74727400000</v>
      </c>
      <c r="C114" s="96">
        <v>86290.11</v>
      </c>
      <c r="D114" s="96" t="s">
        <v>522</v>
      </c>
      <c r="E114" s="96">
        <v>49331.021000000001</v>
      </c>
      <c r="F114" s="96">
        <v>9104.3970000000008</v>
      </c>
      <c r="G114" s="96">
        <v>4510.2669999999998</v>
      </c>
      <c r="H114" s="96">
        <v>0</v>
      </c>
      <c r="I114" s="96">
        <v>23344.424999999999</v>
      </c>
      <c r="J114" s="96">
        <v>0</v>
      </c>
      <c r="K114" s="96">
        <v>0</v>
      </c>
      <c r="L114" s="96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96">
        <v>0</v>
      </c>
      <c r="S114" s="96">
        <v>0</v>
      </c>
    </row>
    <row r="115" spans="1:19">
      <c r="A115" s="96" t="s">
        <v>424</v>
      </c>
      <c r="B115" s="97">
        <v>74899400000</v>
      </c>
      <c r="C115" s="96">
        <v>91855.792000000001</v>
      </c>
      <c r="D115" s="96" t="s">
        <v>467</v>
      </c>
      <c r="E115" s="96">
        <v>49331.021000000001</v>
      </c>
      <c r="F115" s="96">
        <v>9104.3970000000008</v>
      </c>
      <c r="G115" s="96">
        <v>4510.2669999999998</v>
      </c>
      <c r="H115" s="96">
        <v>0</v>
      </c>
      <c r="I115" s="96">
        <v>28910.107</v>
      </c>
      <c r="J115" s="96">
        <v>0</v>
      </c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96">
        <v>0</v>
      </c>
      <c r="S115" s="96">
        <v>0</v>
      </c>
    </row>
    <row r="116" spans="1:19">
      <c r="A116" s="96" t="s">
        <v>425</v>
      </c>
      <c r="B116" s="97">
        <v>78974500000</v>
      </c>
      <c r="C116" s="96">
        <v>86898.308000000005</v>
      </c>
      <c r="D116" s="96" t="s">
        <v>468</v>
      </c>
      <c r="E116" s="96">
        <v>49331.021000000001</v>
      </c>
      <c r="F116" s="96">
        <v>9104.3970000000008</v>
      </c>
      <c r="G116" s="96">
        <v>4510.2669999999998</v>
      </c>
      <c r="H116" s="96">
        <v>0</v>
      </c>
      <c r="I116" s="96">
        <v>23952.621999999999</v>
      </c>
      <c r="J116" s="96">
        <v>0</v>
      </c>
      <c r="K116" s="96">
        <v>0</v>
      </c>
      <c r="L116" s="96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96">
        <v>0</v>
      </c>
      <c r="S116" s="96">
        <v>0</v>
      </c>
    </row>
    <row r="117" spans="1:19">
      <c r="A117" s="96" t="s">
        <v>426</v>
      </c>
      <c r="B117" s="97">
        <v>68773200000</v>
      </c>
      <c r="C117" s="96">
        <v>82374.760999999999</v>
      </c>
      <c r="D117" s="96" t="s">
        <v>469</v>
      </c>
      <c r="E117" s="96">
        <v>49331.021000000001</v>
      </c>
      <c r="F117" s="96">
        <v>9104.3970000000008</v>
      </c>
      <c r="G117" s="96">
        <v>4510.2669999999998</v>
      </c>
      <c r="H117" s="96">
        <v>0</v>
      </c>
      <c r="I117" s="96">
        <v>19429.075000000001</v>
      </c>
      <c r="J117" s="96">
        <v>0</v>
      </c>
      <c r="K117" s="96">
        <v>0</v>
      </c>
      <c r="L117" s="96">
        <v>0</v>
      </c>
      <c r="M117" s="96">
        <v>0</v>
      </c>
      <c r="N117" s="96">
        <v>0</v>
      </c>
      <c r="O117" s="96">
        <v>0</v>
      </c>
      <c r="P117" s="96">
        <v>0</v>
      </c>
      <c r="Q117" s="96">
        <v>0</v>
      </c>
      <c r="R117" s="96">
        <v>0</v>
      </c>
      <c r="S117" s="96">
        <v>0</v>
      </c>
    </row>
    <row r="118" spans="1:19">
      <c r="A118" s="96" t="s">
        <v>427</v>
      </c>
      <c r="B118" s="97">
        <v>67488500000</v>
      </c>
      <c r="C118" s="96">
        <v>68980.066999999995</v>
      </c>
      <c r="D118" s="96" t="s">
        <v>470</v>
      </c>
      <c r="E118" s="96">
        <v>49331.021000000001</v>
      </c>
      <c r="F118" s="96">
        <v>9104.3970000000008</v>
      </c>
      <c r="G118" s="96">
        <v>4510.2669999999998</v>
      </c>
      <c r="H118" s="96">
        <v>0</v>
      </c>
      <c r="I118" s="96">
        <v>6034.3819999999996</v>
      </c>
      <c r="J118" s="96">
        <v>0</v>
      </c>
      <c r="K118" s="96">
        <v>0</v>
      </c>
      <c r="L118" s="96">
        <v>0</v>
      </c>
      <c r="M118" s="96">
        <v>0</v>
      </c>
      <c r="N118" s="96">
        <v>0</v>
      </c>
      <c r="O118" s="96">
        <v>0</v>
      </c>
      <c r="P118" s="96">
        <v>0</v>
      </c>
      <c r="Q118" s="96">
        <v>0</v>
      </c>
      <c r="R118" s="96">
        <v>0</v>
      </c>
      <c r="S118" s="96">
        <v>0</v>
      </c>
    </row>
    <row r="119" spans="1:19">
      <c r="A119" s="96" t="s">
        <v>428</v>
      </c>
      <c r="B119" s="97">
        <v>66984500000</v>
      </c>
      <c r="C119" s="96">
        <v>63910.531000000003</v>
      </c>
      <c r="D119" s="96" t="s">
        <v>523</v>
      </c>
      <c r="E119" s="96">
        <v>49331.021000000001</v>
      </c>
      <c r="F119" s="96">
        <v>9104.3970000000008</v>
      </c>
      <c r="G119" s="96">
        <v>4510.2669999999998</v>
      </c>
      <c r="H119" s="96">
        <v>0</v>
      </c>
      <c r="I119" s="96">
        <v>964.84500000000003</v>
      </c>
      <c r="J119" s="96">
        <v>0</v>
      </c>
      <c r="K119" s="96">
        <v>0</v>
      </c>
      <c r="L119" s="96">
        <v>0</v>
      </c>
      <c r="M119" s="96">
        <v>0</v>
      </c>
      <c r="N119" s="96">
        <v>0</v>
      </c>
      <c r="O119" s="96">
        <v>0</v>
      </c>
      <c r="P119" s="96">
        <v>0</v>
      </c>
      <c r="Q119" s="96">
        <v>0</v>
      </c>
      <c r="R119" s="96">
        <v>0</v>
      </c>
      <c r="S119" s="96">
        <v>0</v>
      </c>
    </row>
    <row r="120" spans="1:19">
      <c r="A120" s="96" t="s">
        <v>429</v>
      </c>
      <c r="B120" s="97">
        <v>67307800000</v>
      </c>
      <c r="C120" s="96">
        <v>63245.614999999998</v>
      </c>
      <c r="D120" s="96" t="s">
        <v>560</v>
      </c>
      <c r="E120" s="96">
        <v>49331.021000000001</v>
      </c>
      <c r="F120" s="96">
        <v>9104.3970000000008</v>
      </c>
      <c r="G120" s="96">
        <v>4510.2669999999998</v>
      </c>
      <c r="H120" s="96">
        <v>0</v>
      </c>
      <c r="I120" s="96">
        <v>299.92899999999997</v>
      </c>
      <c r="J120" s="96">
        <v>0</v>
      </c>
      <c r="K120" s="96">
        <v>0</v>
      </c>
      <c r="L120" s="96">
        <v>0</v>
      </c>
      <c r="M120" s="96">
        <v>0</v>
      </c>
      <c r="N120" s="96">
        <v>0</v>
      </c>
      <c r="O120" s="96">
        <v>0</v>
      </c>
      <c r="P120" s="96">
        <v>0</v>
      </c>
      <c r="Q120" s="96">
        <v>0</v>
      </c>
      <c r="R120" s="96">
        <v>0</v>
      </c>
      <c r="S120" s="96">
        <v>0</v>
      </c>
    </row>
    <row r="121" spans="1:19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</row>
    <row r="122" spans="1:19">
      <c r="A122" s="96" t="s">
        <v>430</v>
      </c>
      <c r="B122" s="97">
        <v>835604000000</v>
      </c>
      <c r="C122" s="96"/>
      <c r="D122" s="96"/>
      <c r="E122" s="96"/>
      <c r="F122" s="96"/>
      <c r="G122" s="96"/>
      <c r="H122" s="96"/>
      <c r="I122" s="96"/>
      <c r="J122" s="96"/>
      <c r="K122" s="96">
        <v>0</v>
      </c>
      <c r="L122" s="96">
        <v>0</v>
      </c>
      <c r="M122" s="96">
        <v>0</v>
      </c>
      <c r="N122" s="96">
        <v>0</v>
      </c>
      <c r="O122" s="96">
        <v>0</v>
      </c>
      <c r="P122" s="96">
        <v>0</v>
      </c>
      <c r="Q122" s="96">
        <v>0</v>
      </c>
      <c r="R122" s="96">
        <v>0</v>
      </c>
      <c r="S122" s="96">
        <v>0</v>
      </c>
    </row>
    <row r="123" spans="1:19">
      <c r="A123" s="96" t="s">
        <v>431</v>
      </c>
      <c r="B123" s="97">
        <v>61860700000</v>
      </c>
      <c r="C123" s="96">
        <v>63245.614999999998</v>
      </c>
      <c r="D123" s="96"/>
      <c r="E123" s="96">
        <v>49331.021000000001</v>
      </c>
      <c r="F123" s="96">
        <v>9104.3970000000008</v>
      </c>
      <c r="G123" s="96">
        <v>4510.2669999999998</v>
      </c>
      <c r="H123" s="96">
        <v>0</v>
      </c>
      <c r="I123" s="96">
        <v>299.92899999999997</v>
      </c>
      <c r="J123" s="96">
        <v>0</v>
      </c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6">
        <v>0</v>
      </c>
      <c r="Q123" s="96">
        <v>0</v>
      </c>
      <c r="R123" s="96">
        <v>0</v>
      </c>
      <c r="S123" s="96">
        <v>0</v>
      </c>
    </row>
    <row r="124" spans="1:19">
      <c r="A124" s="96" t="s">
        <v>432</v>
      </c>
      <c r="B124" s="97">
        <v>78974500000</v>
      </c>
      <c r="C124" s="96">
        <v>91855.792000000001</v>
      </c>
      <c r="D124" s="96"/>
      <c r="E124" s="96">
        <v>49331.021000000001</v>
      </c>
      <c r="F124" s="96">
        <v>9104.3970000000008</v>
      </c>
      <c r="G124" s="96">
        <v>4510.2669999999998</v>
      </c>
      <c r="H124" s="96">
        <v>0</v>
      </c>
      <c r="I124" s="96">
        <v>28910.107</v>
      </c>
      <c r="J124" s="96">
        <v>0</v>
      </c>
      <c r="K124" s="96">
        <v>0</v>
      </c>
      <c r="L124" s="96">
        <v>0</v>
      </c>
      <c r="M124" s="96">
        <v>0</v>
      </c>
      <c r="N124" s="96">
        <v>0</v>
      </c>
      <c r="O124" s="96">
        <v>0</v>
      </c>
      <c r="P124" s="96">
        <v>0</v>
      </c>
      <c r="Q124" s="96">
        <v>0</v>
      </c>
      <c r="R124" s="96">
        <v>0</v>
      </c>
      <c r="S124" s="96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90"/>
      <c r="B126" s="96" t="s">
        <v>454</v>
      </c>
      <c r="C126" s="96" t="s">
        <v>455</v>
      </c>
      <c r="D126" s="96" t="s">
        <v>456</v>
      </c>
      <c r="E126" s="96" t="s">
        <v>161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6" t="s">
        <v>457</v>
      </c>
      <c r="B127" s="96">
        <v>23981.86</v>
      </c>
      <c r="C127" s="96">
        <v>1665.52</v>
      </c>
      <c r="D127" s="96">
        <v>0</v>
      </c>
      <c r="E127" s="96">
        <v>25647.39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6" t="s">
        <v>458</v>
      </c>
      <c r="B128" s="96">
        <v>4.96</v>
      </c>
      <c r="C128" s="96">
        <v>0.34</v>
      </c>
      <c r="D128" s="96">
        <v>0</v>
      </c>
      <c r="E128" s="96">
        <v>5.3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6" t="s">
        <v>459</v>
      </c>
      <c r="B129" s="96">
        <v>4.96</v>
      </c>
      <c r="C129" s="96">
        <v>0.34</v>
      </c>
      <c r="D129" s="96">
        <v>0</v>
      </c>
      <c r="E129" s="96">
        <v>5.3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29"/>
  <sheetViews>
    <sheetView workbookViewId="0"/>
  </sheetViews>
  <sheetFormatPr defaultRowHeight="10.5"/>
  <cols>
    <col min="1" max="1" width="53.33203125" style="89" customWidth="1"/>
    <col min="2" max="2" width="28.83203125" style="89" customWidth="1"/>
    <col min="3" max="3" width="33.6640625" style="89" customWidth="1"/>
    <col min="4" max="4" width="38.6640625" style="89" customWidth="1"/>
    <col min="5" max="5" width="45.6640625" style="89" customWidth="1"/>
    <col min="6" max="6" width="50" style="89" customWidth="1"/>
    <col min="7" max="7" width="43.6640625" style="89" customWidth="1"/>
    <col min="8" max="9" width="38.33203125" style="89" customWidth="1"/>
    <col min="10" max="10" width="46.1640625" style="89" customWidth="1"/>
    <col min="11" max="11" width="36.1640625" style="89" customWidth="1"/>
    <col min="12" max="12" width="45" style="89" customWidth="1"/>
    <col min="13" max="13" width="50.1640625" style="89" customWidth="1"/>
    <col min="14" max="15" width="44.83203125" style="89" customWidth="1"/>
    <col min="16" max="16" width="45.33203125" style="89" customWidth="1"/>
    <col min="17" max="17" width="44.83203125" style="89" customWidth="1"/>
    <col min="18" max="18" width="42.6640625" style="89" customWidth="1"/>
    <col min="19" max="19" width="48.1640625" style="89" customWidth="1"/>
    <col min="20" max="22" width="9.33203125" style="89" customWidth="1"/>
    <col min="23" max="16384" width="9.33203125" style="89"/>
  </cols>
  <sheetData>
    <row r="1" spans="1:19">
      <c r="A1" s="90"/>
      <c r="B1" s="96" t="s">
        <v>302</v>
      </c>
      <c r="C1" s="96" t="s">
        <v>303</v>
      </c>
      <c r="D1" s="96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6" t="s">
        <v>305</v>
      </c>
      <c r="B2" s="96">
        <v>793.39</v>
      </c>
      <c r="C2" s="96">
        <v>164.09</v>
      </c>
      <c r="D2" s="96">
        <v>164.09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6" t="s">
        <v>306</v>
      </c>
      <c r="B3" s="96">
        <v>793.39</v>
      </c>
      <c r="C3" s="96">
        <v>164.09</v>
      </c>
      <c r="D3" s="96">
        <v>164.09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6" t="s">
        <v>307</v>
      </c>
      <c r="B4" s="96">
        <v>2426.48</v>
      </c>
      <c r="C4" s="96">
        <v>501.84</v>
      </c>
      <c r="D4" s="96">
        <v>501.84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6" t="s">
        <v>308</v>
      </c>
      <c r="B5" s="96">
        <v>2426.48</v>
      </c>
      <c r="C5" s="96">
        <v>501.84</v>
      </c>
      <c r="D5" s="96">
        <v>501.84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0"/>
      <c r="B7" s="96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6" t="s">
        <v>310</v>
      </c>
      <c r="B8" s="96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6" t="s">
        <v>311</v>
      </c>
      <c r="B9" s="96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6" t="s">
        <v>312</v>
      </c>
      <c r="B10" s="9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0"/>
      <c r="B12" s="96" t="s">
        <v>313</v>
      </c>
      <c r="C12" s="96" t="s">
        <v>314</v>
      </c>
      <c r="D12" s="96" t="s">
        <v>315</v>
      </c>
      <c r="E12" s="96" t="s">
        <v>316</v>
      </c>
      <c r="F12" s="96" t="s">
        <v>317</v>
      </c>
      <c r="G12" s="96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6" t="s">
        <v>76</v>
      </c>
      <c r="B13" s="96">
        <v>0</v>
      </c>
      <c r="C13" s="96">
        <v>14.51</v>
      </c>
      <c r="D13" s="96">
        <v>0</v>
      </c>
      <c r="E13" s="96">
        <v>0</v>
      </c>
      <c r="F13" s="96">
        <v>0</v>
      </c>
      <c r="G13" s="9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6" t="s">
        <v>77</v>
      </c>
      <c r="B14" s="96">
        <v>5.08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6" t="s">
        <v>85</v>
      </c>
      <c r="B15" s="96">
        <v>545.04999999999995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6" t="s">
        <v>86</v>
      </c>
      <c r="B16" s="96">
        <v>92.94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6" t="s">
        <v>87</v>
      </c>
      <c r="B17" s="96">
        <v>104.42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6" t="s">
        <v>88</v>
      </c>
      <c r="B18" s="96">
        <v>0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6" t="s">
        <v>89</v>
      </c>
      <c r="B19" s="96">
        <v>31.38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6" t="s">
        <v>90</v>
      </c>
      <c r="B20" s="96">
        <v>0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6" t="s">
        <v>91</v>
      </c>
      <c r="B21" s="96">
        <v>0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6" t="s">
        <v>92</v>
      </c>
      <c r="B22" s="96">
        <v>0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6" t="s">
        <v>71</v>
      </c>
      <c r="B23" s="96">
        <v>0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6" t="s">
        <v>93</v>
      </c>
      <c r="B24" s="96">
        <v>0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6" t="s">
        <v>94</v>
      </c>
      <c r="B25" s="96">
        <v>0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6" t="s">
        <v>95</v>
      </c>
      <c r="B26" s="96">
        <v>0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6"/>
      <c r="B27" s="96"/>
      <c r="C27" s="96"/>
      <c r="D27" s="96"/>
      <c r="E27" s="96"/>
      <c r="F27" s="96"/>
      <c r="G27" s="9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6" t="s">
        <v>96</v>
      </c>
      <c r="B28" s="96">
        <v>778.88</v>
      </c>
      <c r="C28" s="96">
        <v>14.51</v>
      </c>
      <c r="D28" s="96">
        <v>0</v>
      </c>
      <c r="E28" s="96">
        <v>0</v>
      </c>
      <c r="F28" s="96">
        <v>0</v>
      </c>
      <c r="G28" s="96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0"/>
      <c r="B30" s="96" t="s">
        <v>309</v>
      </c>
      <c r="C30" s="96" t="s">
        <v>229</v>
      </c>
      <c r="D30" s="96" t="s">
        <v>319</v>
      </c>
      <c r="E30" s="96" t="s">
        <v>320</v>
      </c>
      <c r="F30" s="96" t="s">
        <v>321</v>
      </c>
      <c r="G30" s="96" t="s">
        <v>322</v>
      </c>
      <c r="H30" s="96" t="s">
        <v>323</v>
      </c>
      <c r="I30" s="96" t="s">
        <v>324</v>
      </c>
      <c r="J30" s="96" t="s">
        <v>325</v>
      </c>
      <c r="K30"/>
      <c r="L30"/>
      <c r="M30"/>
      <c r="N30"/>
      <c r="O30"/>
      <c r="P30"/>
      <c r="Q30"/>
      <c r="R30"/>
      <c r="S30"/>
    </row>
    <row r="31" spans="1:19">
      <c r="A31" s="96" t="s">
        <v>328</v>
      </c>
      <c r="B31" s="96">
        <v>3204.84</v>
      </c>
      <c r="C31" s="96" t="s">
        <v>236</v>
      </c>
      <c r="D31" s="96">
        <v>31313.82</v>
      </c>
      <c r="E31" s="96">
        <v>1</v>
      </c>
      <c r="F31" s="96">
        <v>1586.63</v>
      </c>
      <c r="G31" s="96">
        <v>0</v>
      </c>
      <c r="H31" s="96">
        <v>9.68</v>
      </c>
      <c r="I31" s="96"/>
      <c r="J31" s="96">
        <v>2.56</v>
      </c>
      <c r="K31"/>
      <c r="L31"/>
      <c r="M31"/>
      <c r="N31"/>
      <c r="O31"/>
      <c r="P31"/>
      <c r="Q31"/>
      <c r="R31"/>
      <c r="S31"/>
    </row>
    <row r="32" spans="1:19">
      <c r="A32" s="96" t="s">
        <v>327</v>
      </c>
      <c r="B32" s="96">
        <v>1393.41</v>
      </c>
      <c r="C32" s="96" t="s">
        <v>236</v>
      </c>
      <c r="D32" s="96">
        <v>11554.41</v>
      </c>
      <c r="E32" s="96">
        <v>1</v>
      </c>
      <c r="F32" s="96">
        <v>1150.96</v>
      </c>
      <c r="G32" s="96">
        <v>0</v>
      </c>
      <c r="H32" s="96">
        <v>15.06</v>
      </c>
      <c r="I32" s="96"/>
      <c r="J32" s="96">
        <v>0</v>
      </c>
      <c r="K32"/>
      <c r="L32"/>
      <c r="M32"/>
      <c r="N32"/>
      <c r="O32"/>
      <c r="P32"/>
      <c r="Q32"/>
      <c r="R32"/>
      <c r="S32"/>
    </row>
    <row r="33" spans="1:19">
      <c r="A33" s="96" t="s">
        <v>326</v>
      </c>
      <c r="B33" s="96">
        <v>236.88</v>
      </c>
      <c r="C33" s="96" t="s">
        <v>236</v>
      </c>
      <c r="D33" s="96">
        <v>1010.76</v>
      </c>
      <c r="E33" s="96">
        <v>1</v>
      </c>
      <c r="F33" s="96">
        <v>299.12</v>
      </c>
      <c r="G33" s="96">
        <v>17.66</v>
      </c>
      <c r="H33" s="96">
        <v>11.84</v>
      </c>
      <c r="I33" s="96">
        <v>47.38</v>
      </c>
      <c r="J33" s="96">
        <v>8.07</v>
      </c>
      <c r="K33"/>
      <c r="L33"/>
      <c r="M33"/>
      <c r="N33"/>
      <c r="O33"/>
      <c r="P33"/>
      <c r="Q33"/>
      <c r="R33"/>
      <c r="S33"/>
    </row>
    <row r="34" spans="1:19">
      <c r="A34" s="96" t="s">
        <v>161</v>
      </c>
      <c r="B34" s="96">
        <v>4835.13</v>
      </c>
      <c r="C34" s="96"/>
      <c r="D34" s="96">
        <v>43879</v>
      </c>
      <c r="E34" s="96"/>
      <c r="F34" s="96">
        <v>3036.71</v>
      </c>
      <c r="G34" s="96">
        <v>17.66</v>
      </c>
      <c r="H34" s="96">
        <v>11.3363</v>
      </c>
      <c r="I34" s="96">
        <v>967.03</v>
      </c>
      <c r="J34" s="96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6" t="s">
        <v>329</v>
      </c>
      <c r="B35" s="96">
        <v>4835.13</v>
      </c>
      <c r="C35" s="96"/>
      <c r="D35" s="96">
        <v>43879</v>
      </c>
      <c r="E35" s="96"/>
      <c r="F35" s="96">
        <v>3036.71</v>
      </c>
      <c r="G35" s="96">
        <v>17.66</v>
      </c>
      <c r="H35" s="96">
        <v>11.3363</v>
      </c>
      <c r="I35" s="96">
        <v>967.03</v>
      </c>
      <c r="J35" s="96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6" t="s">
        <v>330</v>
      </c>
      <c r="B36" s="96">
        <v>0</v>
      </c>
      <c r="C36" s="96"/>
      <c r="D36" s="96">
        <v>0</v>
      </c>
      <c r="E36" s="96"/>
      <c r="F36" s="96">
        <v>0</v>
      </c>
      <c r="G36" s="96">
        <v>0</v>
      </c>
      <c r="H36" s="96"/>
      <c r="I36" s="96"/>
      <c r="J36" s="96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0"/>
      <c r="B38" s="96" t="s">
        <v>56</v>
      </c>
      <c r="C38" s="96" t="s">
        <v>331</v>
      </c>
      <c r="D38" s="96" t="s">
        <v>332</v>
      </c>
      <c r="E38" s="96" t="s">
        <v>333</v>
      </c>
      <c r="F38" s="96" t="s">
        <v>334</v>
      </c>
      <c r="G38" s="96" t="s">
        <v>335</v>
      </c>
      <c r="H38" s="96" t="s">
        <v>336</v>
      </c>
      <c r="I38" s="96" t="s">
        <v>337</v>
      </c>
      <c r="J38"/>
      <c r="K38"/>
      <c r="L38"/>
      <c r="M38"/>
      <c r="N38"/>
      <c r="O38"/>
      <c r="P38"/>
      <c r="Q38"/>
      <c r="R38"/>
      <c r="S38"/>
    </row>
    <row r="39" spans="1:19">
      <c r="A39" s="96" t="s">
        <v>357</v>
      </c>
      <c r="B39" s="96" t="s">
        <v>504</v>
      </c>
      <c r="C39" s="96">
        <v>0.8</v>
      </c>
      <c r="D39" s="96">
        <v>1.306</v>
      </c>
      <c r="E39" s="96">
        <v>1.6240000000000001</v>
      </c>
      <c r="F39" s="96">
        <v>598.24</v>
      </c>
      <c r="G39" s="96">
        <v>90</v>
      </c>
      <c r="H39" s="96">
        <v>90</v>
      </c>
      <c r="I39" s="96" t="s">
        <v>341</v>
      </c>
      <c r="J39"/>
      <c r="K39"/>
      <c r="L39"/>
      <c r="M39"/>
      <c r="N39"/>
      <c r="O39"/>
      <c r="P39"/>
      <c r="Q39"/>
      <c r="R39"/>
      <c r="S39"/>
    </row>
    <row r="40" spans="1:19">
      <c r="A40" s="96" t="s">
        <v>358</v>
      </c>
      <c r="B40" s="96" t="s">
        <v>504</v>
      </c>
      <c r="C40" s="96">
        <v>0.8</v>
      </c>
      <c r="D40" s="96">
        <v>1.306</v>
      </c>
      <c r="E40" s="96">
        <v>1.6240000000000001</v>
      </c>
      <c r="F40" s="96">
        <v>390.16</v>
      </c>
      <c r="G40" s="96">
        <v>0</v>
      </c>
      <c r="H40" s="96">
        <v>90</v>
      </c>
      <c r="I40" s="96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96" t="s">
        <v>359</v>
      </c>
      <c r="B41" s="96" t="s">
        <v>504</v>
      </c>
      <c r="C41" s="96">
        <v>0.8</v>
      </c>
      <c r="D41" s="96">
        <v>1.306</v>
      </c>
      <c r="E41" s="96">
        <v>1.6240000000000001</v>
      </c>
      <c r="F41" s="96">
        <v>598.24</v>
      </c>
      <c r="G41" s="96">
        <v>270</v>
      </c>
      <c r="H41" s="96">
        <v>90</v>
      </c>
      <c r="I41" s="96" t="s">
        <v>345</v>
      </c>
      <c r="J41"/>
      <c r="K41"/>
      <c r="L41"/>
      <c r="M41"/>
      <c r="N41"/>
      <c r="O41"/>
      <c r="P41"/>
      <c r="Q41"/>
      <c r="R41"/>
      <c r="S41"/>
    </row>
    <row r="42" spans="1:19">
      <c r="A42" s="96" t="s">
        <v>360</v>
      </c>
      <c r="B42" s="96" t="s">
        <v>347</v>
      </c>
      <c r="C42" s="96">
        <v>0.3</v>
      </c>
      <c r="D42" s="96">
        <v>2.512</v>
      </c>
      <c r="E42" s="96">
        <v>6.452</v>
      </c>
      <c r="F42" s="96">
        <v>3204.84</v>
      </c>
      <c r="G42" s="96">
        <v>0</v>
      </c>
      <c r="H42" s="96">
        <v>180</v>
      </c>
      <c r="I42" s="96"/>
      <c r="J42"/>
      <c r="K42"/>
      <c r="L42"/>
      <c r="M42"/>
      <c r="N42"/>
      <c r="O42"/>
      <c r="P42"/>
      <c r="Q42"/>
      <c r="R42"/>
      <c r="S42"/>
    </row>
    <row r="43" spans="1:19">
      <c r="A43" s="96" t="s">
        <v>361</v>
      </c>
      <c r="B43" s="96" t="s">
        <v>505</v>
      </c>
      <c r="C43" s="96">
        <v>0.3</v>
      </c>
      <c r="D43" s="96">
        <v>0.55200000000000005</v>
      </c>
      <c r="E43" s="96">
        <v>0.61599999999999999</v>
      </c>
      <c r="F43" s="96">
        <v>3204.84</v>
      </c>
      <c r="G43" s="96">
        <v>180</v>
      </c>
      <c r="H43" s="96">
        <v>0</v>
      </c>
      <c r="I43" s="96"/>
      <c r="J43"/>
      <c r="K43"/>
      <c r="L43"/>
      <c r="M43"/>
      <c r="N43"/>
      <c r="O43"/>
      <c r="P43"/>
      <c r="Q43"/>
      <c r="R43"/>
      <c r="S43"/>
    </row>
    <row r="44" spans="1:19">
      <c r="A44" s="96" t="s">
        <v>353</v>
      </c>
      <c r="B44" s="96" t="s">
        <v>504</v>
      </c>
      <c r="C44" s="96">
        <v>0.8</v>
      </c>
      <c r="D44" s="96">
        <v>1.306</v>
      </c>
      <c r="E44" s="96">
        <v>1.6240000000000001</v>
      </c>
      <c r="F44" s="96">
        <v>110.54</v>
      </c>
      <c r="G44" s="96">
        <v>180</v>
      </c>
      <c r="H44" s="96">
        <v>90</v>
      </c>
      <c r="I44" s="96" t="s">
        <v>339</v>
      </c>
      <c r="J44"/>
      <c r="K44"/>
      <c r="L44"/>
      <c r="M44"/>
      <c r="N44"/>
      <c r="O44"/>
      <c r="P44"/>
      <c r="Q44"/>
      <c r="R44"/>
      <c r="S44"/>
    </row>
    <row r="45" spans="1:19">
      <c r="A45" s="96" t="s">
        <v>354</v>
      </c>
      <c r="B45" s="96" t="s">
        <v>504</v>
      </c>
      <c r="C45" s="96">
        <v>0.8</v>
      </c>
      <c r="D45" s="96">
        <v>1.306</v>
      </c>
      <c r="E45" s="96">
        <v>1.6240000000000001</v>
      </c>
      <c r="F45" s="96">
        <v>39.020000000000003</v>
      </c>
      <c r="G45" s="96">
        <v>270</v>
      </c>
      <c r="H45" s="96">
        <v>90</v>
      </c>
      <c r="I45" s="96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6" t="s">
        <v>349</v>
      </c>
      <c r="B46" s="96" t="s">
        <v>504</v>
      </c>
      <c r="C46" s="96">
        <v>0.8</v>
      </c>
      <c r="D46" s="96">
        <v>1.306</v>
      </c>
      <c r="E46" s="96">
        <v>1.6240000000000001</v>
      </c>
      <c r="F46" s="96">
        <v>260.10000000000002</v>
      </c>
      <c r="G46" s="96">
        <v>90</v>
      </c>
      <c r="H46" s="96">
        <v>90</v>
      </c>
      <c r="I46" s="96" t="s">
        <v>341</v>
      </c>
      <c r="J46"/>
      <c r="K46"/>
      <c r="L46"/>
      <c r="M46"/>
      <c r="N46"/>
      <c r="O46"/>
      <c r="P46"/>
      <c r="Q46"/>
      <c r="R46"/>
      <c r="S46"/>
    </row>
    <row r="47" spans="1:19">
      <c r="A47" s="96" t="s">
        <v>350</v>
      </c>
      <c r="B47" s="96" t="s">
        <v>351</v>
      </c>
      <c r="C47" s="96">
        <v>0.08</v>
      </c>
      <c r="D47" s="96">
        <v>3.242</v>
      </c>
      <c r="E47" s="96">
        <v>6.2990000000000004</v>
      </c>
      <c r="F47" s="96">
        <v>390.16</v>
      </c>
      <c r="G47" s="96">
        <v>0</v>
      </c>
      <c r="H47" s="96">
        <v>90</v>
      </c>
      <c r="I47" s="96" t="s">
        <v>343</v>
      </c>
      <c r="J47"/>
      <c r="K47"/>
      <c r="L47"/>
      <c r="M47"/>
      <c r="N47"/>
      <c r="O47"/>
      <c r="P47"/>
      <c r="Q47"/>
      <c r="R47"/>
      <c r="S47"/>
    </row>
    <row r="48" spans="1:19">
      <c r="A48" s="96" t="s">
        <v>348</v>
      </c>
      <c r="B48" s="96" t="s">
        <v>504</v>
      </c>
      <c r="C48" s="96">
        <v>0.8</v>
      </c>
      <c r="D48" s="96">
        <v>1.306</v>
      </c>
      <c r="E48" s="96">
        <v>1.6240000000000001</v>
      </c>
      <c r="F48" s="96">
        <v>169.07</v>
      </c>
      <c r="G48" s="96">
        <v>180</v>
      </c>
      <c r="H48" s="96">
        <v>90</v>
      </c>
      <c r="I48" s="96" t="s">
        <v>339</v>
      </c>
      <c r="J48"/>
      <c r="K48"/>
      <c r="L48"/>
      <c r="M48"/>
      <c r="N48"/>
      <c r="O48"/>
      <c r="P48"/>
      <c r="Q48"/>
      <c r="R48"/>
      <c r="S48"/>
    </row>
    <row r="49" spans="1:19">
      <c r="A49" s="96" t="s">
        <v>352</v>
      </c>
      <c r="B49" s="96" t="s">
        <v>504</v>
      </c>
      <c r="C49" s="96">
        <v>0.8</v>
      </c>
      <c r="D49" s="96">
        <v>1.306</v>
      </c>
      <c r="E49" s="96">
        <v>1.6240000000000001</v>
      </c>
      <c r="F49" s="96">
        <v>182.07</v>
      </c>
      <c r="G49" s="96">
        <v>270</v>
      </c>
      <c r="H49" s="96">
        <v>90</v>
      </c>
      <c r="I49" s="96" t="s">
        <v>345</v>
      </c>
      <c r="J49"/>
      <c r="K49"/>
      <c r="L49"/>
      <c r="M49"/>
      <c r="N49"/>
      <c r="O49"/>
      <c r="P49"/>
      <c r="Q49"/>
      <c r="R49"/>
      <c r="S49"/>
    </row>
    <row r="50" spans="1:19">
      <c r="A50" s="96" t="s">
        <v>355</v>
      </c>
      <c r="B50" s="96" t="s">
        <v>347</v>
      </c>
      <c r="C50" s="96">
        <v>0.3</v>
      </c>
      <c r="D50" s="96">
        <v>2.512</v>
      </c>
      <c r="E50" s="96">
        <v>6.452</v>
      </c>
      <c r="F50" s="96">
        <v>1156.53</v>
      </c>
      <c r="G50" s="96">
        <v>0</v>
      </c>
      <c r="H50" s="96">
        <v>180</v>
      </c>
      <c r="I50" s="96"/>
      <c r="J50"/>
      <c r="K50"/>
      <c r="L50"/>
      <c r="M50"/>
      <c r="N50"/>
      <c r="O50"/>
      <c r="P50"/>
      <c r="Q50"/>
      <c r="R50"/>
      <c r="S50"/>
    </row>
    <row r="51" spans="1:19">
      <c r="A51" s="96" t="s">
        <v>356</v>
      </c>
      <c r="B51" s="96" t="s">
        <v>505</v>
      </c>
      <c r="C51" s="96">
        <v>0.3</v>
      </c>
      <c r="D51" s="96">
        <v>0.55200000000000005</v>
      </c>
      <c r="E51" s="96">
        <v>0.61599999999999999</v>
      </c>
      <c r="F51" s="96">
        <v>1393.41</v>
      </c>
      <c r="G51" s="96">
        <v>0</v>
      </c>
      <c r="H51" s="96">
        <v>0</v>
      </c>
      <c r="I51" s="96"/>
      <c r="J51"/>
      <c r="K51"/>
      <c r="L51"/>
      <c r="M51"/>
      <c r="N51"/>
      <c r="O51"/>
      <c r="P51"/>
      <c r="Q51"/>
      <c r="R51"/>
      <c r="S51"/>
    </row>
    <row r="52" spans="1:19">
      <c r="A52" s="96" t="s">
        <v>340</v>
      </c>
      <c r="B52" s="96" t="s">
        <v>504</v>
      </c>
      <c r="C52" s="96">
        <v>0.8</v>
      </c>
      <c r="D52" s="96">
        <v>1.306</v>
      </c>
      <c r="E52" s="96">
        <v>1.6240000000000001</v>
      </c>
      <c r="F52" s="96">
        <v>39.020000000000003</v>
      </c>
      <c r="G52" s="96">
        <v>90</v>
      </c>
      <c r="H52" s="96">
        <v>90</v>
      </c>
      <c r="I52" s="96" t="s">
        <v>341</v>
      </c>
      <c r="J52"/>
      <c r="K52"/>
      <c r="L52"/>
      <c r="M52"/>
      <c r="N52"/>
      <c r="O52"/>
      <c r="P52"/>
      <c r="Q52"/>
      <c r="R52"/>
      <c r="S52"/>
    </row>
    <row r="53" spans="1:19">
      <c r="A53" s="96" t="s">
        <v>342</v>
      </c>
      <c r="B53" s="96" t="s">
        <v>504</v>
      </c>
      <c r="C53" s="96">
        <v>0.8</v>
      </c>
      <c r="D53" s="96">
        <v>1.306</v>
      </c>
      <c r="E53" s="96">
        <v>1.6240000000000001</v>
      </c>
      <c r="F53" s="96">
        <v>110.54</v>
      </c>
      <c r="G53" s="96">
        <v>0</v>
      </c>
      <c r="H53" s="96">
        <v>90</v>
      </c>
      <c r="I53" s="96" t="s">
        <v>343</v>
      </c>
      <c r="J53"/>
      <c r="K53"/>
      <c r="L53"/>
      <c r="M53"/>
      <c r="N53"/>
      <c r="O53"/>
      <c r="P53"/>
      <c r="Q53"/>
      <c r="R53"/>
      <c r="S53"/>
    </row>
    <row r="54" spans="1:19">
      <c r="A54" s="96" t="s">
        <v>338</v>
      </c>
      <c r="B54" s="96" t="s">
        <v>504</v>
      </c>
      <c r="C54" s="96">
        <v>0.8</v>
      </c>
      <c r="D54" s="96">
        <v>1.306</v>
      </c>
      <c r="E54" s="96">
        <v>1.6240000000000001</v>
      </c>
      <c r="F54" s="96">
        <v>110.54</v>
      </c>
      <c r="G54" s="96">
        <v>180</v>
      </c>
      <c r="H54" s="96">
        <v>90</v>
      </c>
      <c r="I54" s="96" t="s">
        <v>339</v>
      </c>
      <c r="J54"/>
      <c r="K54"/>
      <c r="L54"/>
      <c r="M54"/>
      <c r="N54"/>
      <c r="O54"/>
      <c r="P54"/>
      <c r="Q54"/>
      <c r="R54"/>
      <c r="S54"/>
    </row>
    <row r="55" spans="1:19">
      <c r="A55" s="96" t="s">
        <v>344</v>
      </c>
      <c r="B55" s="96" t="s">
        <v>504</v>
      </c>
      <c r="C55" s="96">
        <v>0.8</v>
      </c>
      <c r="D55" s="96">
        <v>1.306</v>
      </c>
      <c r="E55" s="96">
        <v>1.6240000000000001</v>
      </c>
      <c r="F55" s="96">
        <v>39.020000000000003</v>
      </c>
      <c r="G55" s="96">
        <v>270</v>
      </c>
      <c r="H55" s="96">
        <v>90</v>
      </c>
      <c r="I55" s="96" t="s">
        <v>345</v>
      </c>
      <c r="J55"/>
      <c r="K55"/>
      <c r="L55"/>
      <c r="M55"/>
      <c r="N55"/>
      <c r="O55"/>
      <c r="P55"/>
      <c r="Q55"/>
      <c r="R55"/>
      <c r="S55"/>
    </row>
    <row r="56" spans="1:19">
      <c r="A56" s="96" t="s">
        <v>346</v>
      </c>
      <c r="B56" s="96" t="s">
        <v>347</v>
      </c>
      <c r="C56" s="96">
        <v>0.3</v>
      </c>
      <c r="D56" s="96">
        <v>2.512</v>
      </c>
      <c r="E56" s="96">
        <v>6.452</v>
      </c>
      <c r="F56" s="96">
        <v>236.88</v>
      </c>
      <c r="G56" s="96">
        <v>0</v>
      </c>
      <c r="H56" s="96">
        <v>180</v>
      </c>
      <c r="I56" s="96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0"/>
      <c r="B58" s="96" t="s">
        <v>56</v>
      </c>
      <c r="C58" s="96" t="s">
        <v>362</v>
      </c>
      <c r="D58" s="96" t="s">
        <v>363</v>
      </c>
      <c r="E58" s="96" t="s">
        <v>364</v>
      </c>
      <c r="F58" s="96" t="s">
        <v>50</v>
      </c>
      <c r="G58" s="96" t="s">
        <v>365</v>
      </c>
      <c r="H58" s="96" t="s">
        <v>366</v>
      </c>
      <c r="I58" s="96" t="s">
        <v>367</v>
      </c>
      <c r="J58" s="96" t="s">
        <v>335</v>
      </c>
      <c r="K58" s="96" t="s">
        <v>337</v>
      </c>
      <c r="L58"/>
      <c r="M58"/>
      <c r="N58"/>
      <c r="O58"/>
      <c r="P58"/>
      <c r="Q58"/>
      <c r="R58"/>
      <c r="S58"/>
    </row>
    <row r="59" spans="1:19">
      <c r="A59" s="96" t="s">
        <v>368</v>
      </c>
      <c r="B59" s="96" t="s">
        <v>506</v>
      </c>
      <c r="C59" s="96">
        <v>5.58</v>
      </c>
      <c r="D59" s="96">
        <v>5.58</v>
      </c>
      <c r="E59" s="96">
        <v>5.8380000000000001</v>
      </c>
      <c r="F59" s="96">
        <v>0.7</v>
      </c>
      <c r="G59" s="96">
        <v>0.60299999999999998</v>
      </c>
      <c r="H59" s="96" t="s">
        <v>369</v>
      </c>
      <c r="I59" s="96" t="s">
        <v>338</v>
      </c>
      <c r="J59" s="96">
        <v>180</v>
      </c>
      <c r="K59" s="96" t="s">
        <v>339</v>
      </c>
      <c r="L59"/>
      <c r="M59"/>
      <c r="N59"/>
      <c r="O59"/>
      <c r="P59"/>
      <c r="Q59"/>
      <c r="R59"/>
      <c r="S59"/>
    </row>
    <row r="60" spans="1:19">
      <c r="A60" s="96" t="s">
        <v>370</v>
      </c>
      <c r="B60" s="96" t="s">
        <v>506</v>
      </c>
      <c r="C60" s="96">
        <v>5.58</v>
      </c>
      <c r="D60" s="96">
        <v>5.58</v>
      </c>
      <c r="E60" s="96">
        <v>5.8380000000000001</v>
      </c>
      <c r="F60" s="96">
        <v>0.7</v>
      </c>
      <c r="G60" s="96">
        <v>0.60299999999999998</v>
      </c>
      <c r="H60" s="96" t="s">
        <v>369</v>
      </c>
      <c r="I60" s="96" t="s">
        <v>338</v>
      </c>
      <c r="J60" s="96">
        <v>180</v>
      </c>
      <c r="K60" s="96" t="s">
        <v>339</v>
      </c>
      <c r="L60"/>
      <c r="M60"/>
      <c r="N60"/>
      <c r="O60"/>
      <c r="P60"/>
      <c r="Q60"/>
      <c r="R60"/>
      <c r="S60"/>
    </row>
    <row r="61" spans="1:19">
      <c r="A61" s="96" t="s">
        <v>371</v>
      </c>
      <c r="B61" s="96" t="s">
        <v>506</v>
      </c>
      <c r="C61" s="96">
        <v>3.25</v>
      </c>
      <c r="D61" s="96">
        <v>3.25</v>
      </c>
      <c r="E61" s="96">
        <v>5.8380000000000001</v>
      </c>
      <c r="F61" s="96">
        <v>0.7</v>
      </c>
      <c r="G61" s="96">
        <v>0.60299999999999998</v>
      </c>
      <c r="H61" s="96" t="s">
        <v>369</v>
      </c>
      <c r="I61" s="96" t="s">
        <v>344</v>
      </c>
      <c r="J61" s="96">
        <v>270</v>
      </c>
      <c r="K61" s="96" t="s">
        <v>345</v>
      </c>
      <c r="L61"/>
      <c r="M61"/>
      <c r="N61"/>
      <c r="O61"/>
      <c r="P61"/>
      <c r="Q61"/>
      <c r="R61"/>
      <c r="S61"/>
    </row>
    <row r="62" spans="1:19">
      <c r="A62" s="96" t="s">
        <v>372</v>
      </c>
      <c r="B62" s="96" t="s">
        <v>506</v>
      </c>
      <c r="C62" s="96">
        <v>3.25</v>
      </c>
      <c r="D62" s="96">
        <v>3.25</v>
      </c>
      <c r="E62" s="96">
        <v>5.8380000000000001</v>
      </c>
      <c r="F62" s="96">
        <v>0.7</v>
      </c>
      <c r="G62" s="96">
        <v>0.60299999999999998</v>
      </c>
      <c r="H62" s="96" t="s">
        <v>369</v>
      </c>
      <c r="I62" s="96" t="s">
        <v>344</v>
      </c>
      <c r="J62" s="96">
        <v>270</v>
      </c>
      <c r="K62" s="96" t="s">
        <v>345</v>
      </c>
      <c r="L62"/>
      <c r="M62"/>
      <c r="N62"/>
      <c r="O62"/>
      <c r="P62"/>
      <c r="Q62"/>
      <c r="R62"/>
      <c r="S62"/>
    </row>
    <row r="63" spans="1:19">
      <c r="A63" s="96" t="s">
        <v>373</v>
      </c>
      <c r="B63" s="96"/>
      <c r="C63" s="96"/>
      <c r="D63" s="96">
        <v>17.66</v>
      </c>
      <c r="E63" s="96">
        <v>5.84</v>
      </c>
      <c r="F63" s="96">
        <v>0.7</v>
      </c>
      <c r="G63" s="96">
        <v>0.60299999999999998</v>
      </c>
      <c r="H63" s="96"/>
      <c r="I63" s="96"/>
      <c r="J63" s="96"/>
      <c r="K63" s="96"/>
      <c r="L63"/>
      <c r="M63"/>
      <c r="N63"/>
      <c r="O63"/>
      <c r="P63"/>
      <c r="Q63"/>
      <c r="R63"/>
      <c r="S63"/>
    </row>
    <row r="64" spans="1:19">
      <c r="A64" s="96" t="s">
        <v>374</v>
      </c>
      <c r="B64" s="96"/>
      <c r="C64" s="96"/>
      <c r="D64" s="96">
        <v>0</v>
      </c>
      <c r="E64" s="96" t="s">
        <v>375</v>
      </c>
      <c r="F64" s="96" t="s">
        <v>375</v>
      </c>
      <c r="G64" s="96" t="s">
        <v>375</v>
      </c>
      <c r="H64" s="96"/>
      <c r="I64" s="96"/>
      <c r="J64" s="96"/>
      <c r="K64" s="96"/>
      <c r="L64"/>
      <c r="M64"/>
      <c r="N64"/>
      <c r="O64"/>
      <c r="P64"/>
      <c r="Q64"/>
      <c r="R64"/>
      <c r="S64"/>
    </row>
    <row r="65" spans="1:19">
      <c r="A65" s="96" t="s">
        <v>376</v>
      </c>
      <c r="B65" s="96"/>
      <c r="C65" s="96"/>
      <c r="D65" s="96">
        <v>17.66</v>
      </c>
      <c r="E65" s="96">
        <v>5.84</v>
      </c>
      <c r="F65" s="96">
        <v>0.7</v>
      </c>
      <c r="G65" s="96">
        <v>0.60299999999999998</v>
      </c>
      <c r="H65" s="96"/>
      <c r="I65" s="96"/>
      <c r="J65" s="96"/>
      <c r="K65" s="96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0"/>
      <c r="B67" s="96" t="s">
        <v>119</v>
      </c>
      <c r="C67" s="96" t="s">
        <v>377</v>
      </c>
      <c r="D67" s="96" t="s">
        <v>378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6" t="s">
        <v>40</v>
      </c>
      <c r="B68" s="96"/>
      <c r="C68" s="96"/>
      <c r="D68" s="96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90"/>
      <c r="B70" s="96" t="s">
        <v>119</v>
      </c>
      <c r="C70" s="96" t="s">
        <v>379</v>
      </c>
      <c r="D70" s="96" t="s">
        <v>380</v>
      </c>
      <c r="E70" s="96" t="s">
        <v>381</v>
      </c>
      <c r="F70" s="96" t="s">
        <v>382</v>
      </c>
      <c r="G70" s="96" t="s">
        <v>378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6" t="s">
        <v>383</v>
      </c>
      <c r="B71" s="96" t="s">
        <v>384</v>
      </c>
      <c r="C71" s="96">
        <v>11894.47</v>
      </c>
      <c r="D71" s="96">
        <v>9456.74</v>
      </c>
      <c r="E71" s="96">
        <v>2437.73</v>
      </c>
      <c r="F71" s="96">
        <v>0.8</v>
      </c>
      <c r="G71" s="96">
        <v>4.0199999999999996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6" t="s">
        <v>385</v>
      </c>
      <c r="B72" s="96" t="s">
        <v>384</v>
      </c>
      <c r="C72" s="96">
        <v>37125.54</v>
      </c>
      <c r="D72" s="96">
        <v>25544.91</v>
      </c>
      <c r="E72" s="96">
        <v>11580.62</v>
      </c>
      <c r="F72" s="96">
        <v>0.69</v>
      </c>
      <c r="G72" s="96">
        <v>3.47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0"/>
      <c r="B74" s="96" t="s">
        <v>119</v>
      </c>
      <c r="C74" s="96" t="s">
        <v>379</v>
      </c>
      <c r="D74" s="96" t="s">
        <v>378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6" t="s">
        <v>386</v>
      </c>
      <c r="B75" s="96" t="s">
        <v>387</v>
      </c>
      <c r="C75" s="96">
        <v>39207.879999999997</v>
      </c>
      <c r="D75" s="96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6" t="s">
        <v>388</v>
      </c>
      <c r="B76" s="96" t="s">
        <v>387</v>
      </c>
      <c r="C76" s="96">
        <v>11078.89</v>
      </c>
      <c r="D76" s="96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6" t="s">
        <v>389</v>
      </c>
      <c r="B77" s="96" t="s">
        <v>387</v>
      </c>
      <c r="C77" s="96">
        <v>25496.42</v>
      </c>
      <c r="D77" s="96">
        <v>0.8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0"/>
      <c r="B79" s="96" t="s">
        <v>119</v>
      </c>
      <c r="C79" s="96" t="s">
        <v>390</v>
      </c>
      <c r="D79" s="96" t="s">
        <v>391</v>
      </c>
      <c r="E79" s="96" t="s">
        <v>392</v>
      </c>
      <c r="F79" s="96" t="s">
        <v>393</v>
      </c>
      <c r="G79" s="96" t="s">
        <v>394</v>
      </c>
      <c r="H79" s="96" t="s">
        <v>395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6" t="s">
        <v>396</v>
      </c>
      <c r="B80" s="96" t="s">
        <v>397</v>
      </c>
      <c r="C80" s="96">
        <v>0.54</v>
      </c>
      <c r="D80" s="96">
        <v>49.8</v>
      </c>
      <c r="E80" s="96">
        <v>0.8</v>
      </c>
      <c r="F80" s="96">
        <v>74.41</v>
      </c>
      <c r="G80" s="96">
        <v>1</v>
      </c>
      <c r="H80" s="96" t="s">
        <v>398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6" t="s">
        <v>399</v>
      </c>
      <c r="B81" s="96" t="s">
        <v>400</v>
      </c>
      <c r="C81" s="96">
        <v>0.54</v>
      </c>
      <c r="D81" s="96">
        <v>622</v>
      </c>
      <c r="E81" s="96">
        <v>0.71</v>
      </c>
      <c r="F81" s="96">
        <v>825.28</v>
      </c>
      <c r="G81" s="96">
        <v>1</v>
      </c>
      <c r="H81" s="96" t="s">
        <v>401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6" t="s">
        <v>402</v>
      </c>
      <c r="B82" s="96" t="s">
        <v>400</v>
      </c>
      <c r="C82" s="96">
        <v>0.55000000000000004</v>
      </c>
      <c r="D82" s="96">
        <v>622</v>
      </c>
      <c r="E82" s="96">
        <v>1.57</v>
      </c>
      <c r="F82" s="96">
        <v>1786.44</v>
      </c>
      <c r="G82" s="96">
        <v>1</v>
      </c>
      <c r="H82" s="96" t="s">
        <v>401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0"/>
      <c r="B84" s="96" t="s">
        <v>119</v>
      </c>
      <c r="C84" s="96" t="s">
        <v>403</v>
      </c>
      <c r="D84" s="96" t="s">
        <v>404</v>
      </c>
      <c r="E84" s="96" t="s">
        <v>405</v>
      </c>
      <c r="F84" s="96" t="s">
        <v>406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6" t="s">
        <v>40</v>
      </c>
      <c r="B85" s="96"/>
      <c r="C85" s="96"/>
      <c r="D85" s="96"/>
      <c r="E85" s="96"/>
      <c r="F85" s="96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0"/>
      <c r="B87" s="96" t="s">
        <v>119</v>
      </c>
      <c r="C87" s="96" t="s">
        <v>407</v>
      </c>
      <c r="D87" s="96" t="s">
        <v>408</v>
      </c>
      <c r="E87" s="96" t="s">
        <v>409</v>
      </c>
      <c r="F87" s="96" t="s">
        <v>410</v>
      </c>
      <c r="G87" s="96" t="s">
        <v>411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6" t="s">
        <v>40</v>
      </c>
      <c r="B88" s="96"/>
      <c r="C88" s="96"/>
      <c r="D88" s="96"/>
      <c r="E88" s="96"/>
      <c r="F88" s="96"/>
      <c r="G88" s="96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90"/>
      <c r="B90" s="96" t="s">
        <v>412</v>
      </c>
      <c r="C90" s="96" t="s">
        <v>413</v>
      </c>
      <c r="D90" s="96" t="s">
        <v>414</v>
      </c>
      <c r="E90" s="96" t="s">
        <v>415</v>
      </c>
      <c r="F90" s="96" t="s">
        <v>416</v>
      </c>
      <c r="G90" s="96" t="s">
        <v>417</v>
      </c>
      <c r="H90" s="96" t="s">
        <v>418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6" t="s">
        <v>419</v>
      </c>
      <c r="B91" s="96">
        <v>5940.8701000000001</v>
      </c>
      <c r="C91" s="96">
        <v>5.0940000000000003</v>
      </c>
      <c r="D91" s="96">
        <v>53.626100000000001</v>
      </c>
      <c r="E91" s="96">
        <v>0</v>
      </c>
      <c r="F91" s="96">
        <v>0</v>
      </c>
      <c r="G91" s="96">
        <v>323565.53720000002</v>
      </c>
      <c r="H91" s="96">
        <v>2219.7561999999998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6" t="s">
        <v>420</v>
      </c>
      <c r="B92" s="96">
        <v>5289.8224</v>
      </c>
      <c r="C92" s="96">
        <v>4.5335999999999999</v>
      </c>
      <c r="D92" s="96">
        <v>48.134599999999999</v>
      </c>
      <c r="E92" s="96">
        <v>0</v>
      </c>
      <c r="F92" s="96">
        <v>0</v>
      </c>
      <c r="G92" s="96">
        <v>290432.52179999999</v>
      </c>
      <c r="H92" s="96">
        <v>1977.6731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6" t="s">
        <v>421</v>
      </c>
      <c r="B93" s="96">
        <v>6073.5461999999998</v>
      </c>
      <c r="C93" s="96">
        <v>5.2032999999999996</v>
      </c>
      <c r="D93" s="96">
        <v>55.623399999999997</v>
      </c>
      <c r="E93" s="96">
        <v>0</v>
      </c>
      <c r="F93" s="96">
        <v>0</v>
      </c>
      <c r="G93" s="96">
        <v>335619.49359999999</v>
      </c>
      <c r="H93" s="96">
        <v>2271.7694000000001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6" t="s">
        <v>422</v>
      </c>
      <c r="B94" s="96">
        <v>5432.5713999999998</v>
      </c>
      <c r="C94" s="96">
        <v>4.6520999999999999</v>
      </c>
      <c r="D94" s="96">
        <v>50.117199999999997</v>
      </c>
      <c r="E94" s="96">
        <v>0</v>
      </c>
      <c r="F94" s="96">
        <v>0</v>
      </c>
      <c r="G94" s="96">
        <v>302397.49190000002</v>
      </c>
      <c r="H94" s="96">
        <v>2033.1277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6" t="s">
        <v>265</v>
      </c>
      <c r="B95" s="96">
        <v>5728.8841000000002</v>
      </c>
      <c r="C95" s="96">
        <v>4.9040999999999997</v>
      </c>
      <c r="D95" s="96">
        <v>53.1691</v>
      </c>
      <c r="E95" s="96">
        <v>0</v>
      </c>
      <c r="F95" s="96">
        <v>0</v>
      </c>
      <c r="G95" s="96">
        <v>320813.30739999999</v>
      </c>
      <c r="H95" s="96">
        <v>2144.9933000000001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6" t="s">
        <v>423</v>
      </c>
      <c r="B96" s="96">
        <v>5625.3541999999998</v>
      </c>
      <c r="C96" s="96">
        <v>4.8146000000000004</v>
      </c>
      <c r="D96" s="96">
        <v>52.370600000000003</v>
      </c>
      <c r="E96" s="96">
        <v>0</v>
      </c>
      <c r="F96" s="96">
        <v>0</v>
      </c>
      <c r="G96" s="96">
        <v>315995.59129999997</v>
      </c>
      <c r="H96" s="96">
        <v>2106.7251000000001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6" t="s">
        <v>424</v>
      </c>
      <c r="B97" s="96">
        <v>5446.1668</v>
      </c>
      <c r="C97" s="96">
        <v>4.6607000000000003</v>
      </c>
      <c r="D97" s="96">
        <v>50.790300000000002</v>
      </c>
      <c r="E97" s="96">
        <v>0</v>
      </c>
      <c r="F97" s="96">
        <v>0</v>
      </c>
      <c r="G97" s="96">
        <v>306460.6373</v>
      </c>
      <c r="H97" s="96">
        <v>2039.8866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6" t="s">
        <v>425</v>
      </c>
      <c r="B98" s="96">
        <v>6012.6085000000003</v>
      </c>
      <c r="C98" s="96">
        <v>5.1454000000000004</v>
      </c>
      <c r="D98" s="96">
        <v>56.0745</v>
      </c>
      <c r="E98" s="96">
        <v>0</v>
      </c>
      <c r="F98" s="96">
        <v>0</v>
      </c>
      <c r="G98" s="96">
        <v>338344.94750000001</v>
      </c>
      <c r="H98" s="96">
        <v>2252.0551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6" t="s">
        <v>426</v>
      </c>
      <c r="B99" s="96">
        <v>5496.1367</v>
      </c>
      <c r="C99" s="96">
        <v>4.7035</v>
      </c>
      <c r="D99" s="96">
        <v>51.253799999999998</v>
      </c>
      <c r="E99" s="96">
        <v>0</v>
      </c>
      <c r="F99" s="96">
        <v>0</v>
      </c>
      <c r="G99" s="96">
        <v>309257.51819999999</v>
      </c>
      <c r="H99" s="96">
        <v>2058.5956000000001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6" t="s">
        <v>427</v>
      </c>
      <c r="B100" s="96">
        <v>5723.6274999999996</v>
      </c>
      <c r="C100" s="96">
        <v>4.8986999999999998</v>
      </c>
      <c r="D100" s="96">
        <v>53.284799999999997</v>
      </c>
      <c r="E100" s="96">
        <v>0</v>
      </c>
      <c r="F100" s="96">
        <v>0</v>
      </c>
      <c r="G100" s="96">
        <v>321511.74729999999</v>
      </c>
      <c r="H100" s="96">
        <v>2143.5268999999998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6" t="s">
        <v>428</v>
      </c>
      <c r="B101" s="96">
        <v>5699.9526999999998</v>
      </c>
      <c r="C101" s="96">
        <v>4.8804999999999996</v>
      </c>
      <c r="D101" s="96">
        <v>52.682600000000001</v>
      </c>
      <c r="E101" s="96">
        <v>0</v>
      </c>
      <c r="F101" s="96">
        <v>0</v>
      </c>
      <c r="G101" s="96">
        <v>317876.88199999998</v>
      </c>
      <c r="H101" s="96">
        <v>2133.4956999999999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6" t="s">
        <v>429</v>
      </c>
      <c r="B102" s="96">
        <v>5792.0784999999996</v>
      </c>
      <c r="C102" s="96">
        <v>4.9654999999999996</v>
      </c>
      <c r="D102" s="96">
        <v>52.447200000000002</v>
      </c>
      <c r="E102" s="96">
        <v>0</v>
      </c>
      <c r="F102" s="96">
        <v>0</v>
      </c>
      <c r="G102" s="96">
        <v>316452.95209999999</v>
      </c>
      <c r="H102" s="96">
        <v>2164.6624999999999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6"/>
      <c r="B103" s="96"/>
      <c r="C103" s="96"/>
      <c r="D103" s="96"/>
      <c r="E103" s="96"/>
      <c r="F103" s="96"/>
      <c r="G103" s="96"/>
      <c r="H103" s="96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6" t="s">
        <v>430</v>
      </c>
      <c r="B104" s="96">
        <v>68261.619099999996</v>
      </c>
      <c r="C104" s="96">
        <v>58.456000000000003</v>
      </c>
      <c r="D104" s="96">
        <v>629.57429999999999</v>
      </c>
      <c r="E104" s="96">
        <v>0</v>
      </c>
      <c r="F104" s="96">
        <v>2.9999999999999997E-4</v>
      </c>
      <c r="G104" s="97">
        <v>3798730</v>
      </c>
      <c r="H104" s="96">
        <v>25546.2673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6" t="s">
        <v>431</v>
      </c>
      <c r="B105" s="96">
        <v>5289.8224</v>
      </c>
      <c r="C105" s="96">
        <v>4.5335999999999999</v>
      </c>
      <c r="D105" s="96">
        <v>48.134599999999999</v>
      </c>
      <c r="E105" s="96">
        <v>0</v>
      </c>
      <c r="F105" s="96">
        <v>0</v>
      </c>
      <c r="G105" s="96">
        <v>290432.52179999999</v>
      </c>
      <c r="H105" s="96">
        <v>1977.6731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6" t="s">
        <v>432</v>
      </c>
      <c r="B106" s="96">
        <v>6073.5461999999998</v>
      </c>
      <c r="C106" s="96">
        <v>5.2032999999999996</v>
      </c>
      <c r="D106" s="96">
        <v>56.0745</v>
      </c>
      <c r="E106" s="96">
        <v>0</v>
      </c>
      <c r="F106" s="96">
        <v>0</v>
      </c>
      <c r="G106" s="96">
        <v>338344.94750000001</v>
      </c>
      <c r="H106" s="96">
        <v>2271.7694000000001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0"/>
      <c r="B108" s="96" t="s">
        <v>433</v>
      </c>
      <c r="C108" s="96" t="s">
        <v>434</v>
      </c>
      <c r="D108" s="96" t="s">
        <v>435</v>
      </c>
      <c r="E108" s="96" t="s">
        <v>436</v>
      </c>
      <c r="F108" s="96" t="s">
        <v>437</v>
      </c>
      <c r="G108" s="96" t="s">
        <v>438</v>
      </c>
      <c r="H108" s="96" t="s">
        <v>439</v>
      </c>
      <c r="I108" s="96" t="s">
        <v>440</v>
      </c>
      <c r="J108" s="96" t="s">
        <v>441</v>
      </c>
      <c r="K108" s="96" t="s">
        <v>442</v>
      </c>
      <c r="L108" s="96" t="s">
        <v>443</v>
      </c>
      <c r="M108" s="96" t="s">
        <v>444</v>
      </c>
      <c r="N108" s="96" t="s">
        <v>445</v>
      </c>
      <c r="O108" s="96" t="s">
        <v>446</v>
      </c>
      <c r="P108" s="96" t="s">
        <v>447</v>
      </c>
      <c r="Q108" s="96" t="s">
        <v>448</v>
      </c>
      <c r="R108" s="96" t="s">
        <v>449</v>
      </c>
      <c r="S108" s="96" t="s">
        <v>450</v>
      </c>
    </row>
    <row r="109" spans="1:19">
      <c r="A109" s="96" t="s">
        <v>419</v>
      </c>
      <c r="B109" s="97">
        <v>66343100000</v>
      </c>
      <c r="C109" s="96">
        <v>67036.540999999997</v>
      </c>
      <c r="D109" s="96" t="s">
        <v>471</v>
      </c>
      <c r="E109" s="96">
        <v>49331.021000000001</v>
      </c>
      <c r="F109" s="96">
        <v>9104.3970000000008</v>
      </c>
      <c r="G109" s="96">
        <v>2686.1219999999998</v>
      </c>
      <c r="H109" s="96">
        <v>0</v>
      </c>
      <c r="I109" s="96">
        <v>0</v>
      </c>
      <c r="J109" s="96">
        <v>5915</v>
      </c>
      <c r="K109" s="96">
        <v>0</v>
      </c>
      <c r="L109" s="96">
        <v>0</v>
      </c>
      <c r="M109" s="96">
        <v>0</v>
      </c>
      <c r="N109" s="96">
        <v>0</v>
      </c>
      <c r="O109" s="96">
        <v>0</v>
      </c>
      <c r="P109" s="96">
        <v>0</v>
      </c>
      <c r="Q109" s="96">
        <v>0</v>
      </c>
      <c r="R109" s="96">
        <v>0</v>
      </c>
      <c r="S109" s="96">
        <v>0</v>
      </c>
    </row>
    <row r="110" spans="1:19">
      <c r="A110" s="96" t="s">
        <v>420</v>
      </c>
      <c r="B110" s="97">
        <v>59549600000</v>
      </c>
      <c r="C110" s="96">
        <v>62109.949000000001</v>
      </c>
      <c r="D110" s="96" t="s">
        <v>524</v>
      </c>
      <c r="E110" s="96">
        <v>49331.021000000001</v>
      </c>
      <c r="F110" s="96">
        <v>9104.3970000000008</v>
      </c>
      <c r="G110" s="96">
        <v>2686.1219999999998</v>
      </c>
      <c r="H110" s="96">
        <v>0</v>
      </c>
      <c r="I110" s="96">
        <v>988.40800000000002</v>
      </c>
      <c r="J110" s="96">
        <v>0</v>
      </c>
      <c r="K110" s="96">
        <v>0</v>
      </c>
      <c r="L110" s="96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96">
        <v>0</v>
      </c>
      <c r="S110" s="96">
        <v>0</v>
      </c>
    </row>
    <row r="111" spans="1:19">
      <c r="A111" s="96" t="s">
        <v>421</v>
      </c>
      <c r="B111" s="97">
        <v>68814600000</v>
      </c>
      <c r="C111" s="96">
        <v>62176.834999999999</v>
      </c>
      <c r="D111" s="96" t="s">
        <v>561</v>
      </c>
      <c r="E111" s="96">
        <v>49331.021000000001</v>
      </c>
      <c r="F111" s="96">
        <v>9104.3970000000008</v>
      </c>
      <c r="G111" s="96">
        <v>2686.1219999999998</v>
      </c>
      <c r="H111" s="96">
        <v>0</v>
      </c>
      <c r="I111" s="96">
        <v>1055.2950000000001</v>
      </c>
      <c r="J111" s="96">
        <v>0</v>
      </c>
      <c r="K111" s="96">
        <v>0</v>
      </c>
      <c r="L111" s="96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96">
        <v>0</v>
      </c>
      <c r="S111" s="96">
        <v>0</v>
      </c>
    </row>
    <row r="112" spans="1:19">
      <c r="A112" s="96" t="s">
        <v>422</v>
      </c>
      <c r="B112" s="97">
        <v>62002800000</v>
      </c>
      <c r="C112" s="96">
        <v>62439.213000000003</v>
      </c>
      <c r="D112" s="96" t="s">
        <v>472</v>
      </c>
      <c r="E112" s="96">
        <v>49331.021000000001</v>
      </c>
      <c r="F112" s="96">
        <v>9104.3970000000008</v>
      </c>
      <c r="G112" s="96">
        <v>2686.1219999999998</v>
      </c>
      <c r="H112" s="96">
        <v>0</v>
      </c>
      <c r="I112" s="96">
        <v>1317.672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96">
        <v>0</v>
      </c>
      <c r="S112" s="96">
        <v>0</v>
      </c>
    </row>
    <row r="113" spans="1:19">
      <c r="A113" s="96" t="s">
        <v>265</v>
      </c>
      <c r="B113" s="97">
        <v>65778800000</v>
      </c>
      <c r="C113" s="96">
        <v>62293.949000000001</v>
      </c>
      <c r="D113" s="96" t="s">
        <v>525</v>
      </c>
      <c r="E113" s="96">
        <v>49331.021000000001</v>
      </c>
      <c r="F113" s="96">
        <v>9104.3970000000008</v>
      </c>
      <c r="G113" s="96">
        <v>2686.1219999999998</v>
      </c>
      <c r="H113" s="96">
        <v>0</v>
      </c>
      <c r="I113" s="96">
        <v>1172.4090000000001</v>
      </c>
      <c r="J113" s="96">
        <v>0</v>
      </c>
      <c r="K113" s="96">
        <v>0</v>
      </c>
      <c r="L113" s="96">
        <v>0</v>
      </c>
      <c r="M113" s="96">
        <v>0</v>
      </c>
      <c r="N113" s="96">
        <v>0</v>
      </c>
      <c r="O113" s="96">
        <v>0</v>
      </c>
      <c r="P113" s="96">
        <v>0</v>
      </c>
      <c r="Q113" s="96">
        <v>0</v>
      </c>
      <c r="R113" s="96">
        <v>0</v>
      </c>
      <c r="S113" s="96">
        <v>0</v>
      </c>
    </row>
    <row r="114" spans="1:19">
      <c r="A114" s="96" t="s">
        <v>423</v>
      </c>
      <c r="B114" s="97">
        <v>64791000000</v>
      </c>
      <c r="C114" s="96">
        <v>64149.18</v>
      </c>
      <c r="D114" s="96" t="s">
        <v>473</v>
      </c>
      <c r="E114" s="96">
        <v>49331.021000000001</v>
      </c>
      <c r="F114" s="96">
        <v>9104.3970000000008</v>
      </c>
      <c r="G114" s="96">
        <v>2686.1219999999998</v>
      </c>
      <c r="H114" s="96">
        <v>0</v>
      </c>
      <c r="I114" s="96">
        <v>3027.6390000000001</v>
      </c>
      <c r="J114" s="96">
        <v>0</v>
      </c>
      <c r="K114" s="96">
        <v>0</v>
      </c>
      <c r="L114" s="96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96">
        <v>0</v>
      </c>
      <c r="S114" s="96">
        <v>0</v>
      </c>
    </row>
    <row r="115" spans="1:19">
      <c r="A115" s="96" t="s">
        <v>424</v>
      </c>
      <c r="B115" s="97">
        <v>62835900000</v>
      </c>
      <c r="C115" s="96">
        <v>69096.884999999995</v>
      </c>
      <c r="D115" s="96" t="s">
        <v>474</v>
      </c>
      <c r="E115" s="96">
        <v>49331.021000000001</v>
      </c>
      <c r="F115" s="96">
        <v>9104.3970000000008</v>
      </c>
      <c r="G115" s="96">
        <v>2686.1219999999998</v>
      </c>
      <c r="H115" s="96">
        <v>0</v>
      </c>
      <c r="I115" s="96">
        <v>7975.3450000000003</v>
      </c>
      <c r="J115" s="96">
        <v>0</v>
      </c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96">
        <v>0</v>
      </c>
      <c r="S115" s="96">
        <v>0</v>
      </c>
    </row>
    <row r="116" spans="1:19">
      <c r="A116" s="96" t="s">
        <v>425</v>
      </c>
      <c r="B116" s="97">
        <v>69373400000</v>
      </c>
      <c r="C116" s="96">
        <v>71655.607999999993</v>
      </c>
      <c r="D116" s="96" t="s">
        <v>602</v>
      </c>
      <c r="E116" s="96">
        <v>49331.021000000001</v>
      </c>
      <c r="F116" s="96">
        <v>9104.3970000000008</v>
      </c>
      <c r="G116" s="96">
        <v>2686.1219999999998</v>
      </c>
      <c r="H116" s="96">
        <v>0</v>
      </c>
      <c r="I116" s="96">
        <v>10534.066999999999</v>
      </c>
      <c r="J116" s="96">
        <v>0</v>
      </c>
      <c r="K116" s="96">
        <v>0</v>
      </c>
      <c r="L116" s="96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96">
        <v>0</v>
      </c>
      <c r="S116" s="96">
        <v>0</v>
      </c>
    </row>
    <row r="117" spans="1:19">
      <c r="A117" s="96" t="s">
        <v>426</v>
      </c>
      <c r="B117" s="97">
        <v>63409400000</v>
      </c>
      <c r="C117" s="96">
        <v>70975.222999999998</v>
      </c>
      <c r="D117" s="96" t="s">
        <v>526</v>
      </c>
      <c r="E117" s="96">
        <v>49331.021000000001</v>
      </c>
      <c r="F117" s="96">
        <v>9104.3970000000008</v>
      </c>
      <c r="G117" s="96">
        <v>2686.1219999999998</v>
      </c>
      <c r="H117" s="96">
        <v>0</v>
      </c>
      <c r="I117" s="96">
        <v>9853.6820000000007</v>
      </c>
      <c r="J117" s="96">
        <v>0</v>
      </c>
      <c r="K117" s="96">
        <v>0</v>
      </c>
      <c r="L117" s="96">
        <v>0</v>
      </c>
      <c r="M117" s="96">
        <v>0</v>
      </c>
      <c r="N117" s="96">
        <v>0</v>
      </c>
      <c r="O117" s="96">
        <v>0</v>
      </c>
      <c r="P117" s="96">
        <v>0</v>
      </c>
      <c r="Q117" s="96">
        <v>0</v>
      </c>
      <c r="R117" s="96">
        <v>0</v>
      </c>
      <c r="S117" s="96">
        <v>0</v>
      </c>
    </row>
    <row r="118" spans="1:19">
      <c r="A118" s="96" t="s">
        <v>427</v>
      </c>
      <c r="B118" s="97">
        <v>65922000000</v>
      </c>
      <c r="C118" s="96">
        <v>65532.788</v>
      </c>
      <c r="D118" s="96" t="s">
        <v>603</v>
      </c>
      <c r="E118" s="96">
        <v>49331.021000000001</v>
      </c>
      <c r="F118" s="96">
        <v>9104.3970000000008</v>
      </c>
      <c r="G118" s="96">
        <v>2686.1219999999998</v>
      </c>
      <c r="H118" s="96">
        <v>0</v>
      </c>
      <c r="I118" s="96">
        <v>4411.2470000000003</v>
      </c>
      <c r="J118" s="96">
        <v>0</v>
      </c>
      <c r="K118" s="96">
        <v>0</v>
      </c>
      <c r="L118" s="96">
        <v>0</v>
      </c>
      <c r="M118" s="96">
        <v>0</v>
      </c>
      <c r="N118" s="96">
        <v>0</v>
      </c>
      <c r="O118" s="96">
        <v>0</v>
      </c>
      <c r="P118" s="96">
        <v>0</v>
      </c>
      <c r="Q118" s="96">
        <v>0</v>
      </c>
      <c r="R118" s="96">
        <v>0</v>
      </c>
      <c r="S118" s="96">
        <v>0</v>
      </c>
    </row>
    <row r="119" spans="1:19">
      <c r="A119" s="96" t="s">
        <v>428</v>
      </c>
      <c r="B119" s="97">
        <v>65176700000</v>
      </c>
      <c r="C119" s="96">
        <v>67499.255999999994</v>
      </c>
      <c r="D119" s="96" t="s">
        <v>562</v>
      </c>
      <c r="E119" s="96">
        <v>49331.021000000001</v>
      </c>
      <c r="F119" s="96">
        <v>9104.3970000000008</v>
      </c>
      <c r="G119" s="96">
        <v>2686.1219999999998</v>
      </c>
      <c r="H119" s="96">
        <v>0</v>
      </c>
      <c r="I119" s="96">
        <v>462.71600000000001</v>
      </c>
      <c r="J119" s="96">
        <v>5915</v>
      </c>
      <c r="K119" s="96">
        <v>0</v>
      </c>
      <c r="L119" s="96">
        <v>0</v>
      </c>
      <c r="M119" s="96">
        <v>0</v>
      </c>
      <c r="N119" s="96">
        <v>0</v>
      </c>
      <c r="O119" s="96">
        <v>0</v>
      </c>
      <c r="P119" s="96">
        <v>0</v>
      </c>
      <c r="Q119" s="96">
        <v>0</v>
      </c>
      <c r="R119" s="96">
        <v>0</v>
      </c>
      <c r="S119" s="96">
        <v>0</v>
      </c>
    </row>
    <row r="120" spans="1:19">
      <c r="A120" s="96" t="s">
        <v>429</v>
      </c>
      <c r="B120" s="97">
        <v>64884700000</v>
      </c>
      <c r="C120" s="96">
        <v>67403.284</v>
      </c>
      <c r="D120" s="96" t="s">
        <v>563</v>
      </c>
      <c r="E120" s="96">
        <v>49331.021000000001</v>
      </c>
      <c r="F120" s="96">
        <v>9104.3970000000008</v>
      </c>
      <c r="G120" s="96">
        <v>2686.1219999999998</v>
      </c>
      <c r="H120" s="96">
        <v>0</v>
      </c>
      <c r="I120" s="96">
        <v>366.74299999999999</v>
      </c>
      <c r="J120" s="96">
        <v>5915</v>
      </c>
      <c r="K120" s="96">
        <v>0</v>
      </c>
      <c r="L120" s="96">
        <v>0</v>
      </c>
      <c r="M120" s="96">
        <v>0</v>
      </c>
      <c r="N120" s="96">
        <v>0</v>
      </c>
      <c r="O120" s="96">
        <v>0</v>
      </c>
      <c r="P120" s="96">
        <v>0</v>
      </c>
      <c r="Q120" s="96">
        <v>0</v>
      </c>
      <c r="R120" s="96">
        <v>0</v>
      </c>
      <c r="S120" s="96">
        <v>0</v>
      </c>
    </row>
    <row r="121" spans="1:19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</row>
    <row r="122" spans="1:19">
      <c r="A122" s="96" t="s">
        <v>430</v>
      </c>
      <c r="B122" s="97">
        <v>778882000000</v>
      </c>
      <c r="C122" s="96"/>
      <c r="D122" s="96"/>
      <c r="E122" s="96"/>
      <c r="F122" s="96"/>
      <c r="G122" s="96"/>
      <c r="H122" s="96"/>
      <c r="I122" s="96"/>
      <c r="J122" s="96"/>
      <c r="K122" s="96">
        <v>0</v>
      </c>
      <c r="L122" s="96">
        <v>0</v>
      </c>
      <c r="M122" s="96">
        <v>0</v>
      </c>
      <c r="N122" s="96">
        <v>0</v>
      </c>
      <c r="O122" s="96">
        <v>0</v>
      </c>
      <c r="P122" s="96">
        <v>0</v>
      </c>
      <c r="Q122" s="96">
        <v>0</v>
      </c>
      <c r="R122" s="96">
        <v>0</v>
      </c>
      <c r="S122" s="96">
        <v>0</v>
      </c>
    </row>
    <row r="123" spans="1:19">
      <c r="A123" s="96" t="s">
        <v>431</v>
      </c>
      <c r="B123" s="97">
        <v>59549600000</v>
      </c>
      <c r="C123" s="96">
        <v>62109.949000000001</v>
      </c>
      <c r="D123" s="96"/>
      <c r="E123" s="96">
        <v>49331.021000000001</v>
      </c>
      <c r="F123" s="96">
        <v>9104.3970000000008</v>
      </c>
      <c r="G123" s="96">
        <v>2686.1219999999998</v>
      </c>
      <c r="H123" s="96">
        <v>0</v>
      </c>
      <c r="I123" s="96">
        <v>0</v>
      </c>
      <c r="J123" s="96">
        <v>0</v>
      </c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6">
        <v>0</v>
      </c>
      <c r="Q123" s="96">
        <v>0</v>
      </c>
      <c r="R123" s="96">
        <v>0</v>
      </c>
      <c r="S123" s="96">
        <v>0</v>
      </c>
    </row>
    <row r="124" spans="1:19">
      <c r="A124" s="96" t="s">
        <v>432</v>
      </c>
      <c r="B124" s="97">
        <v>69373400000</v>
      </c>
      <c r="C124" s="96">
        <v>71655.607999999993</v>
      </c>
      <c r="D124" s="96"/>
      <c r="E124" s="96">
        <v>49331.021000000001</v>
      </c>
      <c r="F124" s="96">
        <v>9104.3970000000008</v>
      </c>
      <c r="G124" s="96">
        <v>2686.1219999999998</v>
      </c>
      <c r="H124" s="96">
        <v>0</v>
      </c>
      <c r="I124" s="96">
        <v>10534.066999999999</v>
      </c>
      <c r="J124" s="96">
        <v>5915</v>
      </c>
      <c r="K124" s="96">
        <v>0</v>
      </c>
      <c r="L124" s="96">
        <v>0</v>
      </c>
      <c r="M124" s="96">
        <v>0</v>
      </c>
      <c r="N124" s="96">
        <v>0</v>
      </c>
      <c r="O124" s="96">
        <v>0</v>
      </c>
      <c r="P124" s="96">
        <v>0</v>
      </c>
      <c r="Q124" s="96">
        <v>0</v>
      </c>
      <c r="R124" s="96">
        <v>0</v>
      </c>
      <c r="S124" s="96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90"/>
      <c r="B126" s="96" t="s">
        <v>454</v>
      </c>
      <c r="C126" s="96" t="s">
        <v>455</v>
      </c>
      <c r="D126" s="96" t="s">
        <v>456</v>
      </c>
      <c r="E126" s="96" t="s">
        <v>161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6" t="s">
        <v>457</v>
      </c>
      <c r="B127" s="96">
        <v>29520.32</v>
      </c>
      <c r="C127" s="96">
        <v>126.82</v>
      </c>
      <c r="D127" s="96">
        <v>0</v>
      </c>
      <c r="E127" s="96">
        <v>29647.14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6" t="s">
        <v>458</v>
      </c>
      <c r="B128" s="96">
        <v>6.11</v>
      </c>
      <c r="C128" s="96">
        <v>0.03</v>
      </c>
      <c r="D128" s="96">
        <v>0</v>
      </c>
      <c r="E128" s="96">
        <v>6.13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6" t="s">
        <v>459</v>
      </c>
      <c r="B129" s="96">
        <v>6.11</v>
      </c>
      <c r="C129" s="96">
        <v>0.03</v>
      </c>
      <c r="D129" s="96">
        <v>0</v>
      </c>
      <c r="E129" s="96">
        <v>6.13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29"/>
  <sheetViews>
    <sheetView workbookViewId="0"/>
  </sheetViews>
  <sheetFormatPr defaultRowHeight="10.5"/>
  <cols>
    <col min="1" max="1" width="53.33203125" style="89" customWidth="1"/>
    <col min="2" max="2" width="28.83203125" style="89" customWidth="1"/>
    <col min="3" max="3" width="33.6640625" style="89" customWidth="1"/>
    <col min="4" max="4" width="38.6640625" style="89" customWidth="1"/>
    <col min="5" max="5" width="45.6640625" style="89" customWidth="1"/>
    <col min="6" max="6" width="50" style="89" customWidth="1"/>
    <col min="7" max="7" width="43.6640625" style="89" customWidth="1"/>
    <col min="8" max="9" width="38.33203125" style="89" customWidth="1"/>
    <col min="10" max="10" width="46.1640625" style="89" customWidth="1"/>
    <col min="11" max="11" width="36.1640625" style="89" customWidth="1"/>
    <col min="12" max="12" width="45" style="89" customWidth="1"/>
    <col min="13" max="13" width="50.1640625" style="89" customWidth="1"/>
    <col min="14" max="15" width="44.83203125" style="89" customWidth="1"/>
    <col min="16" max="16" width="45.33203125" style="89" customWidth="1"/>
    <col min="17" max="17" width="44.83203125" style="89" customWidth="1"/>
    <col min="18" max="18" width="42.6640625" style="89" customWidth="1"/>
    <col min="19" max="19" width="48.1640625" style="89" customWidth="1"/>
    <col min="20" max="22" width="9.33203125" style="89" customWidth="1"/>
    <col min="23" max="16384" width="9.33203125" style="89"/>
  </cols>
  <sheetData>
    <row r="1" spans="1:19">
      <c r="A1" s="90"/>
      <c r="B1" s="96" t="s">
        <v>302</v>
      </c>
      <c r="C1" s="96" t="s">
        <v>303</v>
      </c>
      <c r="D1" s="96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6" t="s">
        <v>305</v>
      </c>
      <c r="B2" s="96">
        <v>984.67</v>
      </c>
      <c r="C2" s="96">
        <v>203.65</v>
      </c>
      <c r="D2" s="96">
        <v>203.65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6" t="s">
        <v>306</v>
      </c>
      <c r="B3" s="96">
        <v>984.67</v>
      </c>
      <c r="C3" s="96">
        <v>203.65</v>
      </c>
      <c r="D3" s="96">
        <v>203.65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6" t="s">
        <v>307</v>
      </c>
      <c r="B4" s="96">
        <v>3238.76</v>
      </c>
      <c r="C4" s="96">
        <v>669.84</v>
      </c>
      <c r="D4" s="96">
        <v>669.84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6" t="s">
        <v>308</v>
      </c>
      <c r="B5" s="96">
        <v>3238.76</v>
      </c>
      <c r="C5" s="96">
        <v>669.84</v>
      </c>
      <c r="D5" s="96">
        <v>669.84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0"/>
      <c r="B7" s="96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6" t="s">
        <v>310</v>
      </c>
      <c r="B8" s="96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6" t="s">
        <v>311</v>
      </c>
      <c r="B9" s="96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6" t="s">
        <v>312</v>
      </c>
      <c r="B10" s="96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0"/>
      <c r="B12" s="96" t="s">
        <v>313</v>
      </c>
      <c r="C12" s="96" t="s">
        <v>314</v>
      </c>
      <c r="D12" s="96" t="s">
        <v>315</v>
      </c>
      <c r="E12" s="96" t="s">
        <v>316</v>
      </c>
      <c r="F12" s="96" t="s">
        <v>317</v>
      </c>
      <c r="G12" s="96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6" t="s">
        <v>76</v>
      </c>
      <c r="B13" s="96">
        <v>0</v>
      </c>
      <c r="C13" s="96">
        <v>114.04</v>
      </c>
      <c r="D13" s="96">
        <v>0</v>
      </c>
      <c r="E13" s="96">
        <v>0</v>
      </c>
      <c r="F13" s="96">
        <v>0</v>
      </c>
      <c r="G13" s="96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6" t="s">
        <v>77</v>
      </c>
      <c r="B14" s="96">
        <v>67.77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6" t="s">
        <v>85</v>
      </c>
      <c r="B15" s="96">
        <v>545.04999999999995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6" t="s">
        <v>86</v>
      </c>
      <c r="B16" s="96">
        <v>92.92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6" t="s">
        <v>87</v>
      </c>
      <c r="B17" s="96">
        <v>104.42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6" t="s">
        <v>88</v>
      </c>
      <c r="B18" s="96">
        <v>0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6" t="s">
        <v>89</v>
      </c>
      <c r="B19" s="96">
        <v>60.46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6" t="s">
        <v>90</v>
      </c>
      <c r="B20" s="96">
        <v>0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6" t="s">
        <v>91</v>
      </c>
      <c r="B21" s="96">
        <v>0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6" t="s">
        <v>92</v>
      </c>
      <c r="B22" s="96">
        <v>0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6" t="s">
        <v>71</v>
      </c>
      <c r="B23" s="96">
        <v>0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6" t="s">
        <v>93</v>
      </c>
      <c r="B24" s="96">
        <v>0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6" t="s">
        <v>94</v>
      </c>
      <c r="B25" s="96">
        <v>0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6" t="s">
        <v>95</v>
      </c>
      <c r="B26" s="96">
        <v>0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6"/>
      <c r="B27" s="96"/>
      <c r="C27" s="96"/>
      <c r="D27" s="96"/>
      <c r="E27" s="96"/>
      <c r="F27" s="96"/>
      <c r="G27" s="96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6" t="s">
        <v>96</v>
      </c>
      <c r="B28" s="96">
        <v>870.63</v>
      </c>
      <c r="C28" s="96">
        <v>114.04</v>
      </c>
      <c r="D28" s="96">
        <v>0</v>
      </c>
      <c r="E28" s="96">
        <v>0</v>
      </c>
      <c r="F28" s="96">
        <v>0</v>
      </c>
      <c r="G28" s="96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0"/>
      <c r="B30" s="96" t="s">
        <v>309</v>
      </c>
      <c r="C30" s="96" t="s">
        <v>229</v>
      </c>
      <c r="D30" s="96" t="s">
        <v>319</v>
      </c>
      <c r="E30" s="96" t="s">
        <v>320</v>
      </c>
      <c r="F30" s="96" t="s">
        <v>321</v>
      </c>
      <c r="G30" s="96" t="s">
        <v>322</v>
      </c>
      <c r="H30" s="96" t="s">
        <v>323</v>
      </c>
      <c r="I30" s="96" t="s">
        <v>324</v>
      </c>
      <c r="J30" s="96" t="s">
        <v>325</v>
      </c>
      <c r="K30"/>
      <c r="L30"/>
      <c r="M30"/>
      <c r="N30"/>
      <c r="O30"/>
      <c r="P30"/>
      <c r="Q30"/>
      <c r="R30"/>
      <c r="S30"/>
    </row>
    <row r="31" spans="1:19">
      <c r="A31" s="96" t="s">
        <v>328</v>
      </c>
      <c r="B31" s="96">
        <v>3204.84</v>
      </c>
      <c r="C31" s="96" t="s">
        <v>236</v>
      </c>
      <c r="D31" s="96">
        <v>31313.82</v>
      </c>
      <c r="E31" s="96">
        <v>1</v>
      </c>
      <c r="F31" s="96">
        <v>1586.63</v>
      </c>
      <c r="G31" s="96">
        <v>0</v>
      </c>
      <c r="H31" s="96">
        <v>9.68</v>
      </c>
      <c r="I31" s="96"/>
      <c r="J31" s="96">
        <v>2.56</v>
      </c>
      <c r="K31"/>
      <c r="L31"/>
      <c r="M31"/>
      <c r="N31"/>
      <c r="O31"/>
      <c r="P31"/>
      <c r="Q31"/>
      <c r="R31"/>
      <c r="S31"/>
    </row>
    <row r="32" spans="1:19">
      <c r="A32" s="96" t="s">
        <v>327</v>
      </c>
      <c r="B32" s="96">
        <v>1393.41</v>
      </c>
      <c r="C32" s="96" t="s">
        <v>236</v>
      </c>
      <c r="D32" s="96">
        <v>11554.41</v>
      </c>
      <c r="E32" s="96">
        <v>1</v>
      </c>
      <c r="F32" s="96">
        <v>1150.96</v>
      </c>
      <c r="G32" s="96">
        <v>0</v>
      </c>
      <c r="H32" s="96">
        <v>15.06</v>
      </c>
      <c r="I32" s="96"/>
      <c r="J32" s="96">
        <v>0</v>
      </c>
      <c r="K32"/>
      <c r="L32"/>
      <c r="M32"/>
      <c r="N32"/>
      <c r="O32"/>
      <c r="P32"/>
      <c r="Q32"/>
      <c r="R32"/>
      <c r="S32"/>
    </row>
    <row r="33" spans="1:19">
      <c r="A33" s="96" t="s">
        <v>326</v>
      </c>
      <c r="B33" s="96">
        <v>236.88</v>
      </c>
      <c r="C33" s="96" t="s">
        <v>236</v>
      </c>
      <c r="D33" s="96">
        <v>1010.76</v>
      </c>
      <c r="E33" s="96">
        <v>1</v>
      </c>
      <c r="F33" s="96">
        <v>299.12</v>
      </c>
      <c r="G33" s="96">
        <v>17.66</v>
      </c>
      <c r="H33" s="96">
        <v>11.84</v>
      </c>
      <c r="I33" s="96">
        <v>47.38</v>
      </c>
      <c r="J33" s="96">
        <v>8.07</v>
      </c>
      <c r="K33"/>
      <c r="L33"/>
      <c r="M33"/>
      <c r="N33"/>
      <c r="O33"/>
      <c r="P33"/>
      <c r="Q33"/>
      <c r="R33"/>
      <c r="S33"/>
    </row>
    <row r="34" spans="1:19">
      <c r="A34" s="96" t="s">
        <v>161</v>
      </c>
      <c r="B34" s="96">
        <v>4835.13</v>
      </c>
      <c r="C34" s="96"/>
      <c r="D34" s="96">
        <v>43879</v>
      </c>
      <c r="E34" s="96"/>
      <c r="F34" s="96">
        <v>3036.71</v>
      </c>
      <c r="G34" s="96">
        <v>17.66</v>
      </c>
      <c r="H34" s="96">
        <v>11.3363</v>
      </c>
      <c r="I34" s="96">
        <v>967.03</v>
      </c>
      <c r="J34" s="96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6" t="s">
        <v>329</v>
      </c>
      <c r="B35" s="96">
        <v>4835.13</v>
      </c>
      <c r="C35" s="96"/>
      <c r="D35" s="96">
        <v>43879</v>
      </c>
      <c r="E35" s="96"/>
      <c r="F35" s="96">
        <v>3036.71</v>
      </c>
      <c r="G35" s="96">
        <v>17.66</v>
      </c>
      <c r="H35" s="96">
        <v>11.3363</v>
      </c>
      <c r="I35" s="96">
        <v>967.03</v>
      </c>
      <c r="J35" s="96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6" t="s">
        <v>330</v>
      </c>
      <c r="B36" s="96">
        <v>0</v>
      </c>
      <c r="C36" s="96"/>
      <c r="D36" s="96">
        <v>0</v>
      </c>
      <c r="E36" s="96"/>
      <c r="F36" s="96">
        <v>0</v>
      </c>
      <c r="G36" s="96">
        <v>0</v>
      </c>
      <c r="H36" s="96"/>
      <c r="I36" s="96"/>
      <c r="J36" s="96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0"/>
      <c r="B38" s="96" t="s">
        <v>56</v>
      </c>
      <c r="C38" s="96" t="s">
        <v>331</v>
      </c>
      <c r="D38" s="96" t="s">
        <v>332</v>
      </c>
      <c r="E38" s="96" t="s">
        <v>333</v>
      </c>
      <c r="F38" s="96" t="s">
        <v>334</v>
      </c>
      <c r="G38" s="96" t="s">
        <v>335</v>
      </c>
      <c r="H38" s="96" t="s">
        <v>336</v>
      </c>
      <c r="I38" s="96" t="s">
        <v>337</v>
      </c>
      <c r="J38"/>
      <c r="K38"/>
      <c r="L38"/>
      <c r="M38"/>
      <c r="N38"/>
      <c r="O38"/>
      <c r="P38"/>
      <c r="Q38"/>
      <c r="R38"/>
      <c r="S38"/>
    </row>
    <row r="39" spans="1:19">
      <c r="A39" s="96" t="s">
        <v>357</v>
      </c>
      <c r="B39" s="96" t="s">
        <v>504</v>
      </c>
      <c r="C39" s="96">
        <v>0.8</v>
      </c>
      <c r="D39" s="96">
        <v>1.306</v>
      </c>
      <c r="E39" s="96">
        <v>1.6240000000000001</v>
      </c>
      <c r="F39" s="96">
        <v>598.24</v>
      </c>
      <c r="G39" s="96">
        <v>90</v>
      </c>
      <c r="H39" s="96">
        <v>90</v>
      </c>
      <c r="I39" s="96" t="s">
        <v>341</v>
      </c>
      <c r="J39"/>
      <c r="K39"/>
      <c r="L39"/>
      <c r="M39"/>
      <c r="N39"/>
      <c r="O39"/>
      <c r="P39"/>
      <c r="Q39"/>
      <c r="R39"/>
      <c r="S39"/>
    </row>
    <row r="40" spans="1:19">
      <c r="A40" s="96" t="s">
        <v>358</v>
      </c>
      <c r="B40" s="96" t="s">
        <v>504</v>
      </c>
      <c r="C40" s="96">
        <v>0.8</v>
      </c>
      <c r="D40" s="96">
        <v>1.306</v>
      </c>
      <c r="E40" s="96">
        <v>1.6240000000000001</v>
      </c>
      <c r="F40" s="96">
        <v>390.16</v>
      </c>
      <c r="G40" s="96">
        <v>0</v>
      </c>
      <c r="H40" s="96">
        <v>90</v>
      </c>
      <c r="I40" s="96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96" t="s">
        <v>359</v>
      </c>
      <c r="B41" s="96" t="s">
        <v>504</v>
      </c>
      <c r="C41" s="96">
        <v>0.8</v>
      </c>
      <c r="D41" s="96">
        <v>1.306</v>
      </c>
      <c r="E41" s="96">
        <v>1.6240000000000001</v>
      </c>
      <c r="F41" s="96">
        <v>598.24</v>
      </c>
      <c r="G41" s="96">
        <v>270</v>
      </c>
      <c r="H41" s="96">
        <v>90</v>
      </c>
      <c r="I41" s="96" t="s">
        <v>345</v>
      </c>
      <c r="J41"/>
      <c r="K41"/>
      <c r="L41"/>
      <c r="M41"/>
      <c r="N41"/>
      <c r="O41"/>
      <c r="P41"/>
      <c r="Q41"/>
      <c r="R41"/>
      <c r="S41"/>
    </row>
    <row r="42" spans="1:19">
      <c r="A42" s="96" t="s">
        <v>360</v>
      </c>
      <c r="B42" s="96" t="s">
        <v>347</v>
      </c>
      <c r="C42" s="96">
        <v>0.3</v>
      </c>
      <c r="D42" s="96">
        <v>2.512</v>
      </c>
      <c r="E42" s="96">
        <v>6.452</v>
      </c>
      <c r="F42" s="96">
        <v>3204.84</v>
      </c>
      <c r="G42" s="96">
        <v>0</v>
      </c>
      <c r="H42" s="96">
        <v>180</v>
      </c>
      <c r="I42" s="96"/>
      <c r="J42"/>
      <c r="K42"/>
      <c r="L42"/>
      <c r="M42"/>
      <c r="N42"/>
      <c r="O42"/>
      <c r="P42"/>
      <c r="Q42"/>
      <c r="R42"/>
      <c r="S42"/>
    </row>
    <row r="43" spans="1:19">
      <c r="A43" s="96" t="s">
        <v>361</v>
      </c>
      <c r="B43" s="96" t="s">
        <v>505</v>
      </c>
      <c r="C43" s="96">
        <v>0.3</v>
      </c>
      <c r="D43" s="96">
        <v>0.55200000000000005</v>
      </c>
      <c r="E43" s="96">
        <v>0.61599999999999999</v>
      </c>
      <c r="F43" s="96">
        <v>3204.84</v>
      </c>
      <c r="G43" s="96">
        <v>180</v>
      </c>
      <c r="H43" s="96">
        <v>0</v>
      </c>
      <c r="I43" s="96"/>
      <c r="J43"/>
      <c r="K43"/>
      <c r="L43"/>
      <c r="M43"/>
      <c r="N43"/>
      <c r="O43"/>
      <c r="P43"/>
      <c r="Q43"/>
      <c r="R43"/>
      <c r="S43"/>
    </row>
    <row r="44" spans="1:19">
      <c r="A44" s="96" t="s">
        <v>353</v>
      </c>
      <c r="B44" s="96" t="s">
        <v>504</v>
      </c>
      <c r="C44" s="96">
        <v>0.8</v>
      </c>
      <c r="D44" s="96">
        <v>1.306</v>
      </c>
      <c r="E44" s="96">
        <v>1.6240000000000001</v>
      </c>
      <c r="F44" s="96">
        <v>110.54</v>
      </c>
      <c r="G44" s="96">
        <v>180</v>
      </c>
      <c r="H44" s="96">
        <v>90</v>
      </c>
      <c r="I44" s="96" t="s">
        <v>339</v>
      </c>
      <c r="J44"/>
      <c r="K44"/>
      <c r="L44"/>
      <c r="M44"/>
      <c r="N44"/>
      <c r="O44"/>
      <c r="P44"/>
      <c r="Q44"/>
      <c r="R44"/>
      <c r="S44"/>
    </row>
    <row r="45" spans="1:19">
      <c r="A45" s="96" t="s">
        <v>354</v>
      </c>
      <c r="B45" s="96" t="s">
        <v>504</v>
      </c>
      <c r="C45" s="96">
        <v>0.8</v>
      </c>
      <c r="D45" s="96">
        <v>1.306</v>
      </c>
      <c r="E45" s="96">
        <v>1.6240000000000001</v>
      </c>
      <c r="F45" s="96">
        <v>39.020000000000003</v>
      </c>
      <c r="G45" s="96">
        <v>270</v>
      </c>
      <c r="H45" s="96">
        <v>90</v>
      </c>
      <c r="I45" s="96" t="s">
        <v>345</v>
      </c>
      <c r="J45"/>
      <c r="K45"/>
      <c r="L45"/>
      <c r="M45"/>
      <c r="N45"/>
      <c r="O45"/>
      <c r="P45"/>
      <c r="Q45"/>
      <c r="R45"/>
      <c r="S45"/>
    </row>
    <row r="46" spans="1:19">
      <c r="A46" s="96" t="s">
        <v>349</v>
      </c>
      <c r="B46" s="96" t="s">
        <v>504</v>
      </c>
      <c r="C46" s="96">
        <v>0.8</v>
      </c>
      <c r="D46" s="96">
        <v>1.306</v>
      </c>
      <c r="E46" s="96">
        <v>1.6240000000000001</v>
      </c>
      <c r="F46" s="96">
        <v>260.10000000000002</v>
      </c>
      <c r="G46" s="96">
        <v>90</v>
      </c>
      <c r="H46" s="96">
        <v>90</v>
      </c>
      <c r="I46" s="96" t="s">
        <v>341</v>
      </c>
      <c r="J46"/>
      <c r="K46"/>
      <c r="L46"/>
      <c r="M46"/>
      <c r="N46"/>
      <c r="O46"/>
      <c r="P46"/>
      <c r="Q46"/>
      <c r="R46"/>
      <c r="S46"/>
    </row>
    <row r="47" spans="1:19">
      <c r="A47" s="96" t="s">
        <v>350</v>
      </c>
      <c r="B47" s="96" t="s">
        <v>351</v>
      </c>
      <c r="C47" s="96">
        <v>0.08</v>
      </c>
      <c r="D47" s="96">
        <v>3.242</v>
      </c>
      <c r="E47" s="96">
        <v>6.2990000000000004</v>
      </c>
      <c r="F47" s="96">
        <v>390.16</v>
      </c>
      <c r="G47" s="96">
        <v>0</v>
      </c>
      <c r="H47" s="96">
        <v>90</v>
      </c>
      <c r="I47" s="96" t="s">
        <v>343</v>
      </c>
      <c r="J47"/>
      <c r="K47"/>
      <c r="L47"/>
      <c r="M47"/>
      <c r="N47"/>
      <c r="O47"/>
      <c r="P47"/>
      <c r="Q47"/>
      <c r="R47"/>
      <c r="S47"/>
    </row>
    <row r="48" spans="1:19">
      <c r="A48" s="96" t="s">
        <v>348</v>
      </c>
      <c r="B48" s="96" t="s">
        <v>504</v>
      </c>
      <c r="C48" s="96">
        <v>0.8</v>
      </c>
      <c r="D48" s="96">
        <v>1.306</v>
      </c>
      <c r="E48" s="96">
        <v>1.6240000000000001</v>
      </c>
      <c r="F48" s="96">
        <v>169.07</v>
      </c>
      <c r="G48" s="96">
        <v>180</v>
      </c>
      <c r="H48" s="96">
        <v>90</v>
      </c>
      <c r="I48" s="96" t="s">
        <v>339</v>
      </c>
      <c r="J48"/>
      <c r="K48"/>
      <c r="L48"/>
      <c r="M48"/>
      <c r="N48"/>
      <c r="O48"/>
      <c r="P48"/>
      <c r="Q48"/>
      <c r="R48"/>
      <c r="S48"/>
    </row>
    <row r="49" spans="1:19">
      <c r="A49" s="96" t="s">
        <v>352</v>
      </c>
      <c r="B49" s="96" t="s">
        <v>504</v>
      </c>
      <c r="C49" s="96">
        <v>0.8</v>
      </c>
      <c r="D49" s="96">
        <v>1.306</v>
      </c>
      <c r="E49" s="96">
        <v>1.6240000000000001</v>
      </c>
      <c r="F49" s="96">
        <v>182.07</v>
      </c>
      <c r="G49" s="96">
        <v>270</v>
      </c>
      <c r="H49" s="96">
        <v>90</v>
      </c>
      <c r="I49" s="96" t="s">
        <v>345</v>
      </c>
      <c r="J49"/>
      <c r="K49"/>
      <c r="L49"/>
      <c r="M49"/>
      <c r="N49"/>
      <c r="O49"/>
      <c r="P49"/>
      <c r="Q49"/>
      <c r="R49"/>
      <c r="S49"/>
    </row>
    <row r="50" spans="1:19">
      <c r="A50" s="96" t="s">
        <v>355</v>
      </c>
      <c r="B50" s="96" t="s">
        <v>347</v>
      </c>
      <c r="C50" s="96">
        <v>0.3</v>
      </c>
      <c r="D50" s="96">
        <v>2.512</v>
      </c>
      <c r="E50" s="96">
        <v>6.452</v>
      </c>
      <c r="F50" s="96">
        <v>1156.53</v>
      </c>
      <c r="G50" s="96">
        <v>0</v>
      </c>
      <c r="H50" s="96">
        <v>180</v>
      </c>
      <c r="I50" s="96"/>
      <c r="J50"/>
      <c r="K50"/>
      <c r="L50"/>
      <c r="M50"/>
      <c r="N50"/>
      <c r="O50"/>
      <c r="P50"/>
      <c r="Q50"/>
      <c r="R50"/>
      <c r="S50"/>
    </row>
    <row r="51" spans="1:19">
      <c r="A51" s="96" t="s">
        <v>356</v>
      </c>
      <c r="B51" s="96" t="s">
        <v>505</v>
      </c>
      <c r="C51" s="96">
        <v>0.3</v>
      </c>
      <c r="D51" s="96">
        <v>0.55200000000000005</v>
      </c>
      <c r="E51" s="96">
        <v>0.61599999999999999</v>
      </c>
      <c r="F51" s="96">
        <v>1393.41</v>
      </c>
      <c r="G51" s="96">
        <v>0</v>
      </c>
      <c r="H51" s="96">
        <v>0</v>
      </c>
      <c r="I51" s="96"/>
      <c r="J51"/>
      <c r="K51"/>
      <c r="L51"/>
      <c r="M51"/>
      <c r="N51"/>
      <c r="O51"/>
      <c r="P51"/>
      <c r="Q51"/>
      <c r="R51"/>
      <c r="S51"/>
    </row>
    <row r="52" spans="1:19">
      <c r="A52" s="96" t="s">
        <v>340</v>
      </c>
      <c r="B52" s="96" t="s">
        <v>504</v>
      </c>
      <c r="C52" s="96">
        <v>0.8</v>
      </c>
      <c r="D52" s="96">
        <v>1.306</v>
      </c>
      <c r="E52" s="96">
        <v>1.6240000000000001</v>
      </c>
      <c r="F52" s="96">
        <v>39.020000000000003</v>
      </c>
      <c r="G52" s="96">
        <v>90</v>
      </c>
      <c r="H52" s="96">
        <v>90</v>
      </c>
      <c r="I52" s="96" t="s">
        <v>341</v>
      </c>
      <c r="J52"/>
      <c r="K52"/>
      <c r="L52"/>
      <c r="M52"/>
      <c r="N52"/>
      <c r="O52"/>
      <c r="P52"/>
      <c r="Q52"/>
      <c r="R52"/>
      <c r="S52"/>
    </row>
    <row r="53" spans="1:19">
      <c r="A53" s="96" t="s">
        <v>342</v>
      </c>
      <c r="B53" s="96" t="s">
        <v>504</v>
      </c>
      <c r="C53" s="96">
        <v>0.8</v>
      </c>
      <c r="D53" s="96">
        <v>1.306</v>
      </c>
      <c r="E53" s="96">
        <v>1.6240000000000001</v>
      </c>
      <c r="F53" s="96">
        <v>110.54</v>
      </c>
      <c r="G53" s="96">
        <v>0</v>
      </c>
      <c r="H53" s="96">
        <v>90</v>
      </c>
      <c r="I53" s="96" t="s">
        <v>343</v>
      </c>
      <c r="J53"/>
      <c r="K53"/>
      <c r="L53"/>
      <c r="M53"/>
      <c r="N53"/>
      <c r="O53"/>
      <c r="P53"/>
      <c r="Q53"/>
      <c r="R53"/>
      <c r="S53"/>
    </row>
    <row r="54" spans="1:19">
      <c r="A54" s="96" t="s">
        <v>338</v>
      </c>
      <c r="B54" s="96" t="s">
        <v>504</v>
      </c>
      <c r="C54" s="96">
        <v>0.8</v>
      </c>
      <c r="D54" s="96">
        <v>1.306</v>
      </c>
      <c r="E54" s="96">
        <v>1.6240000000000001</v>
      </c>
      <c r="F54" s="96">
        <v>110.54</v>
      </c>
      <c r="G54" s="96">
        <v>180</v>
      </c>
      <c r="H54" s="96">
        <v>90</v>
      </c>
      <c r="I54" s="96" t="s">
        <v>339</v>
      </c>
      <c r="J54"/>
      <c r="K54"/>
      <c r="L54"/>
      <c r="M54"/>
      <c r="N54"/>
      <c r="O54"/>
      <c r="P54"/>
      <c r="Q54"/>
      <c r="R54"/>
      <c r="S54"/>
    </row>
    <row r="55" spans="1:19">
      <c r="A55" s="96" t="s">
        <v>344</v>
      </c>
      <c r="B55" s="96" t="s">
        <v>504</v>
      </c>
      <c r="C55" s="96">
        <v>0.8</v>
      </c>
      <c r="D55" s="96">
        <v>1.306</v>
      </c>
      <c r="E55" s="96">
        <v>1.6240000000000001</v>
      </c>
      <c r="F55" s="96">
        <v>39.020000000000003</v>
      </c>
      <c r="G55" s="96">
        <v>270</v>
      </c>
      <c r="H55" s="96">
        <v>90</v>
      </c>
      <c r="I55" s="96" t="s">
        <v>345</v>
      </c>
      <c r="J55"/>
      <c r="K55"/>
      <c r="L55"/>
      <c r="M55"/>
      <c r="N55"/>
      <c r="O55"/>
      <c r="P55"/>
      <c r="Q55"/>
      <c r="R55"/>
      <c r="S55"/>
    </row>
    <row r="56" spans="1:19">
      <c r="A56" s="96" t="s">
        <v>346</v>
      </c>
      <c r="B56" s="96" t="s">
        <v>347</v>
      </c>
      <c r="C56" s="96">
        <v>0.3</v>
      </c>
      <c r="D56" s="96">
        <v>2.512</v>
      </c>
      <c r="E56" s="96">
        <v>6.452</v>
      </c>
      <c r="F56" s="96">
        <v>236.88</v>
      </c>
      <c r="G56" s="96">
        <v>0</v>
      </c>
      <c r="H56" s="96">
        <v>180</v>
      </c>
      <c r="I56" s="96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90"/>
      <c r="B58" s="96" t="s">
        <v>56</v>
      </c>
      <c r="C58" s="96" t="s">
        <v>362</v>
      </c>
      <c r="D58" s="96" t="s">
        <v>363</v>
      </c>
      <c r="E58" s="96" t="s">
        <v>364</v>
      </c>
      <c r="F58" s="96" t="s">
        <v>50</v>
      </c>
      <c r="G58" s="96" t="s">
        <v>365</v>
      </c>
      <c r="H58" s="96" t="s">
        <v>366</v>
      </c>
      <c r="I58" s="96" t="s">
        <v>367</v>
      </c>
      <c r="J58" s="96" t="s">
        <v>335</v>
      </c>
      <c r="K58" s="96" t="s">
        <v>337</v>
      </c>
      <c r="L58"/>
      <c r="M58"/>
      <c r="N58"/>
      <c r="O58"/>
      <c r="P58"/>
      <c r="Q58"/>
      <c r="R58"/>
      <c r="S58"/>
    </row>
    <row r="59" spans="1:19">
      <c r="A59" s="96" t="s">
        <v>368</v>
      </c>
      <c r="B59" s="96" t="s">
        <v>506</v>
      </c>
      <c r="C59" s="96">
        <v>5.58</v>
      </c>
      <c r="D59" s="96">
        <v>5.58</v>
      </c>
      <c r="E59" s="96">
        <v>5.8380000000000001</v>
      </c>
      <c r="F59" s="96">
        <v>0.7</v>
      </c>
      <c r="G59" s="96">
        <v>0.60299999999999998</v>
      </c>
      <c r="H59" s="96" t="s">
        <v>369</v>
      </c>
      <c r="I59" s="96" t="s">
        <v>338</v>
      </c>
      <c r="J59" s="96">
        <v>180</v>
      </c>
      <c r="K59" s="96" t="s">
        <v>339</v>
      </c>
      <c r="L59"/>
      <c r="M59"/>
      <c r="N59"/>
      <c r="O59"/>
      <c r="P59"/>
      <c r="Q59"/>
      <c r="R59"/>
      <c r="S59"/>
    </row>
    <row r="60" spans="1:19">
      <c r="A60" s="96" t="s">
        <v>370</v>
      </c>
      <c r="B60" s="96" t="s">
        <v>506</v>
      </c>
      <c r="C60" s="96">
        <v>5.58</v>
      </c>
      <c r="D60" s="96">
        <v>5.58</v>
      </c>
      <c r="E60" s="96">
        <v>5.8380000000000001</v>
      </c>
      <c r="F60" s="96">
        <v>0.7</v>
      </c>
      <c r="G60" s="96">
        <v>0.60299999999999998</v>
      </c>
      <c r="H60" s="96" t="s">
        <v>369</v>
      </c>
      <c r="I60" s="96" t="s">
        <v>338</v>
      </c>
      <c r="J60" s="96">
        <v>180</v>
      </c>
      <c r="K60" s="96" t="s">
        <v>339</v>
      </c>
      <c r="L60"/>
      <c r="M60"/>
      <c r="N60"/>
      <c r="O60"/>
      <c r="P60"/>
      <c r="Q60"/>
      <c r="R60"/>
      <c r="S60"/>
    </row>
    <row r="61" spans="1:19">
      <c r="A61" s="96" t="s">
        <v>371</v>
      </c>
      <c r="B61" s="96" t="s">
        <v>506</v>
      </c>
      <c r="C61" s="96">
        <v>3.25</v>
      </c>
      <c r="D61" s="96">
        <v>3.25</v>
      </c>
      <c r="E61" s="96">
        <v>5.8380000000000001</v>
      </c>
      <c r="F61" s="96">
        <v>0.7</v>
      </c>
      <c r="G61" s="96">
        <v>0.60299999999999998</v>
      </c>
      <c r="H61" s="96" t="s">
        <v>369</v>
      </c>
      <c r="I61" s="96" t="s">
        <v>344</v>
      </c>
      <c r="J61" s="96">
        <v>270</v>
      </c>
      <c r="K61" s="96" t="s">
        <v>345</v>
      </c>
      <c r="L61"/>
      <c r="M61"/>
      <c r="N61"/>
      <c r="O61"/>
      <c r="P61"/>
      <c r="Q61"/>
      <c r="R61"/>
      <c r="S61"/>
    </row>
    <row r="62" spans="1:19">
      <c r="A62" s="96" t="s">
        <v>372</v>
      </c>
      <c r="B62" s="96" t="s">
        <v>506</v>
      </c>
      <c r="C62" s="96">
        <v>3.25</v>
      </c>
      <c r="D62" s="96">
        <v>3.25</v>
      </c>
      <c r="E62" s="96">
        <v>5.8380000000000001</v>
      </c>
      <c r="F62" s="96">
        <v>0.7</v>
      </c>
      <c r="G62" s="96">
        <v>0.60299999999999998</v>
      </c>
      <c r="H62" s="96" t="s">
        <v>369</v>
      </c>
      <c r="I62" s="96" t="s">
        <v>344</v>
      </c>
      <c r="J62" s="96">
        <v>270</v>
      </c>
      <c r="K62" s="96" t="s">
        <v>345</v>
      </c>
      <c r="L62"/>
      <c r="M62"/>
      <c r="N62"/>
      <c r="O62"/>
      <c r="P62"/>
      <c r="Q62"/>
      <c r="R62"/>
      <c r="S62"/>
    </row>
    <row r="63" spans="1:19">
      <c r="A63" s="96" t="s">
        <v>373</v>
      </c>
      <c r="B63" s="96"/>
      <c r="C63" s="96"/>
      <c r="D63" s="96">
        <v>17.66</v>
      </c>
      <c r="E63" s="96">
        <v>5.84</v>
      </c>
      <c r="F63" s="96">
        <v>0.7</v>
      </c>
      <c r="G63" s="96">
        <v>0.60299999999999998</v>
      </c>
      <c r="H63" s="96"/>
      <c r="I63" s="96"/>
      <c r="J63" s="96"/>
      <c r="K63" s="96"/>
      <c r="L63"/>
      <c r="M63"/>
      <c r="N63"/>
      <c r="O63"/>
      <c r="P63"/>
      <c r="Q63"/>
      <c r="R63"/>
      <c r="S63"/>
    </row>
    <row r="64" spans="1:19">
      <c r="A64" s="96" t="s">
        <v>374</v>
      </c>
      <c r="B64" s="96"/>
      <c r="C64" s="96"/>
      <c r="D64" s="96">
        <v>0</v>
      </c>
      <c r="E64" s="96" t="s">
        <v>375</v>
      </c>
      <c r="F64" s="96" t="s">
        <v>375</v>
      </c>
      <c r="G64" s="96" t="s">
        <v>375</v>
      </c>
      <c r="H64" s="96"/>
      <c r="I64" s="96"/>
      <c r="J64" s="96"/>
      <c r="K64" s="96"/>
      <c r="L64"/>
      <c r="M64"/>
      <c r="N64"/>
      <c r="O64"/>
      <c r="P64"/>
      <c r="Q64"/>
      <c r="R64"/>
      <c r="S64"/>
    </row>
    <row r="65" spans="1:19">
      <c r="A65" s="96" t="s">
        <v>376</v>
      </c>
      <c r="B65" s="96"/>
      <c r="C65" s="96"/>
      <c r="D65" s="96">
        <v>17.66</v>
      </c>
      <c r="E65" s="96">
        <v>5.84</v>
      </c>
      <c r="F65" s="96">
        <v>0.7</v>
      </c>
      <c r="G65" s="96">
        <v>0.60299999999999998</v>
      </c>
      <c r="H65" s="96"/>
      <c r="I65" s="96"/>
      <c r="J65" s="96"/>
      <c r="K65" s="96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0"/>
      <c r="B67" s="96" t="s">
        <v>119</v>
      </c>
      <c r="C67" s="96" t="s">
        <v>377</v>
      </c>
      <c r="D67" s="96" t="s">
        <v>378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6" t="s">
        <v>40</v>
      </c>
      <c r="B68" s="96"/>
      <c r="C68" s="96"/>
      <c r="D68" s="96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90"/>
      <c r="B70" s="96" t="s">
        <v>119</v>
      </c>
      <c r="C70" s="96" t="s">
        <v>379</v>
      </c>
      <c r="D70" s="96" t="s">
        <v>380</v>
      </c>
      <c r="E70" s="96" t="s">
        <v>381</v>
      </c>
      <c r="F70" s="96" t="s">
        <v>382</v>
      </c>
      <c r="G70" s="96" t="s">
        <v>378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6" t="s">
        <v>383</v>
      </c>
      <c r="B71" s="96" t="s">
        <v>384</v>
      </c>
      <c r="C71" s="96">
        <v>15877.33</v>
      </c>
      <c r="D71" s="96">
        <v>12680.51</v>
      </c>
      <c r="E71" s="96">
        <v>3196.82</v>
      </c>
      <c r="F71" s="96">
        <v>0.8</v>
      </c>
      <c r="G71" s="96">
        <v>4.01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6" t="s">
        <v>385</v>
      </c>
      <c r="B72" s="96" t="s">
        <v>384</v>
      </c>
      <c r="C72" s="96">
        <v>64340.639999999999</v>
      </c>
      <c r="D72" s="96">
        <v>47005.42</v>
      </c>
      <c r="E72" s="96">
        <v>17335.23</v>
      </c>
      <c r="F72" s="96">
        <v>0.73</v>
      </c>
      <c r="G72" s="96">
        <v>3.3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0"/>
      <c r="B74" s="96" t="s">
        <v>119</v>
      </c>
      <c r="C74" s="96" t="s">
        <v>379</v>
      </c>
      <c r="D74" s="96" t="s">
        <v>378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6" t="s">
        <v>386</v>
      </c>
      <c r="B75" s="96" t="s">
        <v>387</v>
      </c>
      <c r="C75" s="96">
        <v>36355.769999999997</v>
      </c>
      <c r="D75" s="96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6" t="s">
        <v>388</v>
      </c>
      <c r="B76" s="96" t="s">
        <v>387</v>
      </c>
      <c r="C76" s="96">
        <v>16587.63</v>
      </c>
      <c r="D76" s="96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6" t="s">
        <v>389</v>
      </c>
      <c r="B77" s="96" t="s">
        <v>387</v>
      </c>
      <c r="C77" s="96">
        <v>61406.84</v>
      </c>
      <c r="D77" s="96">
        <v>0.8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0"/>
      <c r="B79" s="96" t="s">
        <v>119</v>
      </c>
      <c r="C79" s="96" t="s">
        <v>390</v>
      </c>
      <c r="D79" s="96" t="s">
        <v>391</v>
      </c>
      <c r="E79" s="96" t="s">
        <v>392</v>
      </c>
      <c r="F79" s="96" t="s">
        <v>393</v>
      </c>
      <c r="G79" s="96" t="s">
        <v>394</v>
      </c>
      <c r="H79" s="96" t="s">
        <v>395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6" t="s">
        <v>396</v>
      </c>
      <c r="B80" s="96" t="s">
        <v>397</v>
      </c>
      <c r="C80" s="96">
        <v>0.54</v>
      </c>
      <c r="D80" s="96">
        <v>49.8</v>
      </c>
      <c r="E80" s="96">
        <v>0.8</v>
      </c>
      <c r="F80" s="96">
        <v>74.41</v>
      </c>
      <c r="G80" s="96">
        <v>1</v>
      </c>
      <c r="H80" s="96" t="s">
        <v>398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6" t="s">
        <v>399</v>
      </c>
      <c r="B81" s="96" t="s">
        <v>400</v>
      </c>
      <c r="C81" s="96">
        <v>0.55000000000000004</v>
      </c>
      <c r="D81" s="96">
        <v>622</v>
      </c>
      <c r="E81" s="96">
        <v>0.96</v>
      </c>
      <c r="F81" s="96">
        <v>1092.6600000000001</v>
      </c>
      <c r="G81" s="96">
        <v>1</v>
      </c>
      <c r="H81" s="96" t="s">
        <v>401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6" t="s">
        <v>402</v>
      </c>
      <c r="B82" s="96" t="s">
        <v>400</v>
      </c>
      <c r="C82" s="96">
        <v>0.56999999999999995</v>
      </c>
      <c r="D82" s="96">
        <v>622</v>
      </c>
      <c r="E82" s="96">
        <v>3.17</v>
      </c>
      <c r="F82" s="96">
        <v>3463.56</v>
      </c>
      <c r="G82" s="96">
        <v>1</v>
      </c>
      <c r="H82" s="96" t="s">
        <v>401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0"/>
      <c r="B84" s="96" t="s">
        <v>119</v>
      </c>
      <c r="C84" s="96" t="s">
        <v>403</v>
      </c>
      <c r="D84" s="96" t="s">
        <v>404</v>
      </c>
      <c r="E84" s="96" t="s">
        <v>405</v>
      </c>
      <c r="F84" s="96" t="s">
        <v>406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6" t="s">
        <v>40</v>
      </c>
      <c r="B85" s="96"/>
      <c r="C85" s="96"/>
      <c r="D85" s="96"/>
      <c r="E85" s="96"/>
      <c r="F85" s="96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0"/>
      <c r="B87" s="96" t="s">
        <v>119</v>
      </c>
      <c r="C87" s="96" t="s">
        <v>407</v>
      </c>
      <c r="D87" s="96" t="s">
        <v>408</v>
      </c>
      <c r="E87" s="96" t="s">
        <v>409</v>
      </c>
      <c r="F87" s="96" t="s">
        <v>410</v>
      </c>
      <c r="G87" s="96" t="s">
        <v>411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6" t="s">
        <v>40</v>
      </c>
      <c r="B88" s="96"/>
      <c r="C88" s="96"/>
      <c r="D88" s="96"/>
      <c r="E88" s="96"/>
      <c r="F88" s="96"/>
      <c r="G88" s="96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90"/>
      <c r="B90" s="96" t="s">
        <v>412</v>
      </c>
      <c r="C90" s="96" t="s">
        <v>413</v>
      </c>
      <c r="D90" s="96" t="s">
        <v>414</v>
      </c>
      <c r="E90" s="96" t="s">
        <v>415</v>
      </c>
      <c r="F90" s="96" t="s">
        <v>416</v>
      </c>
      <c r="G90" s="96" t="s">
        <v>417</v>
      </c>
      <c r="H90" s="96" t="s">
        <v>418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6" t="s">
        <v>419</v>
      </c>
      <c r="B91" s="96">
        <v>17646.666000000001</v>
      </c>
      <c r="C91" s="96">
        <v>27.313800000000001</v>
      </c>
      <c r="D91" s="96">
        <v>106.2366</v>
      </c>
      <c r="E91" s="96">
        <v>0</v>
      </c>
      <c r="F91" s="96">
        <v>2.0000000000000001E-4</v>
      </c>
      <c r="G91" s="96">
        <v>529774.15520000004</v>
      </c>
      <c r="H91" s="96">
        <v>7281.5824000000002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6" t="s">
        <v>420</v>
      </c>
      <c r="B92" s="96">
        <v>14365.1237</v>
      </c>
      <c r="C92" s="96">
        <v>23.0548</v>
      </c>
      <c r="D92" s="96">
        <v>94.190399999999997</v>
      </c>
      <c r="E92" s="96">
        <v>0</v>
      </c>
      <c r="F92" s="96">
        <v>2.0000000000000001E-4</v>
      </c>
      <c r="G92" s="96">
        <v>469735.86300000001</v>
      </c>
      <c r="H92" s="96">
        <v>6012.7631000000001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6" t="s">
        <v>421</v>
      </c>
      <c r="B93" s="96">
        <v>16496.4627</v>
      </c>
      <c r="C93" s="96">
        <v>26.536999999999999</v>
      </c>
      <c r="D93" s="96">
        <v>108.74379999999999</v>
      </c>
      <c r="E93" s="96">
        <v>0</v>
      </c>
      <c r="F93" s="96">
        <v>2.0000000000000001E-4</v>
      </c>
      <c r="G93" s="96">
        <v>542317.09580000001</v>
      </c>
      <c r="H93" s="96">
        <v>6911.2671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6" t="s">
        <v>422</v>
      </c>
      <c r="B94" s="96">
        <v>14427.422399999999</v>
      </c>
      <c r="C94" s="96">
        <v>23.632999999999999</v>
      </c>
      <c r="D94" s="96">
        <v>99.093599999999995</v>
      </c>
      <c r="E94" s="96">
        <v>0</v>
      </c>
      <c r="F94" s="96">
        <v>2.0000000000000001E-4</v>
      </c>
      <c r="G94" s="96">
        <v>494206.24329999997</v>
      </c>
      <c r="H94" s="96">
        <v>6088.5421999999999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6" t="s">
        <v>265</v>
      </c>
      <c r="B95" s="96">
        <v>16083.749599999999</v>
      </c>
      <c r="C95" s="96">
        <v>26.369800000000001</v>
      </c>
      <c r="D95" s="96">
        <v>110.69240000000001</v>
      </c>
      <c r="E95" s="96">
        <v>0</v>
      </c>
      <c r="F95" s="96">
        <v>2.0000000000000001E-4</v>
      </c>
      <c r="G95" s="96">
        <v>552053.15839999996</v>
      </c>
      <c r="H95" s="96">
        <v>6789.9911000000002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6" t="s">
        <v>423</v>
      </c>
      <c r="B96" s="96">
        <v>18299.934399999998</v>
      </c>
      <c r="C96" s="96">
        <v>30.010400000000001</v>
      </c>
      <c r="D96" s="96">
        <v>126.01179999999999</v>
      </c>
      <c r="E96" s="96">
        <v>0</v>
      </c>
      <c r="F96" s="96">
        <v>2.0000000000000001E-4</v>
      </c>
      <c r="G96" s="96">
        <v>628455.56420000002</v>
      </c>
      <c r="H96" s="96">
        <v>7726.3279000000002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6" t="s">
        <v>424</v>
      </c>
      <c r="B97" s="96">
        <v>18619.9673</v>
      </c>
      <c r="C97" s="96">
        <v>30.535399999999999</v>
      </c>
      <c r="D97" s="96">
        <v>128.21680000000001</v>
      </c>
      <c r="E97" s="96">
        <v>0</v>
      </c>
      <c r="F97" s="96">
        <v>2.0000000000000001E-4</v>
      </c>
      <c r="G97" s="96">
        <v>639452.3885</v>
      </c>
      <c r="H97" s="96">
        <v>7861.4614000000001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6" t="s">
        <v>425</v>
      </c>
      <c r="B98" s="96">
        <v>19464.825400000002</v>
      </c>
      <c r="C98" s="96">
        <v>31.9209</v>
      </c>
      <c r="D98" s="96">
        <v>134.03450000000001</v>
      </c>
      <c r="E98" s="96">
        <v>0</v>
      </c>
      <c r="F98" s="96">
        <v>2.9999999999999997E-4</v>
      </c>
      <c r="G98" s="96">
        <v>668466.75390000001</v>
      </c>
      <c r="H98" s="96">
        <v>8218.1654999999992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6" t="s">
        <v>426</v>
      </c>
      <c r="B99" s="96">
        <v>16243.129000000001</v>
      </c>
      <c r="C99" s="96">
        <v>26.637599999999999</v>
      </c>
      <c r="D99" s="96">
        <v>111.84990000000001</v>
      </c>
      <c r="E99" s="96">
        <v>0</v>
      </c>
      <c r="F99" s="96">
        <v>2.0000000000000001E-4</v>
      </c>
      <c r="G99" s="96">
        <v>557825.97510000004</v>
      </c>
      <c r="H99" s="96">
        <v>6857.9453000000003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6" t="s">
        <v>427</v>
      </c>
      <c r="B100" s="96">
        <v>15288.1139</v>
      </c>
      <c r="C100" s="96">
        <v>25.0519</v>
      </c>
      <c r="D100" s="96">
        <v>105.0903</v>
      </c>
      <c r="E100" s="96">
        <v>0</v>
      </c>
      <c r="F100" s="96">
        <v>2.0000000000000001E-4</v>
      </c>
      <c r="G100" s="96">
        <v>524113.59769999998</v>
      </c>
      <c r="H100" s="96">
        <v>6452.7049999999999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6" t="s">
        <v>428</v>
      </c>
      <c r="B101" s="96">
        <v>15358.178400000001</v>
      </c>
      <c r="C101" s="96">
        <v>24.851099999999999</v>
      </c>
      <c r="D101" s="96">
        <v>102.6057</v>
      </c>
      <c r="E101" s="96">
        <v>0</v>
      </c>
      <c r="F101" s="96">
        <v>2.0000000000000001E-4</v>
      </c>
      <c r="G101" s="96">
        <v>511711.16739999998</v>
      </c>
      <c r="H101" s="96">
        <v>6449.4768000000004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6" t="s">
        <v>429</v>
      </c>
      <c r="B102" s="96">
        <v>16839.889299999999</v>
      </c>
      <c r="C102" s="96">
        <v>26.299299999999999</v>
      </c>
      <c r="D102" s="96">
        <v>103.5813</v>
      </c>
      <c r="E102" s="96">
        <v>0</v>
      </c>
      <c r="F102" s="96">
        <v>2.0000000000000001E-4</v>
      </c>
      <c r="G102" s="96">
        <v>516542.06679999997</v>
      </c>
      <c r="H102" s="96">
        <v>6973.0259999999998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6"/>
      <c r="B103" s="96"/>
      <c r="C103" s="96"/>
      <c r="D103" s="96"/>
      <c r="E103" s="96"/>
      <c r="F103" s="96"/>
      <c r="G103" s="96"/>
      <c r="H103" s="96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6" t="s">
        <v>430</v>
      </c>
      <c r="B104" s="96">
        <v>199133.462</v>
      </c>
      <c r="C104" s="96">
        <v>322.21499999999997</v>
      </c>
      <c r="D104" s="96">
        <v>1330.3471999999999</v>
      </c>
      <c r="E104" s="96">
        <v>0</v>
      </c>
      <c r="F104" s="96">
        <v>2.5000000000000001E-3</v>
      </c>
      <c r="G104" s="97">
        <v>6634650</v>
      </c>
      <c r="H104" s="96">
        <v>83623.254100000006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6" t="s">
        <v>431</v>
      </c>
      <c r="B105" s="96">
        <v>14365.1237</v>
      </c>
      <c r="C105" s="96">
        <v>23.0548</v>
      </c>
      <c r="D105" s="96">
        <v>94.190399999999997</v>
      </c>
      <c r="E105" s="96">
        <v>0</v>
      </c>
      <c r="F105" s="96">
        <v>2.0000000000000001E-4</v>
      </c>
      <c r="G105" s="96">
        <v>469735.86300000001</v>
      </c>
      <c r="H105" s="96">
        <v>6012.7631000000001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6" t="s">
        <v>432</v>
      </c>
      <c r="B106" s="96">
        <v>19464.825400000002</v>
      </c>
      <c r="C106" s="96">
        <v>31.9209</v>
      </c>
      <c r="D106" s="96">
        <v>134.03450000000001</v>
      </c>
      <c r="E106" s="96">
        <v>0</v>
      </c>
      <c r="F106" s="96">
        <v>2.9999999999999997E-4</v>
      </c>
      <c r="G106" s="96">
        <v>668466.75390000001</v>
      </c>
      <c r="H106" s="96">
        <v>8218.1654999999992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0"/>
      <c r="B108" s="96" t="s">
        <v>433</v>
      </c>
      <c r="C108" s="96" t="s">
        <v>434</v>
      </c>
      <c r="D108" s="96" t="s">
        <v>435</v>
      </c>
      <c r="E108" s="96" t="s">
        <v>436</v>
      </c>
      <c r="F108" s="96" t="s">
        <v>437</v>
      </c>
      <c r="G108" s="96" t="s">
        <v>438</v>
      </c>
      <c r="H108" s="96" t="s">
        <v>439</v>
      </c>
      <c r="I108" s="96" t="s">
        <v>440</v>
      </c>
      <c r="J108" s="96" t="s">
        <v>441</v>
      </c>
      <c r="K108" s="96" t="s">
        <v>442</v>
      </c>
      <c r="L108" s="96" t="s">
        <v>443</v>
      </c>
      <c r="M108" s="96" t="s">
        <v>444</v>
      </c>
      <c r="N108" s="96" t="s">
        <v>445</v>
      </c>
      <c r="O108" s="96" t="s">
        <v>446</v>
      </c>
      <c r="P108" s="96" t="s">
        <v>447</v>
      </c>
      <c r="Q108" s="96" t="s">
        <v>448</v>
      </c>
      <c r="R108" s="96" t="s">
        <v>449</v>
      </c>
      <c r="S108" s="96" t="s">
        <v>450</v>
      </c>
    </row>
    <row r="109" spans="1:19">
      <c r="A109" s="96" t="s">
        <v>419</v>
      </c>
      <c r="B109" s="97">
        <v>69519100000</v>
      </c>
      <c r="C109" s="96">
        <v>68981.039999999994</v>
      </c>
      <c r="D109" s="96" t="s">
        <v>564</v>
      </c>
      <c r="E109" s="96">
        <v>49331.021000000001</v>
      </c>
      <c r="F109" s="96">
        <v>9104.3970000000008</v>
      </c>
      <c r="G109" s="96">
        <v>4630.6210000000001</v>
      </c>
      <c r="H109" s="96">
        <v>0</v>
      </c>
      <c r="I109" s="96">
        <v>0</v>
      </c>
      <c r="J109" s="96">
        <v>5915</v>
      </c>
      <c r="K109" s="96">
        <v>0</v>
      </c>
      <c r="L109" s="96">
        <v>0</v>
      </c>
      <c r="M109" s="96">
        <v>0</v>
      </c>
      <c r="N109" s="96">
        <v>0</v>
      </c>
      <c r="O109" s="96">
        <v>0</v>
      </c>
      <c r="P109" s="96">
        <v>0</v>
      </c>
      <c r="Q109" s="96">
        <v>0</v>
      </c>
      <c r="R109" s="96">
        <v>0</v>
      </c>
      <c r="S109" s="96">
        <v>0</v>
      </c>
    </row>
    <row r="110" spans="1:19">
      <c r="A110" s="96" t="s">
        <v>420</v>
      </c>
      <c r="B110" s="97">
        <v>61640600000</v>
      </c>
      <c r="C110" s="96">
        <v>63766.17</v>
      </c>
      <c r="D110" s="96" t="s">
        <v>565</v>
      </c>
      <c r="E110" s="96">
        <v>49331.021000000001</v>
      </c>
      <c r="F110" s="96">
        <v>9104.3970000000008</v>
      </c>
      <c r="G110" s="96">
        <v>4630.6210000000001</v>
      </c>
      <c r="H110" s="96">
        <v>0</v>
      </c>
      <c r="I110" s="96">
        <v>700.13</v>
      </c>
      <c r="J110" s="96">
        <v>0</v>
      </c>
      <c r="K110" s="96">
        <v>0</v>
      </c>
      <c r="L110" s="96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96">
        <v>0</v>
      </c>
      <c r="S110" s="96">
        <v>0</v>
      </c>
    </row>
    <row r="111" spans="1:19">
      <c r="A111" s="96" t="s">
        <v>421</v>
      </c>
      <c r="B111" s="97">
        <v>71165000000</v>
      </c>
      <c r="C111" s="96">
        <v>64129.372000000003</v>
      </c>
      <c r="D111" s="96" t="s">
        <v>566</v>
      </c>
      <c r="E111" s="96">
        <v>49331.021000000001</v>
      </c>
      <c r="F111" s="96">
        <v>9104.3970000000008</v>
      </c>
      <c r="G111" s="96">
        <v>4630.6210000000001</v>
      </c>
      <c r="H111" s="96">
        <v>0</v>
      </c>
      <c r="I111" s="96">
        <v>1063.3320000000001</v>
      </c>
      <c r="J111" s="96">
        <v>0</v>
      </c>
      <c r="K111" s="96">
        <v>0</v>
      </c>
      <c r="L111" s="96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96">
        <v>0</v>
      </c>
      <c r="S111" s="96">
        <v>0</v>
      </c>
    </row>
    <row r="112" spans="1:19">
      <c r="A112" s="96" t="s">
        <v>422</v>
      </c>
      <c r="B112" s="97">
        <v>64851700000</v>
      </c>
      <c r="C112" s="96">
        <v>76656.884000000005</v>
      </c>
      <c r="D112" s="96" t="s">
        <v>461</v>
      </c>
      <c r="E112" s="96">
        <v>49331.021000000001</v>
      </c>
      <c r="F112" s="96">
        <v>9104.3970000000008</v>
      </c>
      <c r="G112" s="96">
        <v>4630.6210000000001</v>
      </c>
      <c r="H112" s="96">
        <v>0</v>
      </c>
      <c r="I112" s="96">
        <v>13590.843999999999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96">
        <v>0</v>
      </c>
      <c r="S112" s="96">
        <v>0</v>
      </c>
    </row>
    <row r="113" spans="1:19">
      <c r="A113" s="96" t="s">
        <v>265</v>
      </c>
      <c r="B113" s="97">
        <v>72442600000</v>
      </c>
      <c r="C113" s="96">
        <v>83438.850000000006</v>
      </c>
      <c r="D113" s="96" t="s">
        <v>476</v>
      </c>
      <c r="E113" s="96">
        <v>49331.021000000001</v>
      </c>
      <c r="F113" s="96">
        <v>9104.3970000000008</v>
      </c>
      <c r="G113" s="96">
        <v>4630.6210000000001</v>
      </c>
      <c r="H113" s="96">
        <v>0</v>
      </c>
      <c r="I113" s="96">
        <v>20372.810000000001</v>
      </c>
      <c r="J113" s="96">
        <v>0</v>
      </c>
      <c r="K113" s="96">
        <v>0</v>
      </c>
      <c r="L113" s="96">
        <v>0</v>
      </c>
      <c r="M113" s="96">
        <v>0</v>
      </c>
      <c r="N113" s="96">
        <v>0</v>
      </c>
      <c r="O113" s="96">
        <v>0</v>
      </c>
      <c r="P113" s="96">
        <v>0</v>
      </c>
      <c r="Q113" s="96">
        <v>0</v>
      </c>
      <c r="R113" s="96">
        <v>0</v>
      </c>
      <c r="S113" s="96">
        <v>0</v>
      </c>
    </row>
    <row r="114" spans="1:19">
      <c r="A114" s="96" t="s">
        <v>423</v>
      </c>
      <c r="B114" s="97">
        <v>82468500000</v>
      </c>
      <c r="C114" s="96">
        <v>88357.441999999995</v>
      </c>
      <c r="D114" s="96" t="s">
        <v>567</v>
      </c>
      <c r="E114" s="96">
        <v>49331.021000000001</v>
      </c>
      <c r="F114" s="96">
        <v>9104.3970000000008</v>
      </c>
      <c r="G114" s="96">
        <v>4630.6210000000001</v>
      </c>
      <c r="H114" s="96">
        <v>0</v>
      </c>
      <c r="I114" s="96">
        <v>25291.402999999998</v>
      </c>
      <c r="J114" s="96">
        <v>0</v>
      </c>
      <c r="K114" s="96">
        <v>0</v>
      </c>
      <c r="L114" s="96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96">
        <v>0</v>
      </c>
      <c r="S114" s="96">
        <v>0</v>
      </c>
    </row>
    <row r="115" spans="1:19">
      <c r="A115" s="96" t="s">
        <v>424</v>
      </c>
      <c r="B115" s="97">
        <v>83911500000</v>
      </c>
      <c r="C115" s="96">
        <v>88213.351999999999</v>
      </c>
      <c r="D115" s="96" t="s">
        <v>568</v>
      </c>
      <c r="E115" s="96">
        <v>49331.021000000001</v>
      </c>
      <c r="F115" s="96">
        <v>9104.3970000000008</v>
      </c>
      <c r="G115" s="96">
        <v>4630.6210000000001</v>
      </c>
      <c r="H115" s="96">
        <v>0</v>
      </c>
      <c r="I115" s="96">
        <v>25147.312999999998</v>
      </c>
      <c r="J115" s="96">
        <v>0</v>
      </c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96">
        <v>0</v>
      </c>
      <c r="S115" s="96">
        <v>0</v>
      </c>
    </row>
    <row r="116" spans="1:19">
      <c r="A116" s="96" t="s">
        <v>425</v>
      </c>
      <c r="B116" s="97">
        <v>87718900000</v>
      </c>
      <c r="C116" s="96">
        <v>88218.009000000005</v>
      </c>
      <c r="D116" s="96" t="s">
        <v>604</v>
      </c>
      <c r="E116" s="96">
        <v>49331.021000000001</v>
      </c>
      <c r="F116" s="96">
        <v>9104.3970000000008</v>
      </c>
      <c r="G116" s="96">
        <v>4630.6210000000001</v>
      </c>
      <c r="H116" s="96">
        <v>0</v>
      </c>
      <c r="I116" s="96">
        <v>25151.969000000001</v>
      </c>
      <c r="J116" s="96">
        <v>0</v>
      </c>
      <c r="K116" s="96">
        <v>0</v>
      </c>
      <c r="L116" s="96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96">
        <v>0</v>
      </c>
      <c r="S116" s="96">
        <v>0</v>
      </c>
    </row>
    <row r="117" spans="1:19">
      <c r="A117" s="96" t="s">
        <v>426</v>
      </c>
      <c r="B117" s="97">
        <v>73200200000</v>
      </c>
      <c r="C117" s="96">
        <v>87359.879000000001</v>
      </c>
      <c r="D117" s="96" t="s">
        <v>478</v>
      </c>
      <c r="E117" s="96">
        <v>49331.021000000001</v>
      </c>
      <c r="F117" s="96">
        <v>9104.3970000000008</v>
      </c>
      <c r="G117" s="96">
        <v>4630.6210000000001</v>
      </c>
      <c r="H117" s="96">
        <v>0</v>
      </c>
      <c r="I117" s="96">
        <v>24293.839</v>
      </c>
      <c r="J117" s="96">
        <v>0</v>
      </c>
      <c r="K117" s="96">
        <v>0</v>
      </c>
      <c r="L117" s="96">
        <v>0</v>
      </c>
      <c r="M117" s="96">
        <v>0</v>
      </c>
      <c r="N117" s="96">
        <v>0</v>
      </c>
      <c r="O117" s="96">
        <v>0</v>
      </c>
      <c r="P117" s="96">
        <v>0</v>
      </c>
      <c r="Q117" s="96">
        <v>0</v>
      </c>
      <c r="R117" s="96">
        <v>0</v>
      </c>
      <c r="S117" s="96">
        <v>0</v>
      </c>
    </row>
    <row r="118" spans="1:19">
      <c r="A118" s="96" t="s">
        <v>427</v>
      </c>
      <c r="B118" s="97">
        <v>68776300000</v>
      </c>
      <c r="C118" s="96">
        <v>75257.634000000005</v>
      </c>
      <c r="D118" s="96" t="s">
        <v>484</v>
      </c>
      <c r="E118" s="96">
        <v>49331.021000000001</v>
      </c>
      <c r="F118" s="96">
        <v>9104.3970000000008</v>
      </c>
      <c r="G118" s="96">
        <v>4630.6210000000001</v>
      </c>
      <c r="H118" s="96">
        <v>0</v>
      </c>
      <c r="I118" s="96">
        <v>12191.593999999999</v>
      </c>
      <c r="J118" s="96">
        <v>0</v>
      </c>
      <c r="K118" s="96">
        <v>0</v>
      </c>
      <c r="L118" s="96">
        <v>0</v>
      </c>
      <c r="M118" s="96">
        <v>0</v>
      </c>
      <c r="N118" s="96">
        <v>0</v>
      </c>
      <c r="O118" s="96">
        <v>0</v>
      </c>
      <c r="P118" s="96">
        <v>0</v>
      </c>
      <c r="Q118" s="96">
        <v>0</v>
      </c>
      <c r="R118" s="96">
        <v>0</v>
      </c>
      <c r="S118" s="96">
        <v>0</v>
      </c>
    </row>
    <row r="119" spans="1:19">
      <c r="A119" s="96" t="s">
        <v>428</v>
      </c>
      <c r="B119" s="97">
        <v>67148800000</v>
      </c>
      <c r="C119" s="96">
        <v>69362.620999999999</v>
      </c>
      <c r="D119" s="96" t="s">
        <v>569</v>
      </c>
      <c r="E119" s="96">
        <v>49331.021000000001</v>
      </c>
      <c r="F119" s="96">
        <v>9104.3970000000008</v>
      </c>
      <c r="G119" s="96">
        <v>4630.6210000000001</v>
      </c>
      <c r="H119" s="96">
        <v>0</v>
      </c>
      <c r="I119" s="96">
        <v>381.58100000000002</v>
      </c>
      <c r="J119" s="96">
        <v>5915</v>
      </c>
      <c r="K119" s="96">
        <v>0</v>
      </c>
      <c r="L119" s="96">
        <v>0</v>
      </c>
      <c r="M119" s="96">
        <v>0</v>
      </c>
      <c r="N119" s="96">
        <v>0</v>
      </c>
      <c r="O119" s="96">
        <v>0</v>
      </c>
      <c r="P119" s="96">
        <v>0</v>
      </c>
      <c r="Q119" s="96">
        <v>0</v>
      </c>
      <c r="R119" s="96">
        <v>0</v>
      </c>
      <c r="S119" s="96">
        <v>0</v>
      </c>
    </row>
    <row r="120" spans="1:19">
      <c r="A120" s="96" t="s">
        <v>429</v>
      </c>
      <c r="B120" s="97">
        <v>67782700000</v>
      </c>
      <c r="C120" s="96">
        <v>69078.091</v>
      </c>
      <c r="D120" s="96" t="s">
        <v>527</v>
      </c>
      <c r="E120" s="96">
        <v>49331.021000000001</v>
      </c>
      <c r="F120" s="96">
        <v>9104.3970000000008</v>
      </c>
      <c r="G120" s="96">
        <v>4630.6210000000001</v>
      </c>
      <c r="H120" s="96">
        <v>0</v>
      </c>
      <c r="I120" s="96">
        <v>97.051000000000002</v>
      </c>
      <c r="J120" s="96">
        <v>5915</v>
      </c>
      <c r="K120" s="96">
        <v>0</v>
      </c>
      <c r="L120" s="96">
        <v>0</v>
      </c>
      <c r="M120" s="96">
        <v>0</v>
      </c>
      <c r="N120" s="96">
        <v>0</v>
      </c>
      <c r="O120" s="96">
        <v>0</v>
      </c>
      <c r="P120" s="96">
        <v>0</v>
      </c>
      <c r="Q120" s="96">
        <v>0</v>
      </c>
      <c r="R120" s="96">
        <v>0</v>
      </c>
      <c r="S120" s="96">
        <v>0</v>
      </c>
    </row>
    <row r="121" spans="1:19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</row>
    <row r="122" spans="1:19">
      <c r="A122" s="96" t="s">
        <v>430</v>
      </c>
      <c r="B122" s="97">
        <v>870626000000</v>
      </c>
      <c r="C122" s="96"/>
      <c r="D122" s="96"/>
      <c r="E122" s="96"/>
      <c r="F122" s="96"/>
      <c r="G122" s="96"/>
      <c r="H122" s="96"/>
      <c r="I122" s="96"/>
      <c r="J122" s="96"/>
      <c r="K122" s="96">
        <v>0</v>
      </c>
      <c r="L122" s="96">
        <v>0</v>
      </c>
      <c r="M122" s="96">
        <v>0</v>
      </c>
      <c r="N122" s="96">
        <v>0</v>
      </c>
      <c r="O122" s="96">
        <v>0</v>
      </c>
      <c r="P122" s="96">
        <v>0</v>
      </c>
      <c r="Q122" s="96">
        <v>0</v>
      </c>
      <c r="R122" s="96">
        <v>0</v>
      </c>
      <c r="S122" s="96">
        <v>0</v>
      </c>
    </row>
    <row r="123" spans="1:19">
      <c r="A123" s="96" t="s">
        <v>431</v>
      </c>
      <c r="B123" s="97">
        <v>61640600000</v>
      </c>
      <c r="C123" s="96">
        <v>63766.17</v>
      </c>
      <c r="D123" s="96"/>
      <c r="E123" s="96">
        <v>49331.021000000001</v>
      </c>
      <c r="F123" s="96">
        <v>9104.3970000000008</v>
      </c>
      <c r="G123" s="96">
        <v>4630.6210000000001</v>
      </c>
      <c r="H123" s="96">
        <v>0</v>
      </c>
      <c r="I123" s="96">
        <v>0</v>
      </c>
      <c r="J123" s="96">
        <v>0</v>
      </c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6">
        <v>0</v>
      </c>
      <c r="Q123" s="96">
        <v>0</v>
      </c>
      <c r="R123" s="96">
        <v>0</v>
      </c>
      <c r="S123" s="96">
        <v>0</v>
      </c>
    </row>
    <row r="124" spans="1:19">
      <c r="A124" s="96" t="s">
        <v>432</v>
      </c>
      <c r="B124" s="97">
        <v>87718900000</v>
      </c>
      <c r="C124" s="96">
        <v>88357.441999999995</v>
      </c>
      <c r="D124" s="96"/>
      <c r="E124" s="96">
        <v>49331.021000000001</v>
      </c>
      <c r="F124" s="96">
        <v>9104.3970000000008</v>
      </c>
      <c r="G124" s="96">
        <v>4630.6210000000001</v>
      </c>
      <c r="H124" s="96">
        <v>0</v>
      </c>
      <c r="I124" s="96">
        <v>25291.402999999998</v>
      </c>
      <c r="J124" s="96">
        <v>5915</v>
      </c>
      <c r="K124" s="96">
        <v>0</v>
      </c>
      <c r="L124" s="96">
        <v>0</v>
      </c>
      <c r="M124" s="96">
        <v>0</v>
      </c>
      <c r="N124" s="96">
        <v>0</v>
      </c>
      <c r="O124" s="96">
        <v>0</v>
      </c>
      <c r="P124" s="96">
        <v>0</v>
      </c>
      <c r="Q124" s="96">
        <v>0</v>
      </c>
      <c r="R124" s="96">
        <v>0</v>
      </c>
      <c r="S124" s="96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90"/>
      <c r="B126" s="96" t="s">
        <v>454</v>
      </c>
      <c r="C126" s="96" t="s">
        <v>455</v>
      </c>
      <c r="D126" s="96" t="s">
        <v>456</v>
      </c>
      <c r="E126" s="96" t="s">
        <v>161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6" t="s">
        <v>457</v>
      </c>
      <c r="B127" s="96">
        <v>24920.48</v>
      </c>
      <c r="C127" s="96">
        <v>861.92</v>
      </c>
      <c r="D127" s="96">
        <v>0</v>
      </c>
      <c r="E127" s="96">
        <v>25782.400000000001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6" t="s">
        <v>458</v>
      </c>
      <c r="B128" s="96">
        <v>5.15</v>
      </c>
      <c r="C128" s="96">
        <v>0.18</v>
      </c>
      <c r="D128" s="96">
        <v>0</v>
      </c>
      <c r="E128" s="96">
        <v>5.33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6" t="s">
        <v>459</v>
      </c>
      <c r="B129" s="96">
        <v>5.15</v>
      </c>
      <c r="C129" s="96">
        <v>0.18</v>
      </c>
      <c r="D129" s="96">
        <v>0</v>
      </c>
      <c r="E129" s="96">
        <v>5.33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12</vt:i4>
      </vt:variant>
      <vt:variant>
        <vt:lpstr>Named Ranges</vt:lpstr>
      </vt:variant>
      <vt:variant>
        <vt:i4>128</vt:i4>
      </vt:variant>
    </vt:vector>
  </HeadingPairs>
  <TitlesOfParts>
    <vt:vector size="14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EqpSch</vt:lpstr>
      <vt:lpstr>OccSch</vt:lpstr>
      <vt:lpstr>OffcHeatSch</vt:lpstr>
      <vt:lpstr>OffcCoolSch</vt:lpstr>
      <vt:lpstr>StorHeatSch</vt:lpstr>
      <vt:lpstr>StorCoolSch</vt:lpstr>
      <vt:lpstr>Miami!ware01miami</vt:lpstr>
      <vt:lpstr>Miami!ware01miami_1</vt:lpstr>
      <vt:lpstr>Miami!ware01miami_2</vt:lpstr>
      <vt:lpstr>Miami!ware01miami_3</vt:lpstr>
      <vt:lpstr>Miami!ware01miami_4</vt:lpstr>
      <vt:lpstr>Miami!ware01miami_5</vt:lpstr>
      <vt:lpstr>Miami!ware01miami_6</vt:lpstr>
      <vt:lpstr>Miami!ware01miami_7</vt:lpstr>
      <vt:lpstr>Houston!ware02houston</vt:lpstr>
      <vt:lpstr>Houston!ware02houston_1</vt:lpstr>
      <vt:lpstr>Houston!ware02houston_2</vt:lpstr>
      <vt:lpstr>Houston!ware02houston_3</vt:lpstr>
      <vt:lpstr>Houston!ware02houston_4</vt:lpstr>
      <vt:lpstr>Houston!ware02houston_5</vt:lpstr>
      <vt:lpstr>Houston!ware02houston_6</vt:lpstr>
      <vt:lpstr>Houston!ware02houston_7</vt:lpstr>
      <vt:lpstr>Phoenix!ware03phoenix</vt:lpstr>
      <vt:lpstr>Phoenix!ware03phoenix_1</vt:lpstr>
      <vt:lpstr>Phoenix!ware03phoenix_2</vt:lpstr>
      <vt:lpstr>Phoenix!ware03phoenix_3</vt:lpstr>
      <vt:lpstr>Phoenix!ware03phoenix_4</vt:lpstr>
      <vt:lpstr>Phoenix!ware03phoenix_5</vt:lpstr>
      <vt:lpstr>Phoenix!ware03phoenix_6</vt:lpstr>
      <vt:lpstr>Phoenix!ware03phoenix_7</vt:lpstr>
      <vt:lpstr>Atlanta!ware04atlanta</vt:lpstr>
      <vt:lpstr>Atlanta!ware04atlanta_1</vt:lpstr>
      <vt:lpstr>Atlanta!ware04atlanta_2</vt:lpstr>
      <vt:lpstr>Atlanta!ware04atlanta_3</vt:lpstr>
      <vt:lpstr>Atlanta!ware04atlanta_4</vt:lpstr>
      <vt:lpstr>Atlanta!ware04atlanta_5</vt:lpstr>
      <vt:lpstr>Atlanta!ware04atlanta_6</vt:lpstr>
      <vt:lpstr>Atlanta!ware04atlanta_7</vt:lpstr>
      <vt:lpstr>LosAngeles!ware05losangeles</vt:lpstr>
      <vt:lpstr>LosAngeles!ware05losangeles_1</vt:lpstr>
      <vt:lpstr>LosAngeles!ware05losangeles_2</vt:lpstr>
      <vt:lpstr>LosAngeles!ware05losangeles_3</vt:lpstr>
      <vt:lpstr>LosAngeles!ware05losangeles_4</vt:lpstr>
      <vt:lpstr>LosAngeles!ware05losangeles_5</vt:lpstr>
      <vt:lpstr>LosAngeles!ware05losangeles_6</vt:lpstr>
      <vt:lpstr>LosAngeles!ware05losangeles_7</vt:lpstr>
      <vt:lpstr>LasVegas!ware06lasvegas</vt:lpstr>
      <vt:lpstr>LasVegas!ware06lasvegas_1</vt:lpstr>
      <vt:lpstr>LasVegas!ware06lasvegas_2</vt:lpstr>
      <vt:lpstr>LasVegas!ware06lasvegas_3</vt:lpstr>
      <vt:lpstr>LasVegas!ware06lasvegas_4</vt:lpstr>
      <vt:lpstr>LasVegas!ware06lasvegas_5</vt:lpstr>
      <vt:lpstr>LasVegas!ware06lasvegas_6</vt:lpstr>
      <vt:lpstr>LasVegas!ware06lasvegas_7</vt:lpstr>
      <vt:lpstr>SanFrancisco!ware07sanfrancisco</vt:lpstr>
      <vt:lpstr>SanFrancisco!ware07sanfrancisco_1</vt:lpstr>
      <vt:lpstr>SanFrancisco!ware07sanfrancisco_2</vt:lpstr>
      <vt:lpstr>SanFrancisco!ware07sanfrancisco_3</vt:lpstr>
      <vt:lpstr>SanFrancisco!ware07sanfrancisco_4</vt:lpstr>
      <vt:lpstr>SanFrancisco!ware07sanfrancisco_5</vt:lpstr>
      <vt:lpstr>SanFrancisco!ware07sanfrancisco_6</vt:lpstr>
      <vt:lpstr>SanFrancisco!ware07sanfrancisco_7</vt:lpstr>
      <vt:lpstr>Baltimore!ware08baltimore</vt:lpstr>
      <vt:lpstr>Baltimore!ware08baltimore_1</vt:lpstr>
      <vt:lpstr>Baltimore!ware08baltimore_2</vt:lpstr>
      <vt:lpstr>Baltimore!ware08baltimore_3</vt:lpstr>
      <vt:lpstr>Baltimore!ware08baltimore_4</vt:lpstr>
      <vt:lpstr>Baltimore!ware08baltimore_5</vt:lpstr>
      <vt:lpstr>Baltimore!ware08baltimore_6</vt:lpstr>
      <vt:lpstr>Baltimore!ware08baltimore_7</vt:lpstr>
      <vt:lpstr>Albuquerque!ware09albuquerque</vt:lpstr>
      <vt:lpstr>Albuquerque!ware09albuquerque_1</vt:lpstr>
      <vt:lpstr>Albuquerque!ware09albuquerque_2</vt:lpstr>
      <vt:lpstr>Albuquerque!ware09albuquerque_3</vt:lpstr>
      <vt:lpstr>Albuquerque!ware09albuquerque_4</vt:lpstr>
      <vt:lpstr>Albuquerque!ware09albuquerque_5</vt:lpstr>
      <vt:lpstr>Albuquerque!ware09albuquerque_6</vt:lpstr>
      <vt:lpstr>Albuquerque!ware09albuquerque_7</vt:lpstr>
      <vt:lpstr>Seattle!ware10seattle</vt:lpstr>
      <vt:lpstr>Seattle!ware10seattle_1</vt:lpstr>
      <vt:lpstr>Seattle!ware10seattle_2</vt:lpstr>
      <vt:lpstr>Seattle!ware10seattle_3</vt:lpstr>
      <vt:lpstr>Seattle!ware10seattle_4</vt:lpstr>
      <vt:lpstr>Seattle!ware10seattle_5</vt:lpstr>
      <vt:lpstr>Seattle!ware10seattle_6</vt:lpstr>
      <vt:lpstr>Seattle!ware10seattle_7</vt:lpstr>
      <vt:lpstr>Chicago!ware11chicago</vt:lpstr>
      <vt:lpstr>Chicago!ware11chicago_1</vt:lpstr>
      <vt:lpstr>Chicago!ware11chicago_2</vt:lpstr>
      <vt:lpstr>Chicago!ware11chicago_3</vt:lpstr>
      <vt:lpstr>Chicago!ware11chicago_4</vt:lpstr>
      <vt:lpstr>Chicago!ware11chicago_5</vt:lpstr>
      <vt:lpstr>Chicago!ware11chicago_6</vt:lpstr>
      <vt:lpstr>Chicago!ware11chicago_7</vt:lpstr>
      <vt:lpstr>Boulder!ware12boulder</vt:lpstr>
      <vt:lpstr>Boulder!ware12boulder_1</vt:lpstr>
      <vt:lpstr>Boulder!ware12boulder_2</vt:lpstr>
      <vt:lpstr>Boulder!ware12boulder_3</vt:lpstr>
      <vt:lpstr>Boulder!ware12boulder_4</vt:lpstr>
      <vt:lpstr>Boulder!ware12boulder_5</vt:lpstr>
      <vt:lpstr>Boulder!ware12boulder_6</vt:lpstr>
      <vt:lpstr>Boulder!ware12boulder_7</vt:lpstr>
      <vt:lpstr>Minneapolis!ware13minneapolis</vt:lpstr>
      <vt:lpstr>Minneapolis!ware13minneapolis_1</vt:lpstr>
      <vt:lpstr>Minneapolis!ware13minneapolis_2</vt:lpstr>
      <vt:lpstr>Minneapolis!ware13minneapolis_3</vt:lpstr>
      <vt:lpstr>Minneapolis!ware13minneapolis_4</vt:lpstr>
      <vt:lpstr>Minneapolis!ware13minneapolis_5</vt:lpstr>
      <vt:lpstr>Minneapolis!ware13minneapolis_6</vt:lpstr>
      <vt:lpstr>Minneapolis!ware13minneapolis_7</vt:lpstr>
      <vt:lpstr>Helena!ware14helena</vt:lpstr>
      <vt:lpstr>Helena!ware14helena_1</vt:lpstr>
      <vt:lpstr>Helena!ware14helena_2</vt:lpstr>
      <vt:lpstr>Helena!ware14helena_3</vt:lpstr>
      <vt:lpstr>Helena!ware14helena_4</vt:lpstr>
      <vt:lpstr>Helena!ware14helena_5</vt:lpstr>
      <vt:lpstr>Helena!ware14helena_6</vt:lpstr>
      <vt:lpstr>Helena!ware14helena_7</vt:lpstr>
      <vt:lpstr>Duluth!ware15duluth</vt:lpstr>
      <vt:lpstr>Duluth!ware15duluth_1</vt:lpstr>
      <vt:lpstr>Duluth!ware15duluth_2</vt:lpstr>
      <vt:lpstr>Duluth!ware15duluth_3</vt:lpstr>
      <vt:lpstr>Duluth!ware15duluth_4</vt:lpstr>
      <vt:lpstr>Duluth!ware15duluth_5</vt:lpstr>
      <vt:lpstr>Duluth!ware15duluth_6</vt:lpstr>
      <vt:lpstr>Duluth!ware15duluth_7</vt:lpstr>
      <vt:lpstr>Fairbanks!ware16fairbanks</vt:lpstr>
      <vt:lpstr>Fairbanks!ware16fairbanks_1</vt:lpstr>
      <vt:lpstr>Fairbanks!ware16fairbanks_2</vt:lpstr>
      <vt:lpstr>Fairbanks!ware16fairbanks_3</vt:lpstr>
      <vt:lpstr>Fairbanks!ware16fairbanks_4</vt:lpstr>
      <vt:lpstr>Fairbanks!ware16fairbanks_5</vt:lpstr>
      <vt:lpstr>Fairbanks!ware16fairbanks_6</vt:lpstr>
      <vt:lpstr>Fairbanks!ware16fairbanks_7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2009-01-15T17:44:03Z</cp:lastPrinted>
  <dcterms:created xsi:type="dcterms:W3CDTF">2007-11-14T19:26:56Z</dcterms:created>
  <dcterms:modified xsi:type="dcterms:W3CDTF">2009-10-31T00:14:33Z</dcterms:modified>
</cp:coreProperties>
</file>