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emf" ContentType="image/x-emf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Default Extension="gif" ContentType="image/gif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54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CritLghtSch" sheetId="17" r:id="rId28"/>
    <sheet name="AdminOccSch" sheetId="14" r:id="rId29"/>
    <sheet name="CritOccSch" sheetId="19" r:id="rId30"/>
    <sheet name="HeatSch" sheetId="38" r:id="rId31"/>
    <sheet name="CritHeatSch" sheetId="15" r:id="rId32"/>
    <sheet name="CoolSch" sheetId="39" r:id="rId33"/>
    <sheet name="CritCoolSch" sheetId="16" r:id="rId34"/>
  </sheets>
  <definedNames>
    <definedName name="_xlnm._FilterDatabase" localSheetId="2" hidden="1">LocationSummary!$C$33:$C$33</definedName>
    <definedName name="hospital01miami_10" localSheetId="3">Miami!$A$1:$S$348</definedName>
    <definedName name="hospital02houston_10" localSheetId="4">Houston!$A$1:$S$348</definedName>
    <definedName name="hospital03phoenix_10" localSheetId="5">Phoenix!$A$1:$S$348</definedName>
    <definedName name="hospital04atlanta_10" localSheetId="6">Atlanta!$A$1:$S$348</definedName>
    <definedName name="hospital05losangeles_10" localSheetId="7">LosAngeles!$A$1:$S$348</definedName>
    <definedName name="hospital06lasvegas_10" localSheetId="8">LasVegas!$A$1:$S$348</definedName>
    <definedName name="hospital07sanfrancisco_10" localSheetId="9">SanFrancisco!$A$1:$S$348</definedName>
    <definedName name="hospital08baltimore_10" localSheetId="10">Baltimore!$A$1:$S$348</definedName>
    <definedName name="hospital09albuquerque_10" localSheetId="11">Albuquerque!$A$1:$S$348</definedName>
    <definedName name="hospital10seattle_10" localSheetId="12">Seattle!$A$1:$S$348</definedName>
    <definedName name="hospital11chicago_10" localSheetId="13">Chicago!$A$1:$S$348</definedName>
    <definedName name="hospital12boulder_10" localSheetId="14">Boulder!$A$1:$S$348</definedName>
    <definedName name="hospital13minneapolis_10" localSheetId="15">Minneapolis!$A$1:$S$348</definedName>
    <definedName name="hospital14helena_10" localSheetId="16">Helena!$A$1:$S$348</definedName>
    <definedName name="hospital15duluth_10" localSheetId="17">Duluth!$A$1:$S$348</definedName>
    <definedName name="hospital16fairbanks_10" localSheetId="18">Fairbanks!$A$1:$S$348</definedName>
  </definedNames>
  <calcPr calcId="125725"/>
</workbook>
</file>

<file path=xl/calcChain.xml><?xml version="1.0" encoding="utf-8"?>
<calcChain xmlns="http://schemas.openxmlformats.org/spreadsheetml/2006/main">
  <c r="R219" i="8"/>
  <c r="Q219"/>
  <c r="P219"/>
  <c r="O219"/>
  <c r="N219"/>
  <c r="M219"/>
  <c r="L219"/>
  <c r="K219"/>
  <c r="J219"/>
  <c r="I219"/>
  <c r="H219"/>
  <c r="G219"/>
  <c r="F219"/>
  <c r="E219"/>
  <c r="D219"/>
  <c r="C219"/>
  <c r="D23" l="1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29" l="1"/>
  <c r="R228"/>
  <c r="R227"/>
  <c r="R226"/>
  <c r="R225"/>
  <c r="R224"/>
  <c r="R223"/>
  <c r="R221"/>
  <c r="R220"/>
  <c r="R218"/>
  <c r="R217"/>
  <c r="R215"/>
  <c r="R214"/>
  <c r="R212"/>
  <c r="R211"/>
  <c r="R210"/>
  <c r="R209"/>
  <c r="R208"/>
  <c r="R207"/>
  <c r="R206"/>
  <c r="R205"/>
  <c r="R204"/>
  <c r="R203"/>
  <c r="R202"/>
  <c r="R201"/>
  <c r="R199"/>
  <c r="R198"/>
  <c r="R197"/>
  <c r="R196"/>
  <c r="R195"/>
  <c r="R194"/>
  <c r="R193"/>
  <c r="R192"/>
  <c r="R191"/>
  <c r="R190"/>
  <c r="R189"/>
  <c r="R188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53"/>
  <c r="R51"/>
  <c r="R50"/>
  <c r="R48"/>
  <c r="R47"/>
  <c r="R44"/>
  <c r="R43"/>
  <c r="R42"/>
  <c r="R41"/>
  <c r="R34"/>
  <c r="R33"/>
  <c r="R31"/>
  <c r="R29"/>
  <c r="R25"/>
  <c r="R17"/>
  <c r="R16"/>
  <c r="R15"/>
  <c r="R13"/>
  <c r="R10"/>
  <c r="Q10"/>
  <c r="Q229"/>
  <c r="Q228"/>
  <c r="Q227"/>
  <c r="Q226"/>
  <c r="Q225"/>
  <c r="Q224"/>
  <c r="Q223"/>
  <c r="Q221"/>
  <c r="Q220"/>
  <c r="Q218"/>
  <c r="Q217"/>
  <c r="Q215"/>
  <c r="Q214"/>
  <c r="Q212"/>
  <c r="Q211"/>
  <c r="Q210"/>
  <c r="Q209"/>
  <c r="Q208"/>
  <c r="Q207"/>
  <c r="Q206"/>
  <c r="Q205"/>
  <c r="Q204"/>
  <c r="Q203"/>
  <c r="Q202"/>
  <c r="Q201"/>
  <c r="Q199"/>
  <c r="Q198"/>
  <c r="Q197"/>
  <c r="Q196"/>
  <c r="Q195"/>
  <c r="Q194"/>
  <c r="Q193"/>
  <c r="Q192"/>
  <c r="Q191"/>
  <c r="Q190"/>
  <c r="Q189"/>
  <c r="Q188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53"/>
  <c r="Q51"/>
  <c r="Q50"/>
  <c r="Q48"/>
  <c r="Q47"/>
  <c r="Q44"/>
  <c r="Q43"/>
  <c r="Q42"/>
  <c r="Q41"/>
  <c r="Q34"/>
  <c r="Q33"/>
  <c r="Q31"/>
  <c r="Q29"/>
  <c r="Q25"/>
  <c r="Q17"/>
  <c r="Q16"/>
  <c r="Q15"/>
  <c r="Q13"/>
  <c r="P229"/>
  <c r="P228"/>
  <c r="P227"/>
  <c r="P226"/>
  <c r="P225"/>
  <c r="P224"/>
  <c r="P223"/>
  <c r="P221"/>
  <c r="P220"/>
  <c r="P218"/>
  <c r="P217"/>
  <c r="P215"/>
  <c r="P214"/>
  <c r="P212"/>
  <c r="P211"/>
  <c r="P210"/>
  <c r="P209"/>
  <c r="P208"/>
  <c r="P207"/>
  <c r="P206"/>
  <c r="P205"/>
  <c r="P204"/>
  <c r="P203"/>
  <c r="P202"/>
  <c r="P201"/>
  <c r="P199"/>
  <c r="P198"/>
  <c r="P197"/>
  <c r="P196"/>
  <c r="P195"/>
  <c r="P194"/>
  <c r="P193"/>
  <c r="P192"/>
  <c r="P191"/>
  <c r="P190"/>
  <c r="P189"/>
  <c r="P188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53"/>
  <c r="P51"/>
  <c r="P50"/>
  <c r="P48"/>
  <c r="P47"/>
  <c r="P44"/>
  <c r="P43"/>
  <c r="P42"/>
  <c r="P41"/>
  <c r="P34"/>
  <c r="P33"/>
  <c r="P31"/>
  <c r="P29"/>
  <c r="P25"/>
  <c r="P17"/>
  <c r="P16"/>
  <c r="P15"/>
  <c r="P13"/>
  <c r="P10"/>
  <c r="O10"/>
  <c r="O229"/>
  <c r="O228"/>
  <c r="O227"/>
  <c r="O226"/>
  <c r="O225"/>
  <c r="O224"/>
  <c r="O223"/>
  <c r="O221"/>
  <c r="O220"/>
  <c r="O218"/>
  <c r="O217"/>
  <c r="O215"/>
  <c r="O214"/>
  <c r="O212"/>
  <c r="O211"/>
  <c r="O210"/>
  <c r="O209"/>
  <c r="O208"/>
  <c r="O207"/>
  <c r="O206"/>
  <c r="O205"/>
  <c r="O204"/>
  <c r="O203"/>
  <c r="O202"/>
  <c r="O201"/>
  <c r="O199"/>
  <c r="O198"/>
  <c r="O197"/>
  <c r="O196"/>
  <c r="O195"/>
  <c r="O194"/>
  <c r="O193"/>
  <c r="O192"/>
  <c r="O191"/>
  <c r="O190"/>
  <c r="O189"/>
  <c r="O188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53"/>
  <c r="O51"/>
  <c r="O50"/>
  <c r="O48"/>
  <c r="O47"/>
  <c r="O44"/>
  <c r="O43"/>
  <c r="O42"/>
  <c r="O41"/>
  <c r="O34"/>
  <c r="O33"/>
  <c r="O31"/>
  <c r="O29"/>
  <c r="O25"/>
  <c r="O17"/>
  <c r="O16"/>
  <c r="O15"/>
  <c r="O13"/>
  <c r="N229"/>
  <c r="N228"/>
  <c r="N227"/>
  <c r="N226"/>
  <c r="N225"/>
  <c r="N224"/>
  <c r="N223"/>
  <c r="N221"/>
  <c r="N220"/>
  <c r="N218"/>
  <c r="N217"/>
  <c r="N215"/>
  <c r="N214"/>
  <c r="N212"/>
  <c r="N211"/>
  <c r="N210"/>
  <c r="N209"/>
  <c r="N208"/>
  <c r="N207"/>
  <c r="N206"/>
  <c r="N205"/>
  <c r="N204"/>
  <c r="N203"/>
  <c r="N202"/>
  <c r="N201"/>
  <c r="N199"/>
  <c r="N198"/>
  <c r="N197"/>
  <c r="N196"/>
  <c r="N195"/>
  <c r="N194"/>
  <c r="N193"/>
  <c r="N192"/>
  <c r="N191"/>
  <c r="N190"/>
  <c r="N189"/>
  <c r="N188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53"/>
  <c r="N51"/>
  <c r="N50"/>
  <c r="N48"/>
  <c r="N47"/>
  <c r="N44"/>
  <c r="N43"/>
  <c r="N42"/>
  <c r="N41"/>
  <c r="N34"/>
  <c r="N33"/>
  <c r="N31"/>
  <c r="N29"/>
  <c r="N25"/>
  <c r="N17"/>
  <c r="N16"/>
  <c r="N15"/>
  <c r="N13"/>
  <c r="N10"/>
  <c r="M10"/>
  <c r="M229"/>
  <c r="M228"/>
  <c r="M227"/>
  <c r="M226"/>
  <c r="M225"/>
  <c r="M224"/>
  <c r="M223"/>
  <c r="M221"/>
  <c r="M220"/>
  <c r="M218"/>
  <c r="M217"/>
  <c r="M215"/>
  <c r="M214"/>
  <c r="M212"/>
  <c r="M211"/>
  <c r="M210"/>
  <c r="M209"/>
  <c r="M208"/>
  <c r="M207"/>
  <c r="M206"/>
  <c r="M205"/>
  <c r="M204"/>
  <c r="M203"/>
  <c r="M202"/>
  <c r="M201"/>
  <c r="M199"/>
  <c r="M198"/>
  <c r="M197"/>
  <c r="M196"/>
  <c r="M195"/>
  <c r="M194"/>
  <c r="M193"/>
  <c r="M192"/>
  <c r="M191"/>
  <c r="M190"/>
  <c r="M189"/>
  <c r="M188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53"/>
  <c r="M51"/>
  <c r="M50"/>
  <c r="M48"/>
  <c r="M47"/>
  <c r="M44"/>
  <c r="M43"/>
  <c r="M42"/>
  <c r="M41"/>
  <c r="M34"/>
  <c r="M33"/>
  <c r="M31"/>
  <c r="M29"/>
  <c r="M25"/>
  <c r="M17"/>
  <c r="M16"/>
  <c r="M15"/>
  <c r="M13"/>
  <c r="L229"/>
  <c r="L228"/>
  <c r="L227"/>
  <c r="L226"/>
  <c r="L225"/>
  <c r="L224"/>
  <c r="L223"/>
  <c r="L221"/>
  <c r="L220"/>
  <c r="L218"/>
  <c r="L217"/>
  <c r="L215"/>
  <c r="L214"/>
  <c r="L212"/>
  <c r="L211"/>
  <c r="L210"/>
  <c r="L209"/>
  <c r="L208"/>
  <c r="L207"/>
  <c r="L206"/>
  <c r="L205"/>
  <c r="L204"/>
  <c r="L203"/>
  <c r="L202"/>
  <c r="L201"/>
  <c r="L199"/>
  <c r="L198"/>
  <c r="L197"/>
  <c r="L196"/>
  <c r="L195"/>
  <c r="L194"/>
  <c r="L193"/>
  <c r="L192"/>
  <c r="L191"/>
  <c r="L190"/>
  <c r="L189"/>
  <c r="L188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53"/>
  <c r="L51"/>
  <c r="L50"/>
  <c r="L48"/>
  <c r="L47"/>
  <c r="L44"/>
  <c r="L43"/>
  <c r="L42"/>
  <c r="L41"/>
  <c r="L34"/>
  <c r="L33"/>
  <c r="L31"/>
  <c r="L29"/>
  <c r="L25"/>
  <c r="L17"/>
  <c r="L16"/>
  <c r="L15"/>
  <c r="L13"/>
  <c r="L10"/>
  <c r="K10"/>
  <c r="K229"/>
  <c r="K228"/>
  <c r="K227"/>
  <c r="K226"/>
  <c r="K225"/>
  <c r="K224"/>
  <c r="K223"/>
  <c r="K221"/>
  <c r="K220"/>
  <c r="K218"/>
  <c r="K217"/>
  <c r="K215"/>
  <c r="K214"/>
  <c r="K212"/>
  <c r="K211"/>
  <c r="K210"/>
  <c r="K209"/>
  <c r="K208"/>
  <c r="K207"/>
  <c r="K206"/>
  <c r="K205"/>
  <c r="K204"/>
  <c r="K203"/>
  <c r="K202"/>
  <c r="K201"/>
  <c r="K199"/>
  <c r="K198"/>
  <c r="K197"/>
  <c r="K196"/>
  <c r="K195"/>
  <c r="K194"/>
  <c r="K193"/>
  <c r="K192"/>
  <c r="K191"/>
  <c r="K190"/>
  <c r="K189"/>
  <c r="K188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53"/>
  <c r="K51"/>
  <c r="K50"/>
  <c r="K48"/>
  <c r="K47"/>
  <c r="K44"/>
  <c r="K43"/>
  <c r="K42"/>
  <c r="K41"/>
  <c r="K34"/>
  <c r="K33"/>
  <c r="K31"/>
  <c r="K29"/>
  <c r="K25"/>
  <c r="K17"/>
  <c r="K16"/>
  <c r="K15"/>
  <c r="K13"/>
  <c r="J13"/>
  <c r="J10"/>
  <c r="J229"/>
  <c r="J228"/>
  <c r="J227"/>
  <c r="J226"/>
  <c r="J225"/>
  <c r="J224"/>
  <c r="J223"/>
  <c r="J221"/>
  <c r="J220"/>
  <c r="J218"/>
  <c r="J217"/>
  <c r="J215"/>
  <c r="J214"/>
  <c r="J212"/>
  <c r="J211"/>
  <c r="J210"/>
  <c r="J209"/>
  <c r="J208"/>
  <c r="J207"/>
  <c r="J206"/>
  <c r="J205"/>
  <c r="J204"/>
  <c r="J203"/>
  <c r="J202"/>
  <c r="J201"/>
  <c r="J199"/>
  <c r="J198"/>
  <c r="J197"/>
  <c r="J196"/>
  <c r="J195"/>
  <c r="J194"/>
  <c r="J193"/>
  <c r="J192"/>
  <c r="J191"/>
  <c r="J190"/>
  <c r="J189"/>
  <c r="J188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53"/>
  <c r="J51"/>
  <c r="J50"/>
  <c r="J48"/>
  <c r="J47"/>
  <c r="J44"/>
  <c r="J43"/>
  <c r="J42"/>
  <c r="J41"/>
  <c r="J34"/>
  <c r="J33"/>
  <c r="J31"/>
  <c r="J29"/>
  <c r="J25"/>
  <c r="J17"/>
  <c r="J16"/>
  <c r="J15"/>
  <c r="I229"/>
  <c r="I228"/>
  <c r="I227"/>
  <c r="I226"/>
  <c r="I225"/>
  <c r="I224"/>
  <c r="I223"/>
  <c r="I221"/>
  <c r="I220"/>
  <c r="I218"/>
  <c r="I217"/>
  <c r="I215"/>
  <c r="I214"/>
  <c r="I212"/>
  <c r="I211"/>
  <c r="I210"/>
  <c r="I209"/>
  <c r="I208"/>
  <c r="I207"/>
  <c r="I206"/>
  <c r="I205"/>
  <c r="I204"/>
  <c r="I203"/>
  <c r="I202"/>
  <c r="I201"/>
  <c r="I199"/>
  <c r="I198"/>
  <c r="I197"/>
  <c r="I196"/>
  <c r="I195"/>
  <c r="I194"/>
  <c r="I193"/>
  <c r="I192"/>
  <c r="I191"/>
  <c r="I190"/>
  <c r="I189"/>
  <c r="I188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53"/>
  <c r="I51"/>
  <c r="I50"/>
  <c r="I48"/>
  <c r="I47"/>
  <c r="I44"/>
  <c r="I43"/>
  <c r="I42"/>
  <c r="I41"/>
  <c r="I34"/>
  <c r="I33"/>
  <c r="I31"/>
  <c r="I29"/>
  <c r="I25"/>
  <c r="I17"/>
  <c r="I16"/>
  <c r="I15"/>
  <c r="I13"/>
  <c r="I10"/>
  <c r="H10"/>
  <c r="H229"/>
  <c r="H228"/>
  <c r="H227"/>
  <c r="H226"/>
  <c r="H225"/>
  <c r="H224"/>
  <c r="H223"/>
  <c r="H221"/>
  <c r="H220"/>
  <c r="H218"/>
  <c r="H217"/>
  <c r="H215"/>
  <c r="H214"/>
  <c r="H212"/>
  <c r="H211"/>
  <c r="H210"/>
  <c r="H209"/>
  <c r="H208"/>
  <c r="H207"/>
  <c r="H206"/>
  <c r="H205"/>
  <c r="H204"/>
  <c r="H203"/>
  <c r="H202"/>
  <c r="H201"/>
  <c r="H199"/>
  <c r="H198"/>
  <c r="H197"/>
  <c r="H196"/>
  <c r="H195"/>
  <c r="H194"/>
  <c r="H193"/>
  <c r="H192"/>
  <c r="H191"/>
  <c r="H190"/>
  <c r="H189"/>
  <c r="H188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53"/>
  <c r="H51"/>
  <c r="H50"/>
  <c r="H48"/>
  <c r="H47"/>
  <c r="H44"/>
  <c r="H43"/>
  <c r="H42"/>
  <c r="H41"/>
  <c r="H34"/>
  <c r="H33"/>
  <c r="H31"/>
  <c r="H29"/>
  <c r="H25"/>
  <c r="H17"/>
  <c r="H16"/>
  <c r="H15"/>
  <c r="H13"/>
  <c r="G229"/>
  <c r="G228"/>
  <c r="G227"/>
  <c r="G226"/>
  <c r="G225"/>
  <c r="G224"/>
  <c r="G223"/>
  <c r="G221"/>
  <c r="G220"/>
  <c r="G218"/>
  <c r="G217"/>
  <c r="G215"/>
  <c r="G214"/>
  <c r="G212"/>
  <c r="G211"/>
  <c r="G210"/>
  <c r="G209"/>
  <c r="G208"/>
  <c r="G207"/>
  <c r="G206"/>
  <c r="G205"/>
  <c r="G204"/>
  <c r="G203"/>
  <c r="G202"/>
  <c r="G201"/>
  <c r="G199"/>
  <c r="G198"/>
  <c r="G197"/>
  <c r="G196"/>
  <c r="G195"/>
  <c r="G194"/>
  <c r="G193"/>
  <c r="G192"/>
  <c r="G191"/>
  <c r="G190"/>
  <c r="G189"/>
  <c r="G188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3"/>
  <c r="G51"/>
  <c r="G50"/>
  <c r="G48"/>
  <c r="G47"/>
  <c r="G44"/>
  <c r="G43"/>
  <c r="G42"/>
  <c r="G41"/>
  <c r="G34"/>
  <c r="G33"/>
  <c r="G31"/>
  <c r="G29"/>
  <c r="G25"/>
  <c r="G17"/>
  <c r="G16"/>
  <c r="G15"/>
  <c r="G13"/>
  <c r="G10"/>
  <c r="F10"/>
  <c r="F229"/>
  <c r="F228"/>
  <c r="F227"/>
  <c r="F226"/>
  <c r="F225"/>
  <c r="F224"/>
  <c r="F223"/>
  <c r="F221"/>
  <c r="F220"/>
  <c r="F218"/>
  <c r="F217"/>
  <c r="F215"/>
  <c r="F214"/>
  <c r="F212"/>
  <c r="F211"/>
  <c r="F210"/>
  <c r="F209"/>
  <c r="F208"/>
  <c r="F207"/>
  <c r="F206"/>
  <c r="F205"/>
  <c r="F204"/>
  <c r="F203"/>
  <c r="F202"/>
  <c r="F201"/>
  <c r="F199"/>
  <c r="F198"/>
  <c r="F197"/>
  <c r="F196"/>
  <c r="F195"/>
  <c r="F194"/>
  <c r="F193"/>
  <c r="F192"/>
  <c r="F191"/>
  <c r="F190"/>
  <c r="F189"/>
  <c r="F188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53"/>
  <c r="F51"/>
  <c r="F50"/>
  <c r="F48"/>
  <c r="F47"/>
  <c r="F44"/>
  <c r="F43"/>
  <c r="F42"/>
  <c r="F41"/>
  <c r="F34"/>
  <c r="F33"/>
  <c r="F31"/>
  <c r="F29"/>
  <c r="F25"/>
  <c r="F17"/>
  <c r="F16"/>
  <c r="F15"/>
  <c r="F13"/>
  <c r="E229"/>
  <c r="E228"/>
  <c r="E227"/>
  <c r="E226"/>
  <c r="E225"/>
  <c r="E224"/>
  <c r="E223"/>
  <c r="E221"/>
  <c r="E220"/>
  <c r="E218"/>
  <c r="E217"/>
  <c r="E215"/>
  <c r="E214"/>
  <c r="E212"/>
  <c r="E211"/>
  <c r="E210"/>
  <c r="E209"/>
  <c r="E208"/>
  <c r="E207"/>
  <c r="E206"/>
  <c r="E205"/>
  <c r="E204"/>
  <c r="E203"/>
  <c r="E202"/>
  <c r="E201"/>
  <c r="E199"/>
  <c r="E198"/>
  <c r="E197"/>
  <c r="E196"/>
  <c r="E195"/>
  <c r="E194"/>
  <c r="E193"/>
  <c r="E192"/>
  <c r="E191"/>
  <c r="E190"/>
  <c r="E189"/>
  <c r="E188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53"/>
  <c r="E51"/>
  <c r="E50"/>
  <c r="E48"/>
  <c r="E47"/>
  <c r="E44"/>
  <c r="E43"/>
  <c r="E42"/>
  <c r="E41"/>
  <c r="E34"/>
  <c r="E33"/>
  <c r="E31"/>
  <c r="E29"/>
  <c r="E25"/>
  <c r="E17"/>
  <c r="E16"/>
  <c r="E15"/>
  <c r="E13"/>
  <c r="E10"/>
  <c r="D10"/>
  <c r="D229"/>
  <c r="D228"/>
  <c r="D227"/>
  <c r="D226"/>
  <c r="D225"/>
  <c r="D224"/>
  <c r="D223"/>
  <c r="D221"/>
  <c r="D220"/>
  <c r="D218"/>
  <c r="D217"/>
  <c r="D215"/>
  <c r="D214"/>
  <c r="D212"/>
  <c r="D211"/>
  <c r="D210"/>
  <c r="D209"/>
  <c r="D208"/>
  <c r="D207"/>
  <c r="D206"/>
  <c r="D205"/>
  <c r="D204"/>
  <c r="D203"/>
  <c r="D202"/>
  <c r="D201"/>
  <c r="D199"/>
  <c r="D198"/>
  <c r="D197"/>
  <c r="D196"/>
  <c r="D195"/>
  <c r="D194"/>
  <c r="D193"/>
  <c r="D192"/>
  <c r="D191"/>
  <c r="D190"/>
  <c r="D189"/>
  <c r="D188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53"/>
  <c r="D51"/>
  <c r="D50"/>
  <c r="D48"/>
  <c r="D47"/>
  <c r="D44"/>
  <c r="D43"/>
  <c r="D42"/>
  <c r="D41"/>
  <c r="D34"/>
  <c r="D33"/>
  <c r="D31"/>
  <c r="D29"/>
  <c r="D25"/>
  <c r="D17"/>
  <c r="D16"/>
  <c r="D15"/>
  <c r="D13"/>
  <c r="C229"/>
  <c r="C228"/>
  <c r="C227"/>
  <c r="C226"/>
  <c r="C225"/>
  <c r="C224"/>
  <c r="C223"/>
  <c r="C221"/>
  <c r="C220"/>
  <c r="C218"/>
  <c r="C217"/>
  <c r="C215"/>
  <c r="C214"/>
  <c r="C202"/>
  <c r="C203"/>
  <c r="C204"/>
  <c r="C205"/>
  <c r="C206"/>
  <c r="C207"/>
  <c r="C208"/>
  <c r="C209"/>
  <c r="C210"/>
  <c r="C211"/>
  <c r="C212"/>
  <c r="C201"/>
  <c r="C189"/>
  <c r="C190"/>
  <c r="C191"/>
  <c r="C192"/>
  <c r="C193"/>
  <c r="C194"/>
  <c r="C195"/>
  <c r="C196"/>
  <c r="C197"/>
  <c r="C198"/>
  <c r="C199"/>
  <c r="C188"/>
  <c r="C171"/>
  <c r="C172"/>
  <c r="C173"/>
  <c r="C174"/>
  <c r="C175"/>
  <c r="C176"/>
  <c r="C177"/>
  <c r="C178"/>
  <c r="C179"/>
  <c r="C180"/>
  <c r="C181"/>
  <c r="C182"/>
  <c r="C183"/>
  <c r="C184"/>
  <c r="C170"/>
  <c r="C155"/>
  <c r="C156"/>
  <c r="C157"/>
  <c r="C158"/>
  <c r="C159"/>
  <c r="C160"/>
  <c r="C161"/>
  <c r="C162"/>
  <c r="C163"/>
  <c r="C164"/>
  <c r="C165"/>
  <c r="C166"/>
  <c r="C167"/>
  <c r="C168"/>
  <c r="C154"/>
  <c r="C139"/>
  <c r="C140"/>
  <c r="C141"/>
  <c r="C142"/>
  <c r="C143"/>
  <c r="C144"/>
  <c r="C145"/>
  <c r="C146"/>
  <c r="C147"/>
  <c r="C148"/>
  <c r="C149"/>
  <c r="C150"/>
  <c r="C151"/>
  <c r="C152"/>
  <c r="C138"/>
  <c r="C123"/>
  <c r="C124"/>
  <c r="C125"/>
  <c r="C126"/>
  <c r="C127"/>
  <c r="C128"/>
  <c r="C129"/>
  <c r="C130"/>
  <c r="C131"/>
  <c r="C132"/>
  <c r="C133"/>
  <c r="C134"/>
  <c r="C135"/>
  <c r="C136"/>
  <c r="C122"/>
  <c r="C119"/>
  <c r="C105"/>
  <c r="C106"/>
  <c r="C107"/>
  <c r="C108"/>
  <c r="C109"/>
  <c r="C110"/>
  <c r="C111"/>
  <c r="C112"/>
  <c r="C113"/>
  <c r="C114"/>
  <c r="C115"/>
  <c r="C116"/>
  <c r="C117"/>
  <c r="C118"/>
  <c r="C104"/>
  <c r="C89"/>
  <c r="C90"/>
  <c r="C91"/>
  <c r="C92"/>
  <c r="C93"/>
  <c r="C94"/>
  <c r="C95"/>
  <c r="C96"/>
  <c r="C97"/>
  <c r="C98"/>
  <c r="C99"/>
  <c r="C100"/>
  <c r="C101"/>
  <c r="C102"/>
  <c r="C88"/>
  <c r="C73"/>
  <c r="C74"/>
  <c r="C75"/>
  <c r="C76"/>
  <c r="C77"/>
  <c r="C78"/>
  <c r="C79"/>
  <c r="C80"/>
  <c r="C81"/>
  <c r="C82"/>
  <c r="C83"/>
  <c r="C84"/>
  <c r="C85"/>
  <c r="C86"/>
  <c r="C72"/>
  <c r="C57"/>
  <c r="C58"/>
  <c r="C59"/>
  <c r="C60"/>
  <c r="C61"/>
  <c r="C62"/>
  <c r="C63"/>
  <c r="C64"/>
  <c r="C65"/>
  <c r="C66"/>
  <c r="C67"/>
  <c r="C68"/>
  <c r="C69"/>
  <c r="C70"/>
  <c r="C56"/>
  <c r="C53"/>
  <c r="C51"/>
  <c r="C50"/>
  <c r="C48"/>
  <c r="C47"/>
  <c r="C42"/>
  <c r="C43"/>
  <c r="C44"/>
  <c r="C41"/>
  <c r="C34"/>
  <c r="C33"/>
  <c r="C31"/>
  <c r="C29"/>
  <c r="B42"/>
  <c r="B43"/>
  <c r="B44"/>
  <c r="B41"/>
  <c r="B37"/>
  <c r="B38"/>
  <c r="B39"/>
  <c r="B36"/>
  <c r="B31"/>
  <c r="B29"/>
  <c r="C25"/>
  <c r="C17"/>
  <c r="C16"/>
  <c r="C15"/>
  <c r="C13"/>
  <c r="C10"/>
  <c r="C185" l="1"/>
  <c r="C41" i="10" l="1"/>
  <c r="N58" i="9"/>
  <c r="J58"/>
  <c r="H58"/>
  <c r="G58"/>
  <c r="E58"/>
  <c r="D5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Hospital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2" name="Connection1" type="4" refreshedVersion="3" background="1" saveData="1">
    <webPr sourceData="1" parsePre="1" consecutive="1" xl2000="1" url="file:///C:/Projects/Benchmarks/branches/v1.2_4.0/Hospital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3" name="Connection10" type="4" refreshedVersion="3" background="1" saveData="1">
    <webPr sourceData="1" parsePre="1" consecutive="1" xl2000="1" url="file:///C:/Projects/Benchmarks/branches/v1.2_4.0/Hospital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4" name="Connection11" type="4" refreshedVersion="3" background="1" saveData="1">
    <webPr sourceData="1" parsePre="1" consecutive="1" xl2000="1" url="file:///C:/Projects/Benchmarks/branches/v1.2_4.0/Hospital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5" name="Connection12" type="4" refreshedVersion="3" background="1" saveData="1">
    <webPr sourceData="1" parsePre="1" consecutive="1" xl2000="1" url="file:///C:/Projects/Benchmarks/branches/v1.2_4.0/Hospital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6" name="Connection13" type="4" refreshedVersion="3" background="1" saveData="1">
    <webPr sourceData="1" parsePre="1" consecutive="1" xl2000="1" url="file:///C:/Projects/Benchmarks/branches/v1.2_4.0/Hospital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7" name="Connection14" type="4" refreshedVersion="3" background="1" saveData="1">
    <webPr sourceData="1" parsePre="1" consecutive="1" xl2000="1" url="file:///C:/Projects/Benchmarks/branches/v1.2_4.0/Hospital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8" name="Connection15" type="4" refreshedVersion="3" background="1" saveData="1">
    <webPr sourceData="1" parsePre="1" consecutive="1" xl2000="1" url="file:///C:/Projects/Benchmarks/branches/v1.2_4.0/Hospital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9" name="Connection2" type="4" refreshedVersion="3" background="1" saveData="1">
    <webPr sourceData="1" parsePre="1" consecutive="1" xl2000="1" url="file:///C:/Projects/Benchmarks/branches/v1.2_4.0/Hospital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0" name="Connection3" type="4" refreshedVersion="3" background="1" saveData="1">
    <webPr sourceData="1" parsePre="1" consecutive="1" xl2000="1" url="file:///C:/Projects/Benchmarks/branches/v1.2_4.0/Hospital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1" name="Connection4" type="4" refreshedVersion="3" background="1" saveData="1">
    <webPr sourceData="1" parsePre="1" consecutive="1" xl2000="1" url="file:///C:/Projects/Benchmarks/branches/v1.2_4.0/Hospital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2" name="Connection5" type="4" refreshedVersion="3" background="1" saveData="1">
    <webPr sourceData="1" parsePre="1" consecutive="1" xl2000="1" url="file:///C:/Projects/Benchmarks/branches/v1.2_4.0/Hospital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3" name="Connection6" type="4" refreshedVersion="3" background="1" saveData="1">
    <webPr sourceData="1" parsePre="1" consecutive="1" xl2000="1" url="file:///C:/Projects/Benchmarks/branches/v1.2_4.0/Hospital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4" name="Connection7" type="4" refreshedVersion="3" background="1" saveData="1">
    <webPr sourceData="1" parsePre="1" consecutive="1" xl2000="1" url="file:///C:/Projects/Benchmarks/branches/v1.2_4.0/Hospital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5" name="Connection8" type="4" refreshedVersion="3" background="1" saveData="1">
    <webPr sourceData="1" parsePre="1" consecutive="1" xl2000="1" url="file:///C:/Projects/Benchmarks/branches/v1.2_4.0/Hospital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  <connection id="16" name="Connection9" type="4" refreshedVersion="3" background="1" saveData="1">
    <webPr sourceData="1" parsePre="1" consecutive="1" xl2000="1" url="file:///C:/Projects/Benchmarks/branches/v1.2_4.0/Hospital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59"/>
        <x v="276"/>
        <x v="556"/>
      </tables>
    </webPr>
  </connection>
</connections>
</file>

<file path=xl/sharedStrings.xml><?xml version="1.0" encoding="utf-8"?>
<sst xmlns="http://schemas.openxmlformats.org/spreadsheetml/2006/main" count="16582" uniqueCount="1079">
  <si>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</si>
  <si>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</si>
  <si>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</si>
  <si>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</si>
  <si>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</si>
  <si>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</si>
  <si>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</si>
  <si>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</si>
  <si>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</si>
  <si>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</si>
  <si>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</si>
  <si>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</si>
  <si>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</si>
  <si>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</si>
  <si>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</si>
  <si>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</si>
  <si>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</si>
  <si>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</si>
  <si>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</si>
  <si>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</si>
  <si>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</si>
  <si>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</si>
  <si>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</si>
  <si>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</si>
  <si>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</si>
  <si>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</si>
  <si>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</si>
  <si>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</si>
  <si>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</si>
  <si>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</si>
  <si>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</si>
  <si>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</si>
  <si>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</si>
  <si>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</si>
  <si>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</si>
  <si>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</si>
  <si>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</si>
  <si>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</si>
  <si>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</si>
  <si>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</si>
  <si>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</si>
  <si>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</si>
  <si>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</si>
  <si>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</si>
  <si>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</si>
  <si>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</si>
  <si>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</si>
  <si>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</si>
  <si>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</si>
  <si>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</si>
  <si>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</si>
  <si>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</si>
  <si>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</si>
  <si>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</si>
  <si>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</si>
  <si>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Hospital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</si>
  <si>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</si>
  <si>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</si>
  <si>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</si>
  <si>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</si>
  <si>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</si>
  <si>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</si>
  <si>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</si>
  <si>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</si>
  <si>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</si>
  <si>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</si>
  <si>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</si>
  <si>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</si>
  <si>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</si>
  <si>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</si>
  <si>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</si>
  <si>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</si>
  <si>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</si>
  <si>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</si>
  <si>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</si>
  <si>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</si>
  <si>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</si>
  <si>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</si>
  <si>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</si>
  <si>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</si>
  <si>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</si>
  <si>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</si>
  <si>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</si>
  <si>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</si>
  <si>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</si>
  <si>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</si>
  <si>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</si>
  <si>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</si>
  <si>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</si>
  <si>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</si>
  <si>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</si>
  <si>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</si>
  <si>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</si>
  <si>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</si>
  <si>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</si>
  <si>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</si>
  <si>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</si>
  <si>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</si>
  <si>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</si>
  <si>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</si>
  <si>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</si>
  <si>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</si>
  <si>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</si>
  <si>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</si>
  <si>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</si>
  <si>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</si>
  <si>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</si>
  <si>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</si>
  <si>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</si>
  <si>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</si>
  <si>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</si>
  <si>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</si>
  <si>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</si>
  <si>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</si>
  <si>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</si>
  <si>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</si>
  <si>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</si>
  <si>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</si>
  <si>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</si>
  <si>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</si>
  <si>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</si>
  <si>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</si>
  <si>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</si>
  <si>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</si>
  <si>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</si>
  <si>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</si>
  <si>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</si>
  <si>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</si>
  <si>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</si>
  <si>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</si>
  <si>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</si>
  <si>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Kitchen_Elec_Equip_SCH</t>
  </si>
  <si>
    <t>Weekday</t>
  </si>
  <si>
    <t>Kitchen_Gas_Equip_SCH</t>
  </si>
  <si>
    <t>WD, Sat</t>
  </si>
  <si>
    <t>Kitchen_Exhaust_SCH</t>
  </si>
  <si>
    <t>SummerDesign, WinterDesign</t>
  </si>
  <si>
    <t>INFIL_QUARTER_ON_SCH</t>
  </si>
  <si>
    <t>ER_Exam1_Mult4_Flr_1 Water Equipment Latent fract sched</t>
  </si>
  <si>
    <t>ER_Exam1_Mult4_Flr_1 Water Equipment Sensible fract sched</t>
  </si>
  <si>
    <t>ER_Exam1_Mult4_Flr_1 Water Equipment Temp Sched</t>
  </si>
  <si>
    <t>ER_Exam1_Mult4_Flr_1 Water Equipment Hot Supply Temp Sched</t>
  </si>
  <si>
    <t>ER_Exam3_Mult4_Flr_1 Water Equipment Latent fract sched</t>
  </si>
  <si>
    <t>ER_Exam3_Mult4_Flr_1 Water Equipment Sensible fract sched</t>
  </si>
  <si>
    <t>ER_Exam3_Mult4_Flr_1 Water Equipment Temp Sched</t>
  </si>
  <si>
    <t>ER_Exam3_Mult4_Flr_1 Water Equipment Hot Supply Temp Sched</t>
  </si>
  <si>
    <t>OR1_Flr_2 Water Equipment Latent fract sched</t>
  </si>
  <si>
    <t>OR1_Flr_2 Water Equipment Sensible fract sched</t>
  </si>
  <si>
    <t>OR1_Flr_2 Water Equipment Temp Sched</t>
  </si>
  <si>
    <t>OR1_Flr_2 Water Equipment Hot Supply Temp Sched</t>
  </si>
  <si>
    <t>OR2_Mult5_Flr_2 Water Equipment Latent fract sched</t>
  </si>
  <si>
    <t>OR2_Mult5_Flr_2 Water Equipment Sensible fract sched</t>
  </si>
  <si>
    <t>OR2_Mult5_Flr_2 Water Equipment Temp Sched</t>
  </si>
  <si>
    <t>OR2_Mult5_Flr_2 Water Equipment Hot Supply Temp Sched</t>
  </si>
  <si>
    <t>OR3_Flr_2 Water Equipment Latent fract sched</t>
  </si>
  <si>
    <t>OR3_Flr_2 Water Equipment Sensible fract sched</t>
  </si>
  <si>
    <t>OR3_Flr_2 Water Equipment Temp Sched</t>
  </si>
  <si>
    <t>OR3_Flr_2 Water Equipment Hot Supply Temp Sched</t>
  </si>
  <si>
    <t>OR4_Flr_2 Water Equipment Latent fract sched</t>
  </si>
  <si>
    <t>OR4_Flr_2 Water Equipment Sensible fract sched</t>
  </si>
  <si>
    <t>OR4_Flr_2 Water Equipment Temp Sched</t>
  </si>
  <si>
    <t>OR4_Flr_2 Water Equipment Hot Supply Temp Sched</t>
  </si>
  <si>
    <t>PatRoom1_Mult10_Flr_3 Water Equipment Latent fract sched</t>
  </si>
  <si>
    <t>PatRoom1_Mult10_Flr_3 Water Equipment Sensible fract sched</t>
  </si>
  <si>
    <t>PatRoom1_Mult10_Flr_3 Water Equipment Temp Sched</t>
  </si>
  <si>
    <t>PatRoom1_Mult10_Flr_3 Water Equipment Hot Supply Temp Sched</t>
  </si>
  <si>
    <t>PatRoom2_Flr_3 Water Equipment Latent fract sched</t>
  </si>
  <si>
    <t>PatRoom2_Flr_3 Water Equipment Sensible fract sched</t>
  </si>
  <si>
    <t>PatRoom2_Flr_3 Water Equipment Temp Sched</t>
  </si>
  <si>
    <t>PatRoom2_Flr_3 Water Equipment Hot Supply Temp Sched</t>
  </si>
  <si>
    <t>PatRoom3_Mult10_Flr_3 Water Equipment Latent fract sched</t>
  </si>
  <si>
    <t>PatRoom3_Mult10_Flr_3 Water Equipment Sensible fract sched</t>
  </si>
  <si>
    <t>PatRoom3_Mult10_Flr_3 Water Equipment Temp Sched</t>
  </si>
  <si>
    <t>PatRoom3_Mult10_Flr_3 Water Equipment Hot Supply Temp Sched</t>
  </si>
  <si>
    <t>PatRoom4_Flr_3 Water Equipment Latent fract sched</t>
  </si>
  <si>
    <t>PatRoom4_Flr_3 Water Equipment Sensible fract sched</t>
  </si>
  <si>
    <t>PatRoom4_Flr_3 Water Equipment Temp Sched</t>
  </si>
  <si>
    <t>PatRoom4_Flr_3 Water Equipment Hot Supply Temp Sched</t>
  </si>
  <si>
    <t>PatRoom5_Mult10_Flr_3 Water Equipment Latent fract sched</t>
  </si>
  <si>
    <t>PatRoom5_Mult10_Flr_3 Water Equipment Sensible fract sched</t>
  </si>
  <si>
    <t>PatRoom5_Mult10_Flr_3 Water Equipment Temp Sched</t>
  </si>
  <si>
    <t>PatRoom5_Mult10_Flr_3 Water Equipment Hot Supply Temp Sched</t>
  </si>
  <si>
    <t>PhysTherapy_Flr_3 Water Equipment Latent fract sched</t>
  </si>
  <si>
    <t>PhysTherapy_Flr_3 Water Equipment Sensible fract sched</t>
  </si>
  <si>
    <t>PhysTherapy_Flr_3 Water Equipment Temp Sched</t>
  </si>
  <si>
    <t>PhysTherapy_Flr_3 Water Equipment Hot Supply Temp Sched</t>
  </si>
  <si>
    <t>PatRoom6_Flr_3 Water Equipment Latent fract sched</t>
  </si>
  <si>
    <t>PatRoom6_Flr_3 Water Equipment Sensible fract sched</t>
  </si>
  <si>
    <t>PatRoom6_Flr_3 Water Equipment Temp Sched</t>
  </si>
  <si>
    <t>PatRoom6_Flr_3 Water Equipment Hot Supply Temp Sched</t>
  </si>
  <si>
    <t>PatRoom7_Mult10_Flr_3 Water Equipment Latent fract sched</t>
  </si>
  <si>
    <t>PatRoom7_Mult10_Flr_3 Water Equipment Sensible fract sched</t>
  </si>
  <si>
    <t>PatRoom7_Mult10_Flr_3 Water Equipment Temp Sched</t>
  </si>
  <si>
    <t>PatRoom7_Mult10_Flr_3 Water Equipment Hot Supply Temp Sched</t>
  </si>
  <si>
    <t>PatRoom8_Flr_3 Water Equipment Latent fract sched</t>
  </si>
  <si>
    <t>PatRoom8_Flr_3 Water Equipment Sensible fract sched</t>
  </si>
  <si>
    <t>PatRoom8_Flr_3 Water Equipment Temp Sched</t>
  </si>
  <si>
    <t>PatRoom8_Flr_3 Water Equipment Hot Supply Temp Sched</t>
  </si>
  <si>
    <t>Lab_Flr_3 Water Equipment Latent fract sched</t>
  </si>
  <si>
    <t>Lab_Flr_3 Water Equipment Sensible fract sched</t>
  </si>
  <si>
    <t>Lab_Flr_3 Water Equipment Temp Sched</t>
  </si>
  <si>
    <t>Lab_Flr_3 Water Equipment Hot Supply Temp Sched</t>
  </si>
  <si>
    <t>PatRoom1_Mult10_Flr_4 Water Equipment Latent fract sched</t>
  </si>
  <si>
    <t>PatRoom1_Mult10_Flr_4 Water Equipment Sensible fract sched</t>
  </si>
  <si>
    <t>PatRoom1_Mult10_Flr_4 Water Equipment Temp Sched</t>
  </si>
  <si>
    <t>PatRoom1_Mult10_Flr_4 Water Equipment Hot Supply Temp Sched</t>
  </si>
  <si>
    <t>PatRoom2_Flr_4 Water Equipment Latent fract sched</t>
  </si>
  <si>
    <t>PatRoom2_Flr_4 Water Equipment Sensible fract sched</t>
  </si>
  <si>
    <t>PatRoom2_Flr_4 Water Equipment Temp Sched</t>
  </si>
  <si>
    <t>PatRoom2_Flr_4 Water Equipment Hot Supply Temp Sched</t>
  </si>
  <si>
    <t>PatRoom3_Mult10_Flr_4 Water Equipment Latent fract sched</t>
  </si>
  <si>
    <t>PatRoom3_Mult10_Flr_4 Water Equipment Sensible fract sched</t>
  </si>
  <si>
    <t>PatRoom3_Mult10_Flr_4 Water Equipment Temp Sched</t>
  </si>
  <si>
    <t>PatRoom3_Mult10_Flr_4 Water Equipment Hot Supply Temp Sched</t>
  </si>
  <si>
    <t>PatRoom4_Flr_4 Water Equipment Latent fract sched</t>
  </si>
  <si>
    <t>PatRoom4_Flr_4 Water Equipment Sensible fract sched</t>
  </si>
  <si>
    <t>PatRoom4_Flr_4 Water Equipment Temp Sched</t>
  </si>
  <si>
    <t>PatRoom4_Flr_4 Water Equipment Hot Supply Temp Sched</t>
  </si>
  <si>
    <t>PatRoom5_Mult10_Flr_4 Water Equipment Latent fract sched</t>
  </si>
  <si>
    <t>PatRoom5_Mult10_Flr_4 Water Equipment Sensible fract sched</t>
  </si>
  <si>
    <t>PatRoom5_Mult10_Flr_4 Water Equipment Temp Sched</t>
  </si>
  <si>
    <t>PatRoom5_Mult10_Flr_4 Water Equipment Hot Supply Temp Sched</t>
  </si>
  <si>
    <t>Radiology_Flr_4 Water Equipment Latent fract sched</t>
  </si>
  <si>
    <t>Radiology_Flr_4 Water Equipment Sensible fract sched</t>
  </si>
  <si>
    <t>Radiology_Flr_4 Water Equipment Temp Sched</t>
  </si>
  <si>
    <t>Radiology_Flr_4 Water Equipment Hot Supply Temp Sched</t>
  </si>
  <si>
    <t>PatRoom6_Flr_4 Water Equipment Latent fract sched</t>
  </si>
  <si>
    <t>PatRoom6_Flr_4 Water Equipment Sensible fract sched</t>
  </si>
  <si>
    <t>PatRoom6_Flr_4 Water Equipment Temp Sched</t>
  </si>
  <si>
    <t>PatRoom6_Flr_4 Water Equipment Hot Supply Temp Sched</t>
  </si>
  <si>
    <t>PatRoom7_Mult10_Flr_4 Water Equipment Latent fract sched</t>
  </si>
  <si>
    <t>PatRoom7_Mult10_Flr_4 Water Equipment Sensible fract sched</t>
  </si>
  <si>
    <t>PatRoom7_Mult10_Flr_4 Water Equipment Temp Sched</t>
  </si>
  <si>
    <t>PatRoom7_Mult10_Flr_4 Water Equipment Hot Supply Temp Sched</t>
  </si>
  <si>
    <t>PatRoom8_Flr_4 Water Equipment Latent fract sched</t>
  </si>
  <si>
    <t>PatRoom8_Flr_4 Water Equipment Sensible fract sched</t>
  </si>
  <si>
    <t>PatRoom8_Flr_4 Water Equipment Temp Sched</t>
  </si>
  <si>
    <t>PatRoom8_Flr_4 Water Equipment Hot Supply Temp Sched</t>
  </si>
  <si>
    <t>Lab_Flr_4 Water Equipment Latent fract sched</t>
  </si>
  <si>
    <t>Lab_Flr_4 Water Equipment Sensible fract sched</t>
  </si>
  <si>
    <t>Lab_Flr_4 Water Equipment Temp Sched</t>
  </si>
  <si>
    <t>Lab_Flr_4 Water Equipment Hot Supply Temp Sched</t>
  </si>
  <si>
    <t>Kitchen_Flr_5 Water Equipment Latent fract sched</t>
  </si>
  <si>
    <t>Kitchen_Flr_5 Water Equipment Sensible fract sched</t>
  </si>
  <si>
    <t>Kitchen_Flr_5 Water Equipment Temp Sched</t>
  </si>
  <si>
    <t>Kitchen_Flr_5 Water Equipment Hot Supply Temp 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</si>
  <si>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</si>
  <si>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</si>
  <si>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</si>
  <si>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</si>
  <si>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Kitchen_Flr_5_Case:1_WALKINFREEZER_CaseCreditReduxSched</t>
  </si>
  <si>
    <t>Kitchen_Flr_5_Case:2_SELFCONTAINEDDISPLAYCASE_CaseStockingSched</t>
  </si>
  <si>
    <t>Building Total Conditioned Zones</t>
  </si>
  <si>
    <t>Data Source</t>
  </si>
  <si>
    <t>Sources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</si>
  <si>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</si>
  <si>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</si>
  <si>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</si>
  <si>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</si>
  <si>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</si>
  <si>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</si>
  <si>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</si>
  <si>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</si>
  <si>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</si>
  <si>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</si>
  <si>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</si>
  <si>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</si>
  <si>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</si>
  <si>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</si>
  <si>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</si>
  <si>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</si>
  <si>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</si>
  <si>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</si>
  <si>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</si>
  <si>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</si>
  <si>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</si>
  <si>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</si>
  <si>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</si>
  <si>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</si>
  <si>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</si>
  <si>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</si>
  <si>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</si>
  <si>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</si>
  <si>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</si>
  <si>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</si>
  <si>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</si>
  <si>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</si>
  <si>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</si>
  <si>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</si>
  <si>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</si>
  <si>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</si>
  <si>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</si>
  <si>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</si>
  <si>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</si>
  <si>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</si>
  <si>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</si>
  <si>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</si>
  <si>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</si>
  <si>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</si>
  <si>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</si>
  <si>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</si>
  <si>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</si>
  <si>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</si>
  <si>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</si>
  <si>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</si>
  <si>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</si>
  <si>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</si>
  <si>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</si>
  <si>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</si>
  <si>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</si>
  <si>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</si>
  <si>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</si>
  <si>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</si>
  <si>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</si>
  <si>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</si>
  <si>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</si>
  <si>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</si>
  <si>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</si>
  <si>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</si>
  <si>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</si>
  <si>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</si>
  <si>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</si>
  <si>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</si>
  <si>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</si>
  <si>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</si>
  <si>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</si>
  <si>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</si>
  <si>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</si>
  <si>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</si>
  <si>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</si>
  <si>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</si>
  <si>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</si>
  <si>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</si>
  <si>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</si>
  <si>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</si>
  <si>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</si>
  <si>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</si>
  <si>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</si>
  <si>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</si>
  <si>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</si>
  <si>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</si>
  <si>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</si>
  <si>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</si>
  <si>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</si>
  <si>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</si>
  <si>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</si>
  <si>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</si>
  <si>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</si>
  <si>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</si>
  <si>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</si>
  <si>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</si>
  <si>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</si>
  <si>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</si>
  <si>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</si>
  <si>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</si>
  <si>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</si>
  <si>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</si>
  <si>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</si>
  <si>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</si>
  <si>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</si>
  <si>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</si>
  <si>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</si>
  <si>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</si>
  <si>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</si>
  <si>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</si>
  <si>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</si>
  <si>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</si>
  <si>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</si>
  <si>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</si>
  <si>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</si>
  <si>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</si>
  <si>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</si>
  <si>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</si>
  <si>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</si>
  <si>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</si>
  <si>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</si>
  <si>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</si>
  <si>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</si>
  <si>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</si>
  <si>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</si>
  <si>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</si>
  <si>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</si>
  <si>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</si>
  <si>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</si>
  <si>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</si>
  <si>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</si>
  <si>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</si>
  <si>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</si>
  <si>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</si>
  <si>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</si>
  <si>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</si>
  <si>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</si>
  <si>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</si>
  <si>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</si>
  <si>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</si>
  <si>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</si>
  <si>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</si>
  <si>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</si>
  <si>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</si>
  <si>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</si>
  <si>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</si>
  <si>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</si>
  <si>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</si>
  <si>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</si>
  <si>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</si>
  <si>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</si>
  <si>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</si>
  <si>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</si>
  <si>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</si>
  <si>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</si>
  <si>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</si>
  <si>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</si>
  <si>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</si>
  <si>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</si>
  <si>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</si>
  <si>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</si>
  <si>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</si>
  <si>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</si>
  <si>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</si>
  <si>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</si>
  <si>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</si>
  <si>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</si>
  <si>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</si>
  <si>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</si>
  <si>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</si>
  <si>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</si>
  <si>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</si>
  <si>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</si>
  <si>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</si>
  <si>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</si>
  <si>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</si>
  <si>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</si>
  <si>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</si>
  <si>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</si>
  <si>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</si>
  <si>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</si>
  <si>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</si>
  <si>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</si>
  <si>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</si>
  <si>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</si>
  <si>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</si>
  <si>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</si>
  <si>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</si>
  <si>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</si>
  <si>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</si>
  <si>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</si>
  <si>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</si>
  <si>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</si>
  <si>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</si>
  <si>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</si>
  <si>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</si>
  <si>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</si>
  <si>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</si>
  <si>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</si>
  <si>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</si>
  <si>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</si>
  <si>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</si>
  <si>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</si>
  <si>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</si>
  <si>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</si>
  <si>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</si>
  <si>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</si>
  <si>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</si>
  <si>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</si>
  <si>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</si>
  <si>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</si>
  <si>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</si>
  <si>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</si>
  <si>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</si>
  <si>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</si>
  <si>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</si>
  <si>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</si>
  <si>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</si>
  <si>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</si>
  <si>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</si>
  <si>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</si>
  <si>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</si>
  <si>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</si>
  <si>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</si>
  <si>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</si>
  <si>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</si>
  <si>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ER_EXAM1_MULT4_FLR_1</t>
  </si>
  <si>
    <t>ER_TRAUMA1_FLR_1</t>
  </si>
  <si>
    <t>ER_EXAM3_MULT4_FLR_1</t>
  </si>
  <si>
    <t>ER_TRAUMA2_FLR_1</t>
  </si>
  <si>
    <t>ER_TRIAGE_MULT4_FLR_1</t>
  </si>
  <si>
    <t>OFFICE1_MULT4_FLR_1</t>
  </si>
  <si>
    <t>LOBBY_RECORDS_FLR_1</t>
  </si>
  <si>
    <t>CORRIDOR_FLR_1</t>
  </si>
  <si>
    <t>ER_NURSESTN_LOBBY_FLR_1</t>
  </si>
  <si>
    <t>OR1_FLR_2</t>
  </si>
  <si>
    <t>OR2_MULT5_FLR_2</t>
  </si>
  <si>
    <t>OR3_FLR_2</t>
  </si>
  <si>
    <t>OR4_FLR_2</t>
  </si>
  <si>
    <t>IC_PATROOM1_MULT5_FLR_2</t>
  </si>
  <si>
    <t>IC_PATROOM2_FLR_2</t>
  </si>
  <si>
    <t>IC_PATROOM3_MULT6_FLR_2</t>
  </si>
  <si>
    <t>ICU_FLR_2</t>
  </si>
  <si>
    <t>ICU_NURSESTN_LOBBY_FLR_2</t>
  </si>
  <si>
    <t>CORRIDOR_FLR_2</t>
  </si>
  <si>
    <t>OR_NURSESTN_LOBBY_FLR_2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</si>
  <si>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</si>
  <si>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</si>
  <si>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</si>
  <si>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</si>
  <si>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</si>
  <si>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</si>
  <si>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</si>
  <si>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</si>
  <si>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</si>
  <si>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NURSESTN_LOBBY_FLR_3</t>
  </si>
  <si>
    <t>LAB_FLR_3</t>
  </si>
  <si>
    <t>CORRIDOR_SE_FLR_3</t>
  </si>
  <si>
    <t>CORRIDOR_NW_FLR_3</t>
  </si>
  <si>
    <t>PATROOM1_MULT10_FLR_4</t>
  </si>
  <si>
    <t>PATROOM2_FLR_4</t>
  </si>
  <si>
    <t>PATROOM3_MULT10_FLR_4</t>
  </si>
  <si>
    <t>PATROOM4_FLR_4</t>
  </si>
  <si>
    <t>PATROOM5_MULT10_FLR_4</t>
  </si>
  <si>
    <t>RADIOLOGY_FLR_4</t>
  </si>
  <si>
    <t>PATROOM6_FLR_4</t>
  </si>
  <si>
    <t>PATROOM7_MULT10_FLR_4</t>
  </si>
  <si>
    <t>PATROOM8_FLR_4</t>
  </si>
  <si>
    <t>NURSESTN_LOBBY_FLR_4</t>
  </si>
  <si>
    <t>LAB_FLR_4</t>
  </si>
  <si>
    <t>CORRIDOR_SE_FLR_4</t>
  </si>
  <si>
    <t>CORRIDOR_NW_FLR_4</t>
  </si>
  <si>
    <t>DINING_FLR_5</t>
  </si>
  <si>
    <t>NURSESTN_LOBBY_FLR_5</t>
  </si>
  <si>
    <t>KITCHEN_FLR_5</t>
  </si>
  <si>
    <t>OFFICE1_FLR_5</t>
  </si>
  <si>
    <t>OFFICE2_MULT5_FLR_5</t>
  </si>
  <si>
    <t>OFFICE3_FLR_5</t>
  </si>
  <si>
    <t>OFFICE4_MULT6_FLR_5</t>
  </si>
  <si>
    <t>CORRIDOR_FLR_5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</si>
  <si>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</si>
  <si>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</si>
  <si>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</si>
  <si>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</si>
  <si>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</si>
  <si>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</si>
  <si>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</si>
  <si>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</si>
  <si>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</si>
  <si>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</si>
  <si>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</si>
  <si>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</si>
  <si>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</si>
  <si>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</si>
  <si>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</si>
  <si>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</si>
  <si>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</si>
  <si>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</si>
  <si>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</si>
  <si>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ER_EXAM1_MULT4_FLR_1_WALL_SOUTH</t>
  </si>
  <si>
    <t>ER_EXAM2_FLR_1_WALL_EAST</t>
  </si>
  <si>
    <t>ER_EXAM2_FLR_1_WALL_SOUTH</t>
  </si>
  <si>
    <t>ER_EXAM3_MULT4_FLR_1_WALL_EAST</t>
  </si>
  <si>
    <t>ER_EXAM4_FLR_1_WALL_NORTH</t>
  </si>
  <si>
    <t>ER_EXAM4_FLR_1_WALL_EAST</t>
  </si>
  <si>
    <t>ER_EXAM5_MULT4_FLR_1_WALL_NORTH</t>
  </si>
  <si>
    <t>OFFICE1_MULT4_FLR_1_WALL_SOUTH</t>
  </si>
  <si>
    <t>LOBBY_FLR_1_WALL_NORTH</t>
  </si>
  <si>
    <t>LOBBY_FLR_1_WALL_1_WEST</t>
  </si>
  <si>
    <t>LOBBY_FLR_1_WALL_1_SOUTH</t>
  </si>
  <si>
    <t>LOBBY_FLR_1_WALL_2_SOUTH</t>
  </si>
  <si>
    <t>CORRIDOR_FLR_1_WALL_NORTH</t>
  </si>
  <si>
    <t>CORRIDOR_FLR_1_WALL_SOUTH</t>
  </si>
  <si>
    <t>ER_NURSESTAT_FLR_1_WALL_1_EAST</t>
  </si>
  <si>
    <t>OR1_FLR_2_WALL_NORTH</t>
  </si>
  <si>
    <t>OR1_FLR_2_WALL_EAST</t>
  </si>
  <si>
    <t>OR2_MULT5_FLR_2_WALL_EAST</t>
  </si>
  <si>
    <t>OR3_FLR_2_WALL_NORTH</t>
  </si>
  <si>
    <t>IC_PATROOM1_MULT5_FLR_2_WALL_NORTH</t>
  </si>
  <si>
    <t>IC_PATROOM2_FLR_2_WALL_NORTH</t>
  </si>
  <si>
    <t>IC_PATROOM2_FLR_2_WALL_WEST</t>
  </si>
  <si>
    <t>IC_PATROOM3_MULT6_FLR_2_WALL_WEST</t>
  </si>
  <si>
    <t>ICU_FLR_2_WALL_SOUTH</t>
  </si>
  <si>
    <t>ICU_FLR_2_WALL_WEST</t>
  </si>
  <si>
    <t>CORRIDOR_FLR_2_WALL_NORTH</t>
  </si>
  <si>
    <t>CORRIDOR_FLR_2_WALL_SOUTH</t>
  </si>
  <si>
    <t>OR_NURSESAT_FLR_2_WALL_1_NORTH</t>
  </si>
  <si>
    <t>OR_NURSESAT_FLR_2_WALL_SOUTH</t>
  </si>
  <si>
    <t>PATROOM1_MULT10_FLR_3_WALL_SOUTH</t>
  </si>
  <si>
    <t>PATROOM2_FLR_3_WALL_EAST</t>
  </si>
  <si>
    <t>PATROOM2_FLR_3_WALL_SOUTH</t>
  </si>
  <si>
    <t>PATROOM3_MULT10_FLR_3_WALL_EAST</t>
  </si>
  <si>
    <t>PATROOM4_FLR_3_WALL_NORTH</t>
  </si>
  <si>
    <t>PATROOM4_FLR_3_WALL_EAST</t>
  </si>
  <si>
    <t>PATROOM5_MULT10_FLR_3_WALL_NORTH</t>
  </si>
  <si>
    <t>PATROOM6_FLR_3_WALL_SOUTH</t>
  </si>
  <si>
    <t>PATROOM6_FLR_3_WALL_WEST</t>
  </si>
  <si>
    <t>PATROOM7_MULT10_FLR_3_WALL_WEST</t>
  </si>
  <si>
    <t>PATROOM8_FLR_3_WALL_NORTH</t>
  </si>
  <si>
    <t>PATROOM8_FLR_3_WALL_WEST</t>
  </si>
  <si>
    <t>CORRIDOR_SE_FLR_3_WALL_1_SOUTH</t>
  </si>
  <si>
    <t>CORRIDOR_NW_FLR_3_WALL_1_NORTH</t>
  </si>
  <si>
    <t>PATROOM1_MULT10_FLR_4_WALL_SOUTH</t>
  </si>
  <si>
    <t>PATROOM2_FLR_4_WALL_EAST</t>
  </si>
  <si>
    <t>PATROOM2_FLR_4_WALL_SOUTH</t>
  </si>
  <si>
    <t>PATROOM3_MULT10_FLR_4_WALL_EAST</t>
  </si>
  <si>
    <t>PATROOM4_FLR_4_WALL_NORTH</t>
  </si>
  <si>
    <t>PATROOM4_FLR_4_WALL_EAST</t>
  </si>
  <si>
    <t>PATROOM5_MULT10_FLR_4_WALL_NORTH</t>
  </si>
  <si>
    <t>PATROOM6_FLR_4_WALL_SOUTH</t>
  </si>
  <si>
    <t>PATROOM6_FLR_4_WALL_WEST</t>
  </si>
  <si>
    <t>PATROOM7_MULT10_FLR_4_WALL_WEST</t>
  </si>
  <si>
    <t>PATROOM8_FLR_4_WALL_NORTH</t>
  </si>
  <si>
    <t>PATROOM8_FLR_4_WALL_WEST</t>
  </si>
  <si>
    <t>CORRIDOR_SE_FLR_4_WALL_1_SOUTH</t>
  </si>
  <si>
    <t>CORRIDOR_NW_FLR_4_WALL_1_NORTH</t>
  </si>
  <si>
    <t>DINING_FLR_5_WALL_EAST</t>
  </si>
  <si>
    <t>DINING_FLR_5_WALL_SOUTH</t>
  </si>
  <si>
    <t>DINING_FLR_5_CEILING</t>
  </si>
  <si>
    <t>NURSESAT_FLR_5_WALL_SOUTH</t>
  </si>
  <si>
    <t>NURSESAT_FLR_5_CEILING</t>
  </si>
  <si>
    <t>KITCHEN_FLR_5_WALL_NORTH</t>
  </si>
  <si>
    <t>KITCHEN_FLR_5_WALL_EAST</t>
  </si>
  <si>
    <t>KITCHEN_FLR_5_CEILING</t>
  </si>
  <si>
    <t>OFFICE1_FLR_5_WALL_SOUTH</t>
  </si>
  <si>
    <t>OFFICE1_FLR_5_WALL_WEST</t>
  </si>
  <si>
    <t>OFFICE1_FLR_5_CEILING</t>
  </si>
  <si>
    <t>OFFICE2_MULT5_FLR_5_WALL_WEST</t>
  </si>
  <si>
    <t>OFFICE2_MULT5_FLR_5_CEILING</t>
  </si>
  <si>
    <t>OFFICE3_FLR_5_WALL_NORTH</t>
  </si>
  <si>
    <t>OFFICE3_FLR_5_WALL_WEST</t>
  </si>
  <si>
    <t>OFFICE3_FLR_5_CEILING</t>
  </si>
  <si>
    <t>OFFICE4_MULT6_FLR_5_WALL_NORTH</t>
  </si>
  <si>
    <t>OFFICE4_MULT6_FLR_5_CEILING</t>
  </si>
  <si>
    <t>CORRIDOR_FLR_5_WALL_1_NORTH</t>
  </si>
  <si>
    <t>CORRIDOR_FLR_5_WALL_2_SOUTH</t>
  </si>
  <si>
    <t>CORRIDOR_FLR_5_CEILING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</si>
  <si>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</si>
  <si>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</si>
  <si>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</si>
  <si>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</si>
  <si>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</si>
  <si>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</si>
  <si>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OFFICE1_MULT4_FLR_1_WALL_SOUTH_WINDOW</t>
  </si>
  <si>
    <t>No</t>
  </si>
  <si>
    <t>LOBBY_FLR_1_WALL_2_WEST</t>
  </si>
  <si>
    <t>ER_NURSESTAT_FLR_1_WALL_1_EAST_WINDOW</t>
  </si>
  <si>
    <t>IC_PATROOM1_MULT5_FLR_2_WALL_NORTH_WINDOW</t>
  </si>
  <si>
    <t>IC_PATROOM2_FLR_2_WALL_NORTH_WINDOW</t>
  </si>
  <si>
    <t>IC_PATROOM2_FLR_2_WALL_WEST_WINDOW</t>
  </si>
  <si>
    <t>IC_PATROOM3_MULT6_FLR_2_WALL_WEST_WINDOW</t>
  </si>
  <si>
    <t>ICU_FLR_2_WALL_WEST_WINDOW</t>
  </si>
  <si>
    <t>OR_NURSESAT_FLR_2_WALL_SOUTH_WINDOW</t>
  </si>
  <si>
    <t>PATROOM1_MULT10_FLR_3_WALL_SOUTH_WINDOW</t>
  </si>
  <si>
    <t>PATROOM2_FLR_3_WALL_EAST_WINDOW</t>
  </si>
  <si>
    <t>PATROOM2_FLR_3_WALL_SOUTH_WINDOW</t>
  </si>
  <si>
    <t>PATROOM3_MULT10_FLR_3_WALL_EAST_WINDOW</t>
  </si>
  <si>
    <t>PATROOM4_FLR_3_WALL_NORTH_WINDOW</t>
  </si>
  <si>
    <t>PATROOM4_FLR_3_WALL_EAST_WINDOW</t>
  </si>
  <si>
    <t>PATROOM5_MULT10_FLR_3_WALL_NORTH_WINDOW</t>
  </si>
  <si>
    <t>PATROOM6_FLR_3_WALL_SOUTH_WINDOW</t>
  </si>
  <si>
    <t>PATROOM6_FLR_3_WALL_WEST_WINDOW</t>
  </si>
  <si>
    <t>PATROOM7_MULT10_FLR_3_WALL_WEST_WINDOW</t>
  </si>
  <si>
    <t>PATROOM8_FLR_3_WALL_NORTH_WINDOW</t>
  </si>
  <si>
    <t>PATROOM8_FLR_3_WALL_WEST_WINDOW</t>
  </si>
  <si>
    <t>PATROOM1_MULT10_FLR_4_WALL_SOUTH_WINDOW</t>
  </si>
  <si>
    <t>PATROOM2_FLR_4_WALL_EAST_WINDOW</t>
  </si>
  <si>
    <t>PATROOM2_FLR_4_WALL_SOUTH_WINDOW</t>
  </si>
  <si>
    <t>PATROOM3_MULT10_FLR_4_WALL_EAST_WINDOW</t>
  </si>
  <si>
    <t>PATROOM4_FLR_4_WALL_NORTH_WINDOW</t>
  </si>
  <si>
    <t>PATROOM4_FLR_4_WALL_EAST_WINDOW</t>
  </si>
  <si>
    <t>PATROOM5_MULT10_FLR_4_WALL_NORTH_WINDOW</t>
  </si>
  <si>
    <t>PATROOM6_FLR_4_WALL_SOUTH_WINDOW</t>
  </si>
  <si>
    <t>PATROOM6_FLR_4_WALL_WEST_WINDOW</t>
  </si>
  <si>
    <t>PATROOM7_MULT10_FLR_4_WALL_WEST_WINDOW</t>
  </si>
  <si>
    <t>PATROOM8_FLR_4_WALL_NORTH_WINDOW</t>
  </si>
  <si>
    <t>PATROOM8_FLR_4_WALL_WEST_WINDOW</t>
  </si>
  <si>
    <t>DINING_FLR_5_WALL_SOUTH_WINDOW</t>
  </si>
  <si>
    <t>OFFICE1_FLR_5_WALL_SOUTH_WINDOW</t>
  </si>
  <si>
    <t>OFFICE1_FLR_5_WALL_WEST_WINDOW</t>
  </si>
  <si>
    <t>OFFICE2_MULT5_FLR_5_WALL_WEST_WINDOW</t>
  </si>
  <si>
    <t>OFFICE3_FLR_5_WALL_NORTH_WINDOW</t>
  </si>
  <si>
    <t>OFFICE3_FLR_5_WALL_WEST_WINDOW</t>
  </si>
  <si>
    <t>OFFICE4_MULT6_FLR_5_WALL_NORTH_WINDOW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</si>
  <si>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</si>
  <si>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</si>
  <si>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</si>
  <si>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</si>
  <si>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</si>
  <si>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</si>
  <si>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</si>
  <si>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</si>
  <si>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</si>
  <si>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</si>
  <si>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</si>
  <si>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</si>
  <si>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</si>
  <si>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</si>
  <si>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</si>
  <si>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VAV_1_COOLC</t>
  </si>
  <si>
    <t>Coil:Cooling:Water:DetailedGeometry</t>
  </si>
  <si>
    <t>-</t>
  </si>
  <si>
    <t>CAV_1_COOLC</t>
  </si>
  <si>
    <t>CAV_2_COOLC</t>
  </si>
  <si>
    <t>VAV_2_COOLC</t>
  </si>
  <si>
    <t>BASEMENT VAV BOX REHEAT COIL</t>
  </si>
  <si>
    <t>Coil:Heating:Water</t>
  </si>
  <si>
    <t>ER_EXAM1_MULT4_FLR_1 VAV BOX REHEAT COIL</t>
  </si>
  <si>
    <t>ER_TRAUMA1_FLR_1 VAV BOX REHEAT COIL</t>
  </si>
  <si>
    <t>ER_EXAM3_MULT4_FLR_1 VAV BOX REHEAT COIL</t>
  </si>
  <si>
    <t>ER_TRAUMA2_FLR_1 VAV BOX REHEAT COIL</t>
  </si>
  <si>
    <t>ER_TRIAGE_MULT4_FLR_1 VAV BOX REHEAT COIL</t>
  </si>
  <si>
    <t>OFFICE1_MULT4_FLR_1 VAV BOX REHEAT COIL</t>
  </si>
  <si>
    <t>LOBBY_RECORDS_FLR_1 VAV BOX REHEAT COIL</t>
  </si>
  <si>
    <t>CORRIDOR_FLR_1 VAV BOX REHEAT COIL</t>
  </si>
  <si>
    <t>ER_NURSESTN_LOBBY_FLR_1 VAV BOX REHEAT COIL</t>
  </si>
  <si>
    <t>OR1_FLR_2 VAV BOX REHEAT COIL</t>
  </si>
  <si>
    <t>OR2_MULT5_FLR_2 VAV BOX REHEAT COIL</t>
  </si>
  <si>
    <t>OR3_FLR_2 VAV BOX REHEAT COIL</t>
  </si>
  <si>
    <t>OR4_FLR_2 VAV BOX REHEAT COIL</t>
  </si>
  <si>
    <t>IC_PATROOM1_MULT5_FLR_2 VAV BOX REHEAT COIL</t>
  </si>
  <si>
    <t>IC_PATROOM2_FLR_2 VAV BOX REHEAT COIL</t>
  </si>
  <si>
    <t>IC_PATROOM3_MULT6_FLR_2 VAV BOX REHEAT COIL</t>
  </si>
  <si>
    <t>ICU_FLR_2 VAV BOX REHEAT COIL</t>
  </si>
  <si>
    <t>ICU_NURSESTN_LOBBY_FLR_2 VAV BOX REHEAT COIL</t>
  </si>
  <si>
    <t>CORRIDOR_FLR_2 VAV BOX REHEAT COIL</t>
  </si>
  <si>
    <t>OR_NURSESTN_LOBBY_FLR_2 VAV BOX REHEAT COIL</t>
  </si>
  <si>
    <t>PATROOM1_MULT10_FLR_3 VAV BOX REHEAT COIL</t>
  </si>
  <si>
    <t>PATROOM2_FLR_3 VAV BOX REHEAT COIL</t>
  </si>
  <si>
    <t>PATROOM3_MULT10_FLR_3 VAV BOX REHEAT COIL</t>
  </si>
  <si>
    <t>PATROOM4_FLR_3 VAV BOX REHEAT COIL</t>
  </si>
  <si>
    <t>PATROOM5_MULT10_FLR_3 VAV BOX REHEAT COIL</t>
  </si>
  <si>
    <t>PHYSTHERAPY_FLR_3 VAV BOX REHEAT COIL</t>
  </si>
  <si>
    <t>PATROOM6_FLR_3 VAV BOX REHEAT COIL</t>
  </si>
  <si>
    <t>PATROOM7_MULT10_FLR_3 VAV BOX REHEAT COIL</t>
  </si>
  <si>
    <t>PATROOM8_FLR_3 VAV BOX REHEAT COIL</t>
  </si>
  <si>
    <t>NURSESTN_LOBBY_FLR_3 VAV BOX REHEAT COIL</t>
  </si>
  <si>
    <t>LAB_FLR_3 VAV BOX REHEAT COIL</t>
  </si>
  <si>
    <t>CORRIDOR_SE_FLR_3 VAV BOX REHEAT COIL</t>
  </si>
  <si>
    <t>CORRIDOR_NW_FLR_3 VAV BOX REHEAT COIL</t>
  </si>
  <si>
    <t>PATROOM1_MULT10_FLR_4 VAV BOX REHEAT COIL</t>
  </si>
  <si>
    <t>PATROOM2_FLR_4 VAV BOX REHEAT COIL</t>
  </si>
  <si>
    <t>PATROOM3_MULT10_FLR_4 VAV BOX REHEAT COIL</t>
  </si>
  <si>
    <t>PATROOM4_FLR_4 VAV BOX REHEAT COIL</t>
  </si>
  <si>
    <t>PATROOM5_MULT10_FLR_4 VAV BOX REHEAT COIL</t>
  </si>
  <si>
    <t>RADIOLOGY_FLR_4 VAV BOX REHEAT COIL</t>
  </si>
  <si>
    <t>PATROOM6_FLR_4 VAV BOX REHEAT COIL</t>
  </si>
  <si>
    <t>PATROOM7_MULT10_FLR_4 VAV BOX REHEAT COIL</t>
  </si>
  <si>
    <t>PATROOM8_FLR_4 VAV BOX REHEAT COIL</t>
  </si>
  <si>
    <t>NURSESTN_LOBBY_FLR_4 VAV BOX REHEAT COIL</t>
  </si>
  <si>
    <t>LAB_FLR_4 VAV BOX REHEAT COIL</t>
  </si>
  <si>
    <t>CORRIDOR_SE_FLR_4 VAV BOX REHEAT COIL</t>
  </si>
  <si>
    <t>CORRIDOR_NW_FLR_4 VAV BOX REHEAT COIL</t>
  </si>
  <si>
    <t>DINING_FLR_5 VAV BOX REHEAT COIL</t>
  </si>
  <si>
    <t>NURSESTN_LOBBY_FLR_5 VAV BOX REHEAT COIL</t>
  </si>
  <si>
    <t>KITCHEN_FLR_5 VAV BOX REHEAT COIL</t>
  </si>
  <si>
    <t>OFFICE1_FLR_5 VAV BOX REHEAT COIL</t>
  </si>
  <si>
    <t>OFFICE2_MULT5_FLR_5 VAV BOX REHEAT COIL</t>
  </si>
  <si>
    <t>OFFICE3_FLR_5 VAV BOX REHEAT COIL</t>
  </si>
  <si>
    <t>OFFICE4_MULT6_FLR_5 VAV BOX REHEAT COIL</t>
  </si>
  <si>
    <t>CORRIDOR_FLR_5 VAV BOX REHEAT COIL</t>
  </si>
  <si>
    <t>VAV_1_HEATC</t>
  </si>
  <si>
    <t>CAV_1_HEATC</t>
  </si>
  <si>
    <t>CAV_2_HEATC</t>
  </si>
  <si>
    <t>VAV_2_HEATC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</si>
  <si>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</si>
  <si>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</si>
  <si>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</si>
  <si>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</si>
  <si>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</si>
  <si>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</si>
  <si>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DINING_FLR_5 EXHAUST FAN</t>
  </si>
  <si>
    <t>Fan:ZoneExhaust</t>
  </si>
  <si>
    <t>Zone Exhaust Fans</t>
  </si>
  <si>
    <t>KITCHEN_FLR_5 EXHAUST FAN</t>
  </si>
  <si>
    <t>VAV_1_FAN</t>
  </si>
  <si>
    <t>Fan:VariableVolume</t>
  </si>
  <si>
    <t>Fan Energy</t>
  </si>
  <si>
    <t>CAV_1_FAN</t>
  </si>
  <si>
    <t>CAV_2_FAN</t>
  </si>
  <si>
    <t>VAV_2_FAN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</si>
  <si>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</si>
  <si>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</si>
  <si>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</si>
  <si>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</si>
  <si>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</si>
  <si>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</si>
  <si>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</si>
  <si>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</si>
  <si>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</si>
  <si>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</si>
  <si>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</si>
  <si>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</si>
  <si>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</si>
  <si>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</si>
  <si>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</si>
  <si>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</si>
  <si>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</si>
  <si>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</si>
  <si>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</si>
  <si>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</si>
  <si>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</si>
  <si>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</si>
  <si>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</si>
  <si>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</si>
  <si>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</si>
  <si>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</si>
  <si>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</si>
  <si>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</si>
  <si>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</si>
  <si>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</si>
  <si>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</si>
  <si>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</si>
  <si>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ER_Trauma1_Flr_1 Water Equipment Latent fract sched</t>
  </si>
  <si>
    <t>ER_Trauma1_Flr_1 Water Equipment Sensible fract sched</t>
  </si>
  <si>
    <t>ER_Trauma1_Flr_1 Water Equipment Temp Sched</t>
  </si>
  <si>
    <t>ER_Trauma1_Flr_1 Water Equipment Hot Supply Temp Sched</t>
  </si>
  <si>
    <t>ER_Exam3_Mult4_Flr_1 humidity sched</t>
  </si>
  <si>
    <t>ER_Trauma2_Flr_1 Water Equipment Latent fract sched</t>
  </si>
  <si>
    <t>ER_Trauma2_Flr_1 Water Equipment Sensible fract sched</t>
  </si>
  <si>
    <t>ER_Trauma2_Flr_1 Water Equipment Temp Sched</t>
  </si>
  <si>
    <t>ER_Trauma2_Flr_1 Water Equipment Hot Supply Temp Sched</t>
  </si>
  <si>
    <t>ER_Triage_Mult4_Flr_1 Water Equipment Latent fract sched</t>
  </si>
  <si>
    <t>ER_Triage_Mult4_Flr_1 Water Equipment Sensible fract sched</t>
  </si>
  <si>
    <t>ER_Triage_Mult4_Flr_1 Water Equipment Temp Sched</t>
  </si>
  <si>
    <t>ER_Triage_Mult4_Flr_1 Water Equipment Hot Supply Temp Sched</t>
  </si>
  <si>
    <t>OR2_Mult5_Flr_2 humidity sched</t>
  </si>
  <si>
    <t>CAV_1_OAminOAFracSchedule</t>
  </si>
  <si>
    <t>CAV_2_OAminOAFracSchedule</t>
  </si>
  <si>
    <t>CRITICAL_LIGHT_SCH</t>
  </si>
  <si>
    <t>ADMIN_LIGHT_SCH</t>
  </si>
  <si>
    <t>CRITICAL_EQUIP_SCH</t>
  </si>
  <si>
    <t>ADMIN_EQUIP_SCH</t>
  </si>
  <si>
    <t>CRITICAL_OCC_SCH</t>
  </si>
  <si>
    <t>ADMIN_OCC_SCH</t>
  </si>
  <si>
    <t>CRITICAL_HTGSETP_SCH</t>
  </si>
  <si>
    <t>CRITICAL_CLGSETP_SCH</t>
  </si>
  <si>
    <t>ADMIN_HTGSETP_SCH</t>
  </si>
  <si>
    <t>Sats</t>
  </si>
  <si>
    <t>ADMIN_CLGSETP_SCH</t>
  </si>
  <si>
    <t>Kitchen_HTGSETP_SCH</t>
  </si>
  <si>
    <t>Kitchen_CLGSETP_SCH</t>
  </si>
  <si>
    <t>OR_HTGSETP_SCH</t>
  </si>
  <si>
    <t>OR_CLGSETP_SCH</t>
  </si>
  <si>
    <t>BLDG_OA_SCH</t>
  </si>
  <si>
    <t>Kitchen_SAT_SCH</t>
  </si>
  <si>
    <t>CAV_SAT_SCH</t>
  </si>
  <si>
    <t>VAV_SAT_SCH</t>
  </si>
  <si>
    <t>BLDG_CAV_SCH</t>
  </si>
  <si>
    <t>BLDG_CAV_SCH_HUMID</t>
  </si>
  <si>
    <t>BLDG_OA_FRAC_SCH</t>
  </si>
  <si>
    <t>EXT-WALLS-MASS-NONRES</t>
  </si>
  <si>
    <t>ROOF-IEAD-NONRES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</si>
  <si>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</si>
  <si>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</si>
  <si>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</si>
  <si>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</si>
  <si>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</si>
  <si>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</si>
  <si>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</si>
  <si>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ELECTRICITYNET:FACILITY [J]</t>
  </si>
  <si>
    <t>ELECTRICITYNET:FACILITY {Maximum}[W]</t>
  </si>
  <si>
    <t>ELECTRICITYNET:FACILITY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</si>
  <si>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</si>
  <si>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</si>
  <si>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</si>
  <si>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</si>
  <si>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</si>
  <si>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</si>
  <si>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</si>
  <si>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</si>
  <si>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</si>
  <si>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</si>
  <si>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</si>
  <si>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</si>
  <si>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</si>
  <si>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</si>
  <si>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</si>
  <si>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23-FEB-11:45</t>
  </si>
  <si>
    <t>14-MAR-10:45</t>
  </si>
  <si>
    <t>04-APR-16:00</t>
  </si>
  <si>
    <t>19-MAY-15:15</t>
  </si>
  <si>
    <t>27-JUN-15:00</t>
  </si>
  <si>
    <t>13-JUL-15:45</t>
  </si>
  <si>
    <t>21-AUG-15:15</t>
  </si>
  <si>
    <t>12-SEP-15:00</t>
  </si>
  <si>
    <t>06-OCT-15:00</t>
  </si>
  <si>
    <t>15-DEC-17:30</t>
  </si>
  <si>
    <t>Electric</t>
  </si>
  <si>
    <t>Gas</t>
  </si>
  <si>
    <t>Cost ($)</t>
  </si>
  <si>
    <t>Cost per Total Building Area ($/m2)</t>
  </si>
  <si>
    <t>Cost per Net Conditioned Building Area ($/m2)</t>
  </si>
  <si>
    <t>03-JAN-11:45</t>
  </si>
  <si>
    <t>15-FEB-16:15</t>
  </si>
  <si>
    <t>20-APR-15:15</t>
  </si>
  <si>
    <t>18-MAY-16:00</t>
  </si>
  <si>
    <t>29-JUN-16:30</t>
  </si>
  <si>
    <t>18-JUL-12:30</t>
  </si>
  <si>
    <t>03-AUG-15:15</t>
  </si>
  <si>
    <t>15-SEP-15:15</t>
  </si>
  <si>
    <t>30-OCT-15:15</t>
  </si>
  <si>
    <t>27-NOV-17:00</t>
  </si>
  <si>
    <t>25-JAN-16:15</t>
  </si>
  <si>
    <t>28-FEB-17:00</t>
  </si>
  <si>
    <t>30-MAR-15:00</t>
  </si>
  <si>
    <t>26-APR-16:00</t>
  </si>
  <si>
    <t>19-MAY-16:00</t>
  </si>
  <si>
    <t>08-JUN-15:00</t>
  </si>
  <si>
    <t>11-JUL-16:15</t>
  </si>
  <si>
    <t>11-AUG-16:00</t>
  </si>
  <si>
    <t>15-NOV-16:00</t>
  </si>
  <si>
    <t>06-FEB-16:15</t>
  </si>
  <si>
    <t>22-MAR-16:00</t>
  </si>
  <si>
    <t>14-APR-16:00</t>
  </si>
  <si>
    <t>31-MAY-16:00</t>
  </si>
  <si>
    <t>01-SEP-15:45</t>
  </si>
  <si>
    <t>20-OCT-16:00</t>
  </si>
  <si>
    <t>03-NOV-15:15</t>
  </si>
  <si>
    <t>28-DEC-14:00</t>
  </si>
  <si>
    <t>10-FEB-10:00</t>
  </si>
  <si>
    <t>31-MAR-15:00</t>
  </si>
  <si>
    <t>11-APR-16:00</t>
  </si>
  <si>
    <t>31-MAY-15:15</t>
  </si>
  <si>
    <t>01-SEP-16:15</t>
  </si>
  <si>
    <t>19-OCT-15:45</t>
  </si>
  <si>
    <t>29-NOV-11:45</t>
  </si>
  <si>
    <t>30-JAN-16:00</t>
  </si>
  <si>
    <t>17-FEB-17:30</t>
  </si>
  <si>
    <t>21-MAR-15:00</t>
  </si>
  <si>
    <t>11-MAY-15:00</t>
  </si>
  <si>
    <t>29-JUN-15:00</t>
  </si>
  <si>
    <t>31-JUL-16:00</t>
  </si>
  <si>
    <t>02-AUG-16:00</t>
  </si>
  <si>
    <t>20-SEP-16:00</t>
  </si>
  <si>
    <t>22-NOV-16:30</t>
  </si>
  <si>
    <t>05-DEC-16:30</t>
  </si>
  <si>
    <t>20-JAN-14:00</t>
  </si>
  <si>
    <t>15-FEB-16:30</t>
  </si>
  <si>
    <t>13-MAR-12:00</t>
  </si>
  <si>
    <t>13-APR-15:00</t>
  </si>
  <si>
    <t>28-SEP-15:00</t>
  </si>
  <si>
    <t>29-DEC-16:00</t>
  </si>
  <si>
    <t>16-FEB-16:15</t>
  </si>
  <si>
    <t>17-MAR-16:00</t>
  </si>
  <si>
    <t>20-APR-15:00</t>
  </si>
  <si>
    <t>31-MAY-15:00</t>
  </si>
  <si>
    <t>30-JUN-16:00</t>
  </si>
  <si>
    <t>09-AUG-16:00</t>
  </si>
  <si>
    <t>27-SEP-15:15</t>
  </si>
  <si>
    <t>03-OCT-10:45</t>
  </si>
  <si>
    <t>20-JAN-16:15</t>
  </si>
  <si>
    <t>02-MAR-16:15</t>
  </si>
  <si>
    <t>21-APR-16:00</t>
  </si>
  <si>
    <t>12-MAY-16:00</t>
  </si>
  <si>
    <t>01-AUG-16:00</t>
  </si>
  <si>
    <t>13-OCT-15:15</t>
  </si>
  <si>
    <t>13-NOV-17:00</t>
  </si>
  <si>
    <t>03-JAN-17:00</t>
  </si>
  <si>
    <t>22-FEB-11:45</t>
  </si>
  <si>
    <t>23-MAR-15:00</t>
  </si>
  <si>
    <t>05-MAY-15:00</t>
  </si>
  <si>
    <t>27-JUN-16:00</t>
  </si>
  <si>
    <t>27-JUL-16:00</t>
  </si>
  <si>
    <t>18-AUG-16:00</t>
  </si>
  <si>
    <t>17-OCT-16:00</t>
  </si>
  <si>
    <t>28-NOV-17:00</t>
  </si>
  <si>
    <t>07-DEC-17:00</t>
  </si>
  <si>
    <t>26-JAN-16:00</t>
  </si>
  <si>
    <t>27-APR-16:00</t>
  </si>
  <si>
    <t>30-MAY-16:00</t>
  </si>
  <si>
    <t>08-JUN-12:00</t>
  </si>
  <si>
    <t>14-JUL-10:45</t>
  </si>
  <si>
    <t>04-AUG-15:00</t>
  </si>
  <si>
    <t>05-DEC-16:00</t>
  </si>
  <si>
    <t>24-JAN-16:15</t>
  </si>
  <si>
    <t>07-FEB-14:00</t>
  </si>
  <si>
    <t>30-MAR-15:15</t>
  </si>
  <si>
    <t>27-APR-12:00</t>
  </si>
  <si>
    <t>15-JUN-16:00</t>
  </si>
  <si>
    <t>29-AUG-15:00</t>
  </si>
  <si>
    <t>13-SEP-15:00</t>
  </si>
  <si>
    <t>05-OCT-15:00</t>
  </si>
  <si>
    <t>10-NOV-13:00</t>
  </si>
  <si>
    <t>29-DEC-14:00</t>
  </si>
  <si>
    <t>08-FEB-17:00</t>
  </si>
  <si>
    <t>06-APR-16:00</t>
  </si>
  <si>
    <t>29-JUN-16:00</t>
  </si>
  <si>
    <t>13-JUL-16:00</t>
  </si>
  <si>
    <t>25-AUG-16:00</t>
  </si>
  <si>
    <t>01-NOV-15:15</t>
  </si>
  <si>
    <t>20-DEC-16:30</t>
  </si>
  <si>
    <t>03-FEB-17:30</t>
  </si>
  <si>
    <t>29-MAR-16:00</t>
  </si>
  <si>
    <t>04-MAY-16:00</t>
  </si>
  <si>
    <t>30-JUN-15:00</t>
  </si>
  <si>
    <t>21-JUL-16:00</t>
  </si>
  <si>
    <t>19-OCT-16:00</t>
  </si>
  <si>
    <t>21-NOV-11:45</t>
  </si>
  <si>
    <t>12-DEC-16:45</t>
  </si>
  <si>
    <t>27-APR-15:15</t>
  </si>
  <si>
    <t>14-JUN-15:15</t>
  </si>
  <si>
    <t>08-SEP-16:00</t>
  </si>
  <si>
    <t>25-OCT-15:15</t>
  </si>
  <si>
    <t>03-NOV-16:00</t>
  </si>
  <si>
    <t>22-MAR-15:15</t>
  </si>
  <si>
    <t>24-MAY-15:15</t>
  </si>
  <si>
    <t>20-JUL-16:00</t>
  </si>
  <si>
    <t>07-SEP-15:00</t>
  </si>
  <si>
    <t>29-NOV-17:30</t>
  </si>
  <si>
    <t>13-DEC-17:00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</si>
  <si>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</si>
  <si>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</si>
  <si>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</si>
  <si>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</si>
  <si>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[5] DOE Benchmark Report</t>
  </si>
  <si>
    <t>[6] Smith, V. A. and D.R. Fisher. (2001). Estimating Food Service Loads and Profiles. ASHRAE Transactions 2001. V. 107. Pt 2. Atlanta, GA: American Society of Heating, Refrigerating and Air-Conditioning Engineers.</t>
  </si>
  <si>
    <t>5, 6</t>
  </si>
  <si>
    <t>3, 4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</si>
  <si>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</si>
  <si>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</si>
  <si>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18-DEC-11:45</t>
  </si>
  <si>
    <t>25-JUL-10:45</t>
  </si>
  <si>
    <t>03-NOV-13:00</t>
  </si>
  <si>
    <t>17-AUG-15:15</t>
  </si>
  <si>
    <t>03-JUL-12:00</t>
  </si>
  <si>
    <t>15-AUG-12:15</t>
  </si>
  <si>
    <t>05-DEC-16:15</t>
  </si>
  <si>
    <t>31-OCT-09:00</t>
  </si>
  <si>
    <t>06-DEC-16:00</t>
  </si>
  <si>
    <t>25-JUL-16:15</t>
  </si>
  <si>
    <t>08-AUG-16:30</t>
  </si>
  <si>
    <t>31-OCT-15:00</t>
  </si>
  <si>
    <t>25-MAY-15:30</t>
  </si>
  <si>
    <t>16-JUN-15:45</t>
  </si>
  <si>
    <t>12-JUL-16:00</t>
  </si>
  <si>
    <t>15-FEB-17:00</t>
  </si>
  <si>
    <t>18-AUG-16:45</t>
  </si>
  <si>
    <t>WINDOW-NONRES-FIXED</t>
  </si>
  <si>
    <t>WINDOW-RES-FIXED</t>
  </si>
  <si>
    <t>06-JAN-17:45</t>
  </si>
  <si>
    <t>01-NOV-15:00</t>
  </si>
  <si>
    <t>24-MAR-16:30</t>
  </si>
  <si>
    <t>06-DEC-17:30</t>
  </si>
  <si>
    <t>26-JAN-16:15</t>
  </si>
  <si>
    <t>08-SEP-15:00</t>
  </si>
  <si>
    <t>03-OCT-09:30</t>
  </si>
  <si>
    <t>26-JAN-14:15</t>
  </si>
  <si>
    <t>23-JUN-16:30</t>
  </si>
  <si>
    <t>26-JUL-16:00</t>
  </si>
  <si>
    <t>01-SEP-15:00</t>
  </si>
  <si>
    <t>12-APR-16:00</t>
  </si>
  <si>
    <t>21-SEP-16:00</t>
  </si>
  <si>
    <t>13-OCT-15:00</t>
  </si>
  <si>
    <t>16-NOV-16:15</t>
  </si>
  <si>
    <t>05-JAN-16:15</t>
  </si>
  <si>
    <t>13-FEB-16:30</t>
  </si>
  <si>
    <t>09-FEB-17:15</t>
  </si>
  <si>
    <t>31-MAR-16:45</t>
  </si>
  <si>
    <t>07-SEP-16:00</t>
  </si>
  <si>
    <t>02-NOV-09:30</t>
  </si>
  <si>
    <t>22-SEP-13:15</t>
  </si>
  <si>
    <t>10-JAN-17:45</t>
  </si>
  <si>
    <t>01-SEP-16:00</t>
  </si>
  <si>
    <t>12-JAN-17:00</t>
  </si>
  <si>
    <t>03-MAR-17:00</t>
  </si>
  <si>
    <t>12-JUL-08:30</t>
  </si>
  <si>
    <t>11-AUG-16:15</t>
  </si>
  <si>
    <t>21-DEC-16:30</t>
  </si>
  <si>
    <t>27-OCT-16:45</t>
  </si>
  <si>
    <t>Built-up flat roof, insulation entirely above deck</t>
  </si>
  <si>
    <t>Building Summary Hospital post-1980 construction</t>
  </si>
  <si>
    <t>Standard 90.1-1989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</si>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</sst>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5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0" fontId="15" fillId="0" borderId="0" xfId="0" applyFont="1" applyAlignment="1">
      <alignment vertical="top"/>
    </xf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11" fontId="0" fillId="0" borderId="0" xfId="0" applyNumberFormat="1" applyBorder="1" applyAlignment="1">
      <alignment horizontal="righ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/>
    <xf numFmtId="0" fontId="1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1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4" applyNumberForma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2335141.6666666665</c:v>
                </c:pt>
                <c:pt idx="1">
                  <c:v>1868441.6666666667</c:v>
                </c:pt>
                <c:pt idx="2">
                  <c:v>1323880.5555555555</c:v>
                </c:pt>
                <c:pt idx="3">
                  <c:v>1285777.7777777778</c:v>
                </c:pt>
                <c:pt idx="4">
                  <c:v>1121077.7777777778</c:v>
                </c:pt>
                <c:pt idx="5">
                  <c:v>969816.66666666663</c:v>
                </c:pt>
                <c:pt idx="6">
                  <c:v>647219.44444444438</c:v>
                </c:pt>
                <c:pt idx="7">
                  <c:v>1061555.5555555555</c:v>
                </c:pt>
                <c:pt idx="8">
                  <c:v>657452.77777777775</c:v>
                </c:pt>
                <c:pt idx="9">
                  <c:v>563805.5555555555</c:v>
                </c:pt>
                <c:pt idx="10">
                  <c:v>779847.22222222213</c:v>
                </c:pt>
                <c:pt idx="11">
                  <c:v>519097.22222222219</c:v>
                </c:pt>
                <c:pt idx="12">
                  <c:v>699955.55555555562</c:v>
                </c:pt>
                <c:pt idx="13">
                  <c:v>415469.44444444444</c:v>
                </c:pt>
                <c:pt idx="14">
                  <c:v>438419.44444444444</c:v>
                </c:pt>
                <c:pt idx="15">
                  <c:v>288844.44444444444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2326391.6666666665</c:v>
                </c:pt>
                <c:pt idx="1">
                  <c:v>2326391.6666666665</c:v>
                </c:pt>
                <c:pt idx="2">
                  <c:v>2326391.6666666665</c:v>
                </c:pt>
                <c:pt idx="3">
                  <c:v>2326391.6666666665</c:v>
                </c:pt>
                <c:pt idx="4">
                  <c:v>2326391.6666666665</c:v>
                </c:pt>
                <c:pt idx="5">
                  <c:v>2326391.6666666665</c:v>
                </c:pt>
                <c:pt idx="6">
                  <c:v>2326391.6666666665</c:v>
                </c:pt>
                <c:pt idx="7">
                  <c:v>2326391.6666666665</c:v>
                </c:pt>
                <c:pt idx="8">
                  <c:v>2326391.6666666665</c:v>
                </c:pt>
                <c:pt idx="9">
                  <c:v>2326391.6666666665</c:v>
                </c:pt>
                <c:pt idx="10">
                  <c:v>2326391.6666666665</c:v>
                </c:pt>
                <c:pt idx="11">
                  <c:v>2326391.6666666665</c:v>
                </c:pt>
                <c:pt idx="12">
                  <c:v>2326391.6666666665</c:v>
                </c:pt>
                <c:pt idx="13">
                  <c:v>2326391.6666666665</c:v>
                </c:pt>
                <c:pt idx="14">
                  <c:v>2326391.6666666665</c:v>
                </c:pt>
                <c:pt idx="15">
                  <c:v>2326391.6666666665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30086.111111111109</c:v>
                </c:pt>
                <c:pt idx="1">
                  <c:v>30033.333333333332</c:v>
                </c:pt>
                <c:pt idx="2">
                  <c:v>30025</c:v>
                </c:pt>
                <c:pt idx="3">
                  <c:v>30075</c:v>
                </c:pt>
                <c:pt idx="4">
                  <c:v>30069.444444444445</c:v>
                </c:pt>
                <c:pt idx="5">
                  <c:v>30041.666666666668</c:v>
                </c:pt>
                <c:pt idx="6">
                  <c:v>30008.333333333332</c:v>
                </c:pt>
                <c:pt idx="7">
                  <c:v>30038.888888888887</c:v>
                </c:pt>
                <c:pt idx="8">
                  <c:v>30033.333333333332</c:v>
                </c:pt>
                <c:pt idx="9">
                  <c:v>29988.888888888887</c:v>
                </c:pt>
                <c:pt idx="10">
                  <c:v>29997.222222222219</c:v>
                </c:pt>
                <c:pt idx="11">
                  <c:v>30002.777777777777</c:v>
                </c:pt>
                <c:pt idx="12">
                  <c:v>30022.222222222223</c:v>
                </c:pt>
                <c:pt idx="13">
                  <c:v>29986.111111111109</c:v>
                </c:pt>
                <c:pt idx="14">
                  <c:v>29977.777777777777</c:v>
                </c:pt>
                <c:pt idx="15">
                  <c:v>29797.222222222219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1817169.4444444445</c:v>
                </c:pt>
                <c:pt idx="1">
                  <c:v>1817169.4444444445</c:v>
                </c:pt>
                <c:pt idx="2">
                  <c:v>1817169.4444444445</c:v>
                </c:pt>
                <c:pt idx="3">
                  <c:v>1817169.4444444445</c:v>
                </c:pt>
                <c:pt idx="4">
                  <c:v>1817169.4444444445</c:v>
                </c:pt>
                <c:pt idx="5">
                  <c:v>1817169.4444444445</c:v>
                </c:pt>
                <c:pt idx="6">
                  <c:v>1817169.4444444445</c:v>
                </c:pt>
                <c:pt idx="7">
                  <c:v>1817169.4444444445</c:v>
                </c:pt>
                <c:pt idx="8">
                  <c:v>1817169.4444444445</c:v>
                </c:pt>
                <c:pt idx="9">
                  <c:v>1817169.4444444445</c:v>
                </c:pt>
                <c:pt idx="10">
                  <c:v>1817169.4444444445</c:v>
                </c:pt>
                <c:pt idx="11">
                  <c:v>1817169.4444444445</c:v>
                </c:pt>
                <c:pt idx="12">
                  <c:v>1817169.4444444445</c:v>
                </c:pt>
                <c:pt idx="13">
                  <c:v>1817169.4444444445</c:v>
                </c:pt>
                <c:pt idx="14">
                  <c:v>1817169.4444444445</c:v>
                </c:pt>
                <c:pt idx="15">
                  <c:v>1817169.4444444445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709208.33333333337</c:v>
                </c:pt>
                <c:pt idx="1">
                  <c:v>693977.77777777775</c:v>
                </c:pt>
                <c:pt idx="2">
                  <c:v>764858.33333333326</c:v>
                </c:pt>
                <c:pt idx="3">
                  <c:v>688413.88888888888</c:v>
                </c:pt>
                <c:pt idx="4">
                  <c:v>689258.33333333326</c:v>
                </c:pt>
                <c:pt idx="5">
                  <c:v>744383.33333333337</c:v>
                </c:pt>
                <c:pt idx="6">
                  <c:v>654758.33333333337</c:v>
                </c:pt>
                <c:pt idx="7">
                  <c:v>664719.44444444438</c:v>
                </c:pt>
                <c:pt idx="8">
                  <c:v>743930.55555555562</c:v>
                </c:pt>
                <c:pt idx="9">
                  <c:v>666963.88888888888</c:v>
                </c:pt>
                <c:pt idx="10">
                  <c:v>670477.77777777775</c:v>
                </c:pt>
                <c:pt idx="11">
                  <c:v>723813.88888888888</c:v>
                </c:pt>
                <c:pt idx="12">
                  <c:v>670500</c:v>
                </c:pt>
                <c:pt idx="13">
                  <c:v>697958.33333333337</c:v>
                </c:pt>
                <c:pt idx="14">
                  <c:v>679683.33333333337</c:v>
                </c:pt>
                <c:pt idx="15">
                  <c:v>701002.77777777775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496786.11111111112</c:v>
                </c:pt>
                <c:pt idx="1">
                  <c:v>471866.66666666669</c:v>
                </c:pt>
                <c:pt idx="2">
                  <c:v>420563.88888888888</c:v>
                </c:pt>
                <c:pt idx="3">
                  <c:v>422783.33333333331</c:v>
                </c:pt>
                <c:pt idx="4">
                  <c:v>381058.33333333331</c:v>
                </c:pt>
                <c:pt idx="5">
                  <c:v>361566.66666666669</c:v>
                </c:pt>
                <c:pt idx="6">
                  <c:v>304613.88888888888</c:v>
                </c:pt>
                <c:pt idx="7">
                  <c:v>410322.22222222225</c:v>
                </c:pt>
                <c:pt idx="8">
                  <c:v>299047.22222222219</c:v>
                </c:pt>
                <c:pt idx="9">
                  <c:v>305519.44444444438</c:v>
                </c:pt>
                <c:pt idx="10">
                  <c:v>387219.44444444444</c:v>
                </c:pt>
                <c:pt idx="11">
                  <c:v>281627.77777777775</c:v>
                </c:pt>
                <c:pt idx="12">
                  <c:v>353841.66666666663</c:v>
                </c:pt>
                <c:pt idx="13">
                  <c:v>255716.66666666669</c:v>
                </c:pt>
                <c:pt idx="14">
                  <c:v>296319.44444444444</c:v>
                </c:pt>
                <c:pt idx="15">
                  <c:v>196950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356086.11111111112</c:v>
                </c:pt>
                <c:pt idx="1">
                  <c:v>334994.44444444444</c:v>
                </c:pt>
                <c:pt idx="2">
                  <c:v>312016.66666666669</c:v>
                </c:pt>
                <c:pt idx="3">
                  <c:v>288408.33333333331</c:v>
                </c:pt>
                <c:pt idx="4">
                  <c:v>282936.11111111112</c:v>
                </c:pt>
                <c:pt idx="5">
                  <c:v>251763.88888888888</c:v>
                </c:pt>
                <c:pt idx="6">
                  <c:v>234769.44444444444</c:v>
                </c:pt>
                <c:pt idx="7">
                  <c:v>250486.11111111109</c:v>
                </c:pt>
                <c:pt idx="8">
                  <c:v>174286.11111111109</c:v>
                </c:pt>
                <c:pt idx="9">
                  <c:v>219144.44444444444</c:v>
                </c:pt>
                <c:pt idx="10">
                  <c:v>205772.22222222222</c:v>
                </c:pt>
                <c:pt idx="11">
                  <c:v>151638.88888888888</c:v>
                </c:pt>
                <c:pt idx="12">
                  <c:v>182983.33333333334</c:v>
                </c:pt>
                <c:pt idx="13">
                  <c:v>131616.66666666666</c:v>
                </c:pt>
                <c:pt idx="14">
                  <c:v>141047.22222222222</c:v>
                </c:pt>
                <c:pt idx="15">
                  <c:v>93247.222222222219</c:v>
                </c:pt>
              </c:numCache>
            </c:numRef>
          </c:val>
        </c:ser>
        <c:ser>
          <c:idx val="5"/>
          <c:order val="7"/>
          <c:tx>
            <c:strRef>
              <c:f>LocationSummary!$B$68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57152.777777777774</c:v>
                </c:pt>
                <c:pt idx="1">
                  <c:v>54941.666666666664</c:v>
                </c:pt>
                <c:pt idx="2">
                  <c:v>55308.333333333336</c:v>
                </c:pt>
                <c:pt idx="3">
                  <c:v>52866.666666666664</c:v>
                </c:pt>
                <c:pt idx="4">
                  <c:v>53091.666666666664</c:v>
                </c:pt>
                <c:pt idx="5">
                  <c:v>53347.222222222226</c:v>
                </c:pt>
                <c:pt idx="6">
                  <c:v>51597.222222222219</c:v>
                </c:pt>
                <c:pt idx="7">
                  <c:v>51622.222222222219</c:v>
                </c:pt>
                <c:pt idx="8">
                  <c:v>51461.111111111109</c:v>
                </c:pt>
                <c:pt idx="9">
                  <c:v>50588.888888888891</c:v>
                </c:pt>
                <c:pt idx="10">
                  <c:v>50627.777777777774</c:v>
                </c:pt>
                <c:pt idx="11">
                  <c:v>50427.777777777774</c:v>
                </c:pt>
                <c:pt idx="12">
                  <c:v>50152.777777777781</c:v>
                </c:pt>
                <c:pt idx="13">
                  <c:v>49455.555555555555</c:v>
                </c:pt>
                <c:pt idx="14">
                  <c:v>48788.888888888883</c:v>
                </c:pt>
                <c:pt idx="15">
                  <c:v>47880.555555555555</c:v>
                </c:pt>
              </c:numCache>
            </c:numRef>
          </c:val>
        </c:ser>
        <c:overlap val="100"/>
        <c:axId val="100937088"/>
        <c:axId val="100938880"/>
      </c:barChart>
      <c:catAx>
        <c:axId val="100937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8880"/>
        <c:crosses val="autoZero"/>
        <c:auto val="1"/>
        <c:lblAlgn val="ctr"/>
        <c:lblOffset val="50"/>
        <c:tickLblSkip val="1"/>
        <c:tickMarkSkip val="1"/>
      </c:catAx>
      <c:valAx>
        <c:axId val="100938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7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2514"/>
          <c:y val="5.4377379010332142E-4"/>
          <c:w val="0.23418423973362934"/>
          <c:h val="0.264274061990214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Schedules!$E$219:$AB$219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strRef>
              <c:f>Schedules!$D$222</c:f>
              <c:strCache>
                <c:ptCount val="1"/>
                <c:pt idx="0">
                  <c:v>Sat</c:v>
                </c:pt>
              </c:strCache>
            </c:strRef>
          </c:tx>
          <c:val>
            <c:numRef>
              <c:f>Schedules!$E$222:$AB$222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strRef>
              <c:f>Schedules!$D$223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Schedules!$E$223:$AB$223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101972224"/>
        <c:axId val="101994880"/>
      </c:barChart>
      <c:catAx>
        <c:axId val="10197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94880"/>
        <c:crosses val="autoZero"/>
        <c:auto val="1"/>
        <c:lblAlgn val="ctr"/>
        <c:lblOffset val="100"/>
        <c:tickLblSkip val="1"/>
        <c:tickMarkSkip val="1"/>
      </c:catAx>
      <c:valAx>
        <c:axId val="1019948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722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5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Schedules!$E$217:$AB$217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axId val="102109184"/>
        <c:axId val="102111104"/>
      </c:barChart>
      <c:catAx>
        <c:axId val="1021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11104"/>
        <c:crosses val="autoZero"/>
        <c:auto val="1"/>
        <c:lblAlgn val="ctr"/>
        <c:lblOffset val="100"/>
        <c:tickLblSkip val="1"/>
        <c:tickMarkSkip val="1"/>
      </c:catAx>
      <c:valAx>
        <c:axId val="1021111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09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64"/>
          <c:y val="9.1353996737357251E-2"/>
          <c:w val="0.11875693673695872"/>
          <c:h val="7.504078303425773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Schedules!$D$224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Schedules!$E$224:$AB$224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Schedules!$D$227</c:f>
              <c:strCache>
                <c:ptCount val="1"/>
                <c:pt idx="0">
                  <c:v>Sat</c:v>
                </c:pt>
              </c:strCache>
            </c:strRef>
          </c:tx>
          <c:val>
            <c:numRef>
              <c:f>Schedules!$E$227:$AB$227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Schedules!$D$228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Schedules!$E$228:$AB$228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axId val="113665152"/>
        <c:axId val="113667072"/>
      </c:barChart>
      <c:catAx>
        <c:axId val="1136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67072"/>
        <c:crosses val="autoZero"/>
        <c:auto val="1"/>
        <c:lblAlgn val="ctr"/>
        <c:lblOffset val="100"/>
        <c:tickLblSkip val="1"/>
        <c:tickMarkSkip val="1"/>
      </c:catAx>
      <c:valAx>
        <c:axId val="113667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65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5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</a:t>
            </a:r>
            <a:r>
              <a:rPr lang="en-US" baseline="0"/>
              <a:t> </a:t>
            </a: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Schedules!$E$218:$AB$218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14502272"/>
        <c:axId val="114516736"/>
      </c:barChart>
      <c:catAx>
        <c:axId val="1145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16736"/>
        <c:crosses val="autoZero"/>
        <c:auto val="1"/>
        <c:lblAlgn val="ctr"/>
        <c:lblOffset val="100"/>
        <c:tickLblSkip val="1"/>
        <c:tickMarkSkip val="1"/>
      </c:catAx>
      <c:valAx>
        <c:axId val="1145167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46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02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5.8727569331158302E-2"/>
          <c:w val="0.1165371809101001"/>
          <c:h val="9.135399673735725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8873200</c:v>
                </c:pt>
                <c:pt idx="1">
                  <c:v>10688630</c:v>
                </c:pt>
                <c:pt idx="2">
                  <c:v>10816840</c:v>
                </c:pt>
                <c:pt idx="3">
                  <c:v>11566730</c:v>
                </c:pt>
                <c:pt idx="4">
                  <c:v>11740280</c:v>
                </c:pt>
                <c:pt idx="5">
                  <c:v>10486960</c:v>
                </c:pt>
                <c:pt idx="6">
                  <c:v>12678750</c:v>
                </c:pt>
                <c:pt idx="7">
                  <c:v>12386360</c:v>
                </c:pt>
                <c:pt idx="8">
                  <c:v>9350490</c:v>
                </c:pt>
                <c:pt idx="9">
                  <c:v>12880460</c:v>
                </c:pt>
                <c:pt idx="10">
                  <c:v>13265260</c:v>
                </c:pt>
                <c:pt idx="11">
                  <c:v>9996420</c:v>
                </c:pt>
                <c:pt idx="12">
                  <c:v>14168340</c:v>
                </c:pt>
                <c:pt idx="13">
                  <c:v>11591360</c:v>
                </c:pt>
                <c:pt idx="14">
                  <c:v>15329100</c:v>
                </c:pt>
                <c:pt idx="15">
                  <c:v>22409780</c:v>
                </c:pt>
              </c:numCache>
            </c:numRef>
          </c:val>
        </c:ser>
        <c:ser>
          <c:idx val="4"/>
          <c:order val="1"/>
          <c:tx>
            <c:strRef>
              <c:f>LocationSummary!$B$76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1358420</c:v>
                </c:pt>
                <c:pt idx="1">
                  <c:v>1358420</c:v>
                </c:pt>
                <c:pt idx="2">
                  <c:v>1358420</c:v>
                </c:pt>
                <c:pt idx="3">
                  <c:v>1358420</c:v>
                </c:pt>
                <c:pt idx="4">
                  <c:v>1358420</c:v>
                </c:pt>
                <c:pt idx="5">
                  <c:v>1358420</c:v>
                </c:pt>
                <c:pt idx="6">
                  <c:v>1358420</c:v>
                </c:pt>
                <c:pt idx="7">
                  <c:v>1358420</c:v>
                </c:pt>
                <c:pt idx="8">
                  <c:v>1358420</c:v>
                </c:pt>
                <c:pt idx="9">
                  <c:v>1358420</c:v>
                </c:pt>
                <c:pt idx="10">
                  <c:v>1358420</c:v>
                </c:pt>
                <c:pt idx="11">
                  <c:v>1358420</c:v>
                </c:pt>
                <c:pt idx="12">
                  <c:v>1358420</c:v>
                </c:pt>
                <c:pt idx="13">
                  <c:v>1358420</c:v>
                </c:pt>
                <c:pt idx="14">
                  <c:v>1358420</c:v>
                </c:pt>
                <c:pt idx="15">
                  <c:v>1358420</c:v>
                </c:pt>
              </c:numCache>
            </c:numRef>
          </c:val>
        </c:ser>
        <c:ser>
          <c:idx val="0"/>
          <c:order val="2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468230</c:v>
                </c:pt>
                <c:pt idx="1">
                  <c:v>561660</c:v>
                </c:pt>
                <c:pt idx="2">
                  <c:v>507910</c:v>
                </c:pt>
                <c:pt idx="3">
                  <c:v>651710</c:v>
                </c:pt>
                <c:pt idx="4">
                  <c:v>634220</c:v>
                </c:pt>
                <c:pt idx="5">
                  <c:v>572650</c:v>
                </c:pt>
                <c:pt idx="6">
                  <c:v>711280</c:v>
                </c:pt>
                <c:pt idx="7">
                  <c:v>722460</c:v>
                </c:pt>
                <c:pt idx="8">
                  <c:v>709040</c:v>
                </c:pt>
                <c:pt idx="9">
                  <c:v>759300</c:v>
                </c:pt>
                <c:pt idx="10">
                  <c:v>784570</c:v>
                </c:pt>
                <c:pt idx="11">
                  <c:v>781340</c:v>
                </c:pt>
                <c:pt idx="12">
                  <c:v>838260</c:v>
                </c:pt>
                <c:pt idx="13">
                  <c:v>848000</c:v>
                </c:pt>
                <c:pt idx="14">
                  <c:v>926780</c:v>
                </c:pt>
                <c:pt idx="15">
                  <c:v>1033940</c:v>
                </c:pt>
              </c:numCache>
            </c:numRef>
          </c:val>
        </c:ser>
        <c:overlap val="100"/>
        <c:axId val="100973568"/>
        <c:axId val="100983552"/>
      </c:barChart>
      <c:catAx>
        <c:axId val="1009735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3552"/>
        <c:crosses val="autoZero"/>
        <c:auto val="1"/>
        <c:lblAlgn val="ctr"/>
        <c:lblOffset val="50"/>
        <c:tickLblSkip val="1"/>
        <c:tickMarkSkip val="1"/>
      </c:catAx>
      <c:valAx>
        <c:axId val="10098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35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201"/>
          <c:y val="5.2202283849919248E-2"/>
          <c:w val="0.23418423973362909"/>
          <c:h val="0.1370309951060364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47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LocationSummary!$C$122:$R$122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#,##0.00</c:formatCode>
                <c:ptCount val="16"/>
                <c:pt idx="0">
                  <c:v>374.91838460385759</c:v>
                </c:pt>
                <c:pt idx="1">
                  <c:v>299.98742320125018</c:v>
                </c:pt>
                <c:pt idx="2">
                  <c:v>212.55548062994598</c:v>
                </c:pt>
                <c:pt idx="3">
                  <c:v>206.437893805436</c:v>
                </c:pt>
                <c:pt idx="4">
                  <c:v>179.99450545529794</c:v>
                </c:pt>
                <c:pt idx="5">
                  <c:v>155.70879626656389</c:v>
                </c:pt>
                <c:pt idx="6">
                  <c:v>103.91423872012787</c:v>
                </c:pt>
                <c:pt idx="7">
                  <c:v>170.43792234852538</c:v>
                </c:pt>
                <c:pt idx="8">
                  <c:v>105.55725030148638</c:v>
                </c:pt>
                <c:pt idx="9">
                  <c:v>90.521731994662431</c:v>
                </c:pt>
                <c:pt idx="10">
                  <c:v>125.20827535518306</c:v>
                </c:pt>
                <c:pt idx="11">
                  <c:v>83.343591006072543</c:v>
                </c:pt>
                <c:pt idx="12">
                  <c:v>112.38127858768793</c:v>
                </c:pt>
                <c:pt idx="13">
                  <c:v>66.705645823075656</c:v>
                </c:pt>
                <c:pt idx="14">
                  <c:v>70.390380265308011</c:v>
                </c:pt>
                <c:pt idx="15">
                  <c:v>46.375384439734823</c:v>
                </c:pt>
              </c:numCache>
            </c:numRef>
          </c:val>
        </c:ser>
        <c:ser>
          <c:idx val="1"/>
          <c:order val="2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#,##0.00</c:formatCode>
                <c:ptCount val="16"/>
                <c:pt idx="0">
                  <c:v>373.51352942435722</c:v>
                </c:pt>
                <c:pt idx="1">
                  <c:v>373.51352942435722</c:v>
                </c:pt>
                <c:pt idx="2">
                  <c:v>373.51352942435722</c:v>
                </c:pt>
                <c:pt idx="3">
                  <c:v>373.51352942435722</c:v>
                </c:pt>
                <c:pt idx="4">
                  <c:v>373.51352942435722</c:v>
                </c:pt>
                <c:pt idx="5">
                  <c:v>373.51352942435722</c:v>
                </c:pt>
                <c:pt idx="6">
                  <c:v>373.51352942435722</c:v>
                </c:pt>
                <c:pt idx="7">
                  <c:v>373.51352942435722</c:v>
                </c:pt>
                <c:pt idx="8">
                  <c:v>373.51352942435722</c:v>
                </c:pt>
                <c:pt idx="9">
                  <c:v>373.51352942435722</c:v>
                </c:pt>
                <c:pt idx="10">
                  <c:v>373.51352942435722</c:v>
                </c:pt>
                <c:pt idx="11">
                  <c:v>373.51352942435722</c:v>
                </c:pt>
                <c:pt idx="12">
                  <c:v>373.51352942435722</c:v>
                </c:pt>
                <c:pt idx="13">
                  <c:v>373.51352942435722</c:v>
                </c:pt>
                <c:pt idx="14">
                  <c:v>373.51352942435722</c:v>
                </c:pt>
                <c:pt idx="15">
                  <c:v>373.51352942435722</c:v>
                </c:pt>
              </c:numCache>
            </c:numRef>
          </c:val>
        </c:ser>
        <c:ser>
          <c:idx val="3"/>
          <c:order val="3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#,##0.00</c:formatCode>
                <c:ptCount val="16"/>
                <c:pt idx="0">
                  <c:v>4.8304718886248645</c:v>
                </c:pt>
                <c:pt idx="1">
                  <c:v>4.8219981589707359</c:v>
                </c:pt>
                <c:pt idx="2">
                  <c:v>4.820660201656926</c:v>
                </c:pt>
                <c:pt idx="3">
                  <c:v>4.8286879455397855</c:v>
                </c:pt>
                <c:pt idx="4">
                  <c:v>4.8277959739972456</c:v>
                </c:pt>
                <c:pt idx="5">
                  <c:v>4.8233361162845458</c:v>
                </c:pt>
                <c:pt idx="6">
                  <c:v>4.8179842870293061</c:v>
                </c:pt>
                <c:pt idx="7">
                  <c:v>4.8228901305132759</c:v>
                </c:pt>
                <c:pt idx="8">
                  <c:v>4.8219981589707359</c:v>
                </c:pt>
                <c:pt idx="9">
                  <c:v>4.8148623866304163</c:v>
                </c:pt>
                <c:pt idx="10">
                  <c:v>4.8162003439442262</c:v>
                </c:pt>
                <c:pt idx="11">
                  <c:v>4.8170923154867662</c:v>
                </c:pt>
                <c:pt idx="12">
                  <c:v>4.820214215885656</c:v>
                </c:pt>
                <c:pt idx="13">
                  <c:v>4.8144164008591463</c:v>
                </c:pt>
                <c:pt idx="14">
                  <c:v>4.8130784435453364</c:v>
                </c:pt>
                <c:pt idx="15">
                  <c:v>4.7840893684127899</c:v>
                </c:pt>
              </c:numCache>
            </c:numRef>
          </c:val>
        </c:ser>
        <c:ser>
          <c:idx val="4"/>
          <c:order val="4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291.75541783514939</c:v>
                </c:pt>
                <c:pt idx="1">
                  <c:v>291.75541783514939</c:v>
                </c:pt>
                <c:pt idx="2">
                  <c:v>291.75541783514939</c:v>
                </c:pt>
                <c:pt idx="3">
                  <c:v>291.75541783514939</c:v>
                </c:pt>
                <c:pt idx="4">
                  <c:v>291.75541783514939</c:v>
                </c:pt>
                <c:pt idx="5">
                  <c:v>291.75541783514939</c:v>
                </c:pt>
                <c:pt idx="6">
                  <c:v>291.75541783514939</c:v>
                </c:pt>
                <c:pt idx="7">
                  <c:v>291.75541783514939</c:v>
                </c:pt>
                <c:pt idx="8">
                  <c:v>291.75541783514939</c:v>
                </c:pt>
                <c:pt idx="9">
                  <c:v>291.75541783514939</c:v>
                </c:pt>
                <c:pt idx="10">
                  <c:v>291.75541783514939</c:v>
                </c:pt>
                <c:pt idx="11">
                  <c:v>291.75541783514939</c:v>
                </c:pt>
                <c:pt idx="12">
                  <c:v>291.75541783514939</c:v>
                </c:pt>
                <c:pt idx="13">
                  <c:v>291.75541783514939</c:v>
                </c:pt>
                <c:pt idx="14">
                  <c:v>291.75541783514939</c:v>
                </c:pt>
                <c:pt idx="15">
                  <c:v>291.75541783514939</c:v>
                </c:pt>
              </c:numCache>
            </c:numRef>
          </c:val>
        </c:ser>
        <c:ser>
          <c:idx val="5"/>
          <c:order val="5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113.86685719178814</c:v>
                </c:pt>
                <c:pt idx="1">
                  <c:v>111.42151720791499</c:v>
                </c:pt>
                <c:pt idx="2">
                  <c:v>122.80173613341039</c:v>
                </c:pt>
                <c:pt idx="3">
                  <c:v>110.52820770806127</c:v>
                </c:pt>
                <c:pt idx="4">
                  <c:v>110.66378738252735</c:v>
                </c:pt>
                <c:pt idx="5">
                  <c:v>119.51437501337956</c:v>
                </c:pt>
                <c:pt idx="6">
                  <c:v>105.12464410335451</c:v>
                </c:pt>
                <c:pt idx="7">
                  <c:v>106.72394907912857</c:v>
                </c:pt>
                <c:pt idx="8">
                  <c:v>119.44167933266256</c:v>
                </c:pt>
                <c:pt idx="9">
                  <c:v>107.0843055823147</c:v>
                </c:pt>
                <c:pt idx="10">
                  <c:v>107.64847758297118</c:v>
                </c:pt>
                <c:pt idx="11">
                  <c:v>116.21185037712556</c:v>
                </c:pt>
                <c:pt idx="12">
                  <c:v>107.65204546914134</c:v>
                </c:pt>
                <c:pt idx="13">
                  <c:v>112.06061481814483</c:v>
                </c:pt>
                <c:pt idx="14">
                  <c:v>109.12647442895981</c:v>
                </c:pt>
                <c:pt idx="15">
                  <c:v>112.54941522345671</c:v>
                </c:pt>
              </c:numCache>
            </c:numRef>
          </c:val>
        </c:ser>
        <c:ser>
          <c:idx val="6"/>
          <c:order val="6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79.761433291232265</c:v>
                </c:pt>
                <c:pt idx="1">
                  <c:v>75.760494937169526</c:v>
                </c:pt>
                <c:pt idx="2">
                  <c:v>67.52358372758475</c:v>
                </c:pt>
                <c:pt idx="3">
                  <c:v>67.879926358829437</c:v>
                </c:pt>
                <c:pt idx="4">
                  <c:v>61.180774088583476</c:v>
                </c:pt>
                <c:pt idx="5">
                  <c:v>58.051291931582213</c:v>
                </c:pt>
                <c:pt idx="6">
                  <c:v>48.907245663234356</c:v>
                </c:pt>
                <c:pt idx="7">
                  <c:v>65.879234188912434</c:v>
                </c:pt>
                <c:pt idx="8">
                  <c:v>48.01349017760937</c:v>
                </c:pt>
                <c:pt idx="9">
                  <c:v>49.052637024668364</c:v>
                </c:pt>
                <c:pt idx="10">
                  <c:v>62.169970529260233</c:v>
                </c:pt>
                <c:pt idx="11">
                  <c:v>45.21671340597549</c:v>
                </c:pt>
                <c:pt idx="12">
                  <c:v>56.811005501680469</c:v>
                </c:pt>
                <c:pt idx="13">
                  <c:v>41.056558131569368</c:v>
                </c:pt>
                <c:pt idx="14">
                  <c:v>47.575532150222273</c:v>
                </c:pt>
                <c:pt idx="15">
                  <c:v>31.621283154582233</c:v>
                </c:pt>
              </c:numCache>
            </c:numRef>
          </c:val>
        </c:ser>
        <c:ser>
          <c:idx val="7"/>
          <c:order val="7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#,##0.00</c:formatCode>
                <c:ptCount val="16"/>
                <c:pt idx="0">
                  <c:v>57.171362004866594</c:v>
                </c:pt>
                <c:pt idx="1">
                  <c:v>53.784992043613833</c:v>
                </c:pt>
                <c:pt idx="2">
                  <c:v>50.095797743668783</c:v>
                </c:pt>
                <c:pt idx="3">
                  <c:v>46.30536467364545</c:v>
                </c:pt>
                <c:pt idx="4">
                  <c:v>45.426772704243639</c:v>
                </c:pt>
                <c:pt idx="5">
                  <c:v>40.421920379052224</c:v>
                </c:pt>
                <c:pt idx="6">
                  <c:v>37.693379430422652</c:v>
                </c:pt>
                <c:pt idx="7">
                  <c:v>40.216766924268043</c:v>
                </c:pt>
                <c:pt idx="8">
                  <c:v>27.982485246790684</c:v>
                </c:pt>
                <c:pt idx="9">
                  <c:v>35.184709467029158</c:v>
                </c:pt>
                <c:pt idx="10">
                  <c:v>33.037733964135604</c:v>
                </c:pt>
                <c:pt idx="11">
                  <c:v>24.346363253626755</c:v>
                </c:pt>
                <c:pt idx="12">
                  <c:v>29.378866696636909</c:v>
                </c:pt>
                <c:pt idx="13">
                  <c:v>21.131697814312929</c:v>
                </c:pt>
                <c:pt idx="14">
                  <c:v>22.645819507774423</c:v>
                </c:pt>
                <c:pt idx="15">
                  <c:v>14.971296355761064</c:v>
                </c:pt>
              </c:numCache>
            </c:numRef>
          </c:val>
        </c:ser>
        <c:ser>
          <c:idx val="8"/>
          <c:order val="8"/>
          <c:tx>
            <c:strRef>
              <c:f>LocationSummary!$B$134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#,##0.00</c:formatCode>
                <c:ptCount val="16"/>
                <c:pt idx="0">
                  <c:v>9.17615724387929</c:v>
                </c:pt>
                <c:pt idx="1">
                  <c:v>8.8211525699484081</c:v>
                </c:pt>
                <c:pt idx="2">
                  <c:v>8.8800226917560412</c:v>
                </c:pt>
                <c:pt idx="3">
                  <c:v>8.4880011988097532</c:v>
                </c:pt>
                <c:pt idx="4">
                  <c:v>8.5241260462826194</c:v>
                </c:pt>
                <c:pt idx="5">
                  <c:v>8.5651567372394553</c:v>
                </c:pt>
                <c:pt idx="6">
                  <c:v>8.2841857013393838</c:v>
                </c:pt>
                <c:pt idx="7">
                  <c:v>8.2881995732808136</c:v>
                </c:pt>
                <c:pt idx="8">
                  <c:v>8.2623323985471568</c:v>
                </c:pt>
                <c:pt idx="9">
                  <c:v>8.1222928663683902</c:v>
                </c:pt>
                <c:pt idx="10">
                  <c:v>8.1285366671661698</c:v>
                </c:pt>
                <c:pt idx="11">
                  <c:v>8.0964256916347335</c:v>
                </c:pt>
                <c:pt idx="12">
                  <c:v>8.0522731002790078</c:v>
                </c:pt>
                <c:pt idx="13">
                  <c:v>7.9403306716902495</c:v>
                </c:pt>
                <c:pt idx="14">
                  <c:v>7.833294086585461</c:v>
                </c:pt>
                <c:pt idx="15">
                  <c:v>7.6874567393801865</c:v>
                </c:pt>
              </c:numCache>
            </c:numRef>
          </c:val>
        </c:ser>
        <c:ser>
          <c:idx val="9"/>
          <c:order val="9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395.73209456325503</c:v>
                </c:pt>
                <c:pt idx="1">
                  <c:v>476.69768943691616</c:v>
                </c:pt>
                <c:pt idx="2">
                  <c:v>482.41567301036827</c:v>
                </c:pt>
                <c:pt idx="3">
                  <c:v>515.85970001213082</c:v>
                </c:pt>
                <c:pt idx="4">
                  <c:v>523.59978307252084</c:v>
                </c:pt>
                <c:pt idx="5">
                  <c:v>467.70349438771501</c:v>
                </c:pt>
                <c:pt idx="6">
                  <c:v>565.45420974889214</c:v>
                </c:pt>
                <c:pt idx="7">
                  <c:v>552.41403178272992</c:v>
                </c:pt>
                <c:pt idx="8">
                  <c:v>417.01854944019863</c:v>
                </c:pt>
                <c:pt idx="9">
                  <c:v>574.45018874117841</c:v>
                </c:pt>
                <c:pt idx="10">
                  <c:v>591.61172121964614</c:v>
                </c:pt>
                <c:pt idx="11">
                  <c:v>445.82610836383873</c:v>
                </c:pt>
                <c:pt idx="12">
                  <c:v>631.88780425149309</c:v>
                </c:pt>
                <c:pt idx="13">
                  <c:v>516.95816296676867</c:v>
                </c:pt>
                <c:pt idx="14">
                  <c:v>683.65604863742419</c:v>
                </c:pt>
                <c:pt idx="15">
                  <c:v>999.44430172899752</c:v>
                </c:pt>
              </c:numCache>
            </c:numRef>
          </c:val>
        </c:ser>
        <c:ser>
          <c:idx val="10"/>
          <c:order val="10"/>
          <c:tx>
            <c:strRef>
              <c:f>LocationSummary!$B$142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#,##0.00</c:formatCode>
                <c:ptCount val="16"/>
                <c:pt idx="0">
                  <c:v>60.583599140853003</c:v>
                </c:pt>
                <c:pt idx="1">
                  <c:v>60.583599140853003</c:v>
                </c:pt>
                <c:pt idx="2">
                  <c:v>60.583599140853003</c:v>
                </c:pt>
                <c:pt idx="3">
                  <c:v>60.583599140853003</c:v>
                </c:pt>
                <c:pt idx="4">
                  <c:v>60.583599140853003</c:v>
                </c:pt>
                <c:pt idx="5">
                  <c:v>60.583599140853003</c:v>
                </c:pt>
                <c:pt idx="6">
                  <c:v>60.583599140853003</c:v>
                </c:pt>
                <c:pt idx="7">
                  <c:v>60.583599140853003</c:v>
                </c:pt>
                <c:pt idx="8">
                  <c:v>60.583599140853003</c:v>
                </c:pt>
                <c:pt idx="9">
                  <c:v>60.583599140853003</c:v>
                </c:pt>
                <c:pt idx="10">
                  <c:v>60.583599140853003</c:v>
                </c:pt>
                <c:pt idx="11">
                  <c:v>60.583599140853003</c:v>
                </c:pt>
                <c:pt idx="12">
                  <c:v>60.583599140853003</c:v>
                </c:pt>
                <c:pt idx="13">
                  <c:v>60.583599140853003</c:v>
                </c:pt>
                <c:pt idx="14">
                  <c:v>60.583599140853003</c:v>
                </c:pt>
                <c:pt idx="15">
                  <c:v>60.583599140853003</c:v>
                </c:pt>
              </c:numCache>
            </c:numRef>
          </c:val>
        </c:ser>
        <c:ser>
          <c:idx val="11"/>
          <c:order val="11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#,##0.00</c:formatCode>
                <c:ptCount val="16"/>
                <c:pt idx="0">
                  <c:v>20.882391768173026</c:v>
                </c:pt>
                <c:pt idx="1">
                  <c:v>25.049236829148199</c:v>
                </c:pt>
                <c:pt idx="2">
                  <c:v>22.652063308572203</c:v>
                </c:pt>
                <c:pt idx="3">
                  <c:v>29.065338699434133</c:v>
                </c:pt>
                <c:pt idx="4">
                  <c:v>28.285309585482981</c:v>
                </c:pt>
                <c:pt idx="5">
                  <c:v>25.539375191773878</c:v>
                </c:pt>
                <c:pt idx="6">
                  <c:v>31.722075938889244</c:v>
                </c:pt>
                <c:pt idx="7">
                  <c:v>32.220688031169054</c:v>
                </c:pt>
                <c:pt idx="8">
                  <c:v>31.622175126124773</c:v>
                </c:pt>
                <c:pt idx="9">
                  <c:v>33.863699612527562</c:v>
                </c:pt>
                <c:pt idx="10">
                  <c:v>34.990705656526728</c:v>
                </c:pt>
                <c:pt idx="11">
                  <c:v>34.846652252406535</c:v>
                </c:pt>
                <c:pt idx="12">
                  <c:v>37.385203262475109</c:v>
                </c:pt>
                <c:pt idx="13">
                  <c:v>37.819593403692046</c:v>
                </c:pt>
                <c:pt idx="14">
                  <c:v>41.333069309756738</c:v>
                </c:pt>
                <c:pt idx="15">
                  <c:v>46.112252834685556</c:v>
                </c:pt>
              </c:numCache>
            </c:numRef>
          </c:val>
        </c:ser>
        <c:overlap val="100"/>
        <c:axId val="101119872"/>
        <c:axId val="101121408"/>
      </c:barChart>
      <c:catAx>
        <c:axId val="101119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21408"/>
        <c:crosses val="autoZero"/>
        <c:auto val="1"/>
        <c:lblAlgn val="ctr"/>
        <c:lblOffset val="10"/>
        <c:tickLblSkip val="1"/>
        <c:tickMarkSkip val="1"/>
      </c:catAx>
      <c:valAx>
        <c:axId val="1011214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084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19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498E-3"/>
          <c:w val="0.78468368479467254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581"/>
          <c:y val="4.2414355628058717E-2"/>
          <c:w val="0.79874213836478358"/>
          <c:h val="0.7602116864266356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LocationSummary!$B$221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LocationSummary!$C$221:$R$221</c:f>
              <c:numCache>
                <c:formatCode>#,##0.00</c:formatCode>
                <c:ptCount val="16"/>
                <c:pt idx="0">
                  <c:v>37399.040000000001</c:v>
                </c:pt>
                <c:pt idx="1">
                  <c:v>30822.52</c:v>
                </c:pt>
                <c:pt idx="2">
                  <c:v>39840.32</c:v>
                </c:pt>
                <c:pt idx="3">
                  <c:v>25452.35</c:v>
                </c:pt>
                <c:pt idx="4">
                  <c:v>22576.99</c:v>
                </c:pt>
                <c:pt idx="5">
                  <c:v>34877.040000000001</c:v>
                </c:pt>
                <c:pt idx="6">
                  <c:v>14976.74</c:v>
                </c:pt>
                <c:pt idx="7">
                  <c:v>22248.17</c:v>
                </c:pt>
                <c:pt idx="8">
                  <c:v>23065.45</c:v>
                </c:pt>
                <c:pt idx="9">
                  <c:v>14323.86</c:v>
                </c:pt>
                <c:pt idx="10">
                  <c:v>18639.3</c:v>
                </c:pt>
                <c:pt idx="11">
                  <c:v>19072.13</c:v>
                </c:pt>
                <c:pt idx="12">
                  <c:v>17185.810000000001</c:v>
                </c:pt>
                <c:pt idx="13">
                  <c:v>15553.64</c:v>
                </c:pt>
                <c:pt idx="14">
                  <c:v>12933.92</c:v>
                </c:pt>
                <c:pt idx="15">
                  <c:v>10992.05</c:v>
                </c:pt>
              </c:numCache>
            </c:numRef>
          </c:val>
        </c:ser>
        <c:ser>
          <c:idx val="0"/>
          <c:order val="1"/>
          <c:tx>
            <c:strRef>
              <c:f>LocationSummary!$B$229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#,##0.00</c:formatCode>
                <c:ptCount val="16"/>
                <c:pt idx="0">
                  <c:v>4677.4400000000005</c:v>
                </c:pt>
                <c:pt idx="1">
                  <c:v>13633.5</c:v>
                </c:pt>
                <c:pt idx="2">
                  <c:v>240617</c:v>
                </c:pt>
                <c:pt idx="3">
                  <c:v>48900.4</c:v>
                </c:pt>
                <c:pt idx="4">
                  <c:v>131418</c:v>
                </c:pt>
                <c:pt idx="5">
                  <c:v>217577</c:v>
                </c:pt>
                <c:pt idx="6">
                  <c:v>119755</c:v>
                </c:pt>
                <c:pt idx="7">
                  <c:v>1740.8400000000001</c:v>
                </c:pt>
                <c:pt idx="8">
                  <c:v>33833.199999999997</c:v>
                </c:pt>
                <c:pt idx="9">
                  <c:v>70095.199999999997</c:v>
                </c:pt>
                <c:pt idx="10">
                  <c:v>11476.800000000001</c:v>
                </c:pt>
                <c:pt idx="11">
                  <c:v>33052.6</c:v>
                </c:pt>
                <c:pt idx="12">
                  <c:v>11407.2</c:v>
                </c:pt>
                <c:pt idx="13">
                  <c:v>449810</c:v>
                </c:pt>
                <c:pt idx="14">
                  <c:v>11070.800000000001</c:v>
                </c:pt>
                <c:pt idx="15">
                  <c:v>7245.49</c:v>
                </c:pt>
              </c:numCache>
            </c:numRef>
          </c:val>
        </c:ser>
        <c:overlap val="100"/>
        <c:axId val="101171584"/>
        <c:axId val="101173120"/>
      </c:barChart>
      <c:catAx>
        <c:axId val="1011715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73120"/>
        <c:crosses val="autoZero"/>
        <c:auto val="1"/>
        <c:lblAlgn val="ctr"/>
        <c:lblOffset val="50"/>
        <c:tickLblSkip val="1"/>
        <c:tickMarkSkip val="1"/>
      </c:catAx>
      <c:valAx>
        <c:axId val="101173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715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5.8727569331158302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63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LocationSummary!$B$223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2614410</c:v>
                </c:pt>
                <c:pt idx="1">
                  <c:v>3022260</c:v>
                </c:pt>
                <c:pt idx="2">
                  <c:v>2674020</c:v>
                </c:pt>
                <c:pt idx="3">
                  <c:v>2657400</c:v>
                </c:pt>
                <c:pt idx="4">
                  <c:v>1122370</c:v>
                </c:pt>
                <c:pt idx="5">
                  <c:v>2898830</c:v>
                </c:pt>
                <c:pt idx="6">
                  <c:v>1063050</c:v>
                </c:pt>
                <c:pt idx="7">
                  <c:v>2330040</c:v>
                </c:pt>
                <c:pt idx="8">
                  <c:v>3249590</c:v>
                </c:pt>
                <c:pt idx="9">
                  <c:v>770156.64309999999</c:v>
                </c:pt>
                <c:pt idx="10">
                  <c:v>4221820</c:v>
                </c:pt>
                <c:pt idx="11">
                  <c:v>3192320</c:v>
                </c:pt>
                <c:pt idx="12">
                  <c:v>2811860</c:v>
                </c:pt>
                <c:pt idx="13">
                  <c:v>2843800</c:v>
                </c:pt>
                <c:pt idx="14">
                  <c:v>2760170</c:v>
                </c:pt>
                <c:pt idx="15">
                  <c:v>2442780</c:v>
                </c:pt>
              </c:numCache>
            </c:numRef>
          </c:val>
        </c:ser>
        <c:overlap val="100"/>
        <c:axId val="101316096"/>
        <c:axId val="101317632"/>
      </c:barChart>
      <c:catAx>
        <c:axId val="1013160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7632"/>
        <c:crosses val="autoZero"/>
        <c:auto val="1"/>
        <c:lblAlgn val="ctr"/>
        <c:lblOffset val="50"/>
        <c:tickLblSkip val="1"/>
        <c:tickMarkSkip val="1"/>
      </c:catAx>
      <c:valAx>
        <c:axId val="10131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60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0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Schedules!$E$182:$AB$182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Schedules!$E$185:$AB$185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Schedules!$E$186:$AB$186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1411072"/>
        <c:axId val="101421440"/>
      </c:barChart>
      <c:catAx>
        <c:axId val="10141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1440"/>
        <c:crosses val="autoZero"/>
        <c:auto val="1"/>
        <c:lblAlgn val="ctr"/>
        <c:lblOffset val="100"/>
        <c:tickLblSkip val="1"/>
        <c:tickMarkSkip val="1"/>
      </c:catAx>
      <c:valAx>
        <c:axId val="101421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64E-3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1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82"/>
          <c:w val="0.17425083240843653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Lighting Schedules</a:t>
            </a:r>
          </a:p>
        </c:rich>
      </c:tx>
      <c:layout>
        <c:manualLayout>
          <c:xMode val="edge"/>
          <c:yMode val="edge"/>
          <c:x val="0.29189789123196724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Schedules!$E$172:$AB$172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Schedules!$E$175:$AB$175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Schedules!$E$176:$AB$176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1456128"/>
        <c:axId val="101482880"/>
      </c:barChart>
      <c:catAx>
        <c:axId val="10145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2880"/>
        <c:crosses val="autoZero"/>
        <c:auto val="1"/>
        <c:lblAlgn val="ctr"/>
        <c:lblOffset val="100"/>
        <c:tickLblSkip val="1"/>
        <c:tickMarkSkip val="1"/>
      </c:catAx>
      <c:valAx>
        <c:axId val="101482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64E-3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6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82"/>
          <c:w val="0.17425083240843653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Admin 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Schedules!$E$212:$AB$212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Schedules!$D$215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Schedules!$E$215:$AB$215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Schedules!$D$216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Schedules!$E$216:$AB$216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656832"/>
        <c:axId val="101683584"/>
      </c:barChart>
      <c:catAx>
        <c:axId val="10165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83584"/>
        <c:crosses val="autoZero"/>
        <c:auto val="1"/>
        <c:lblAlgn val="ctr"/>
        <c:lblOffset val="100"/>
        <c:tickLblSkip val="1"/>
        <c:tickMarkSkip val="1"/>
      </c:catAx>
      <c:valAx>
        <c:axId val="10168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68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83"/>
          <c:y val="5.9271343121261547E-2"/>
          <c:w val="0.17425083240843575"/>
          <c:h val="0.13376835236541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Schedules!$E$207:$AB$207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Schedules!$D$210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Schedules!$E$210:$AB$210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Schedules!$D$211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Schedules!$E$211:$AB$211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101800192"/>
        <c:axId val="101814656"/>
      </c:barChart>
      <c:catAx>
        <c:axId val="10180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14656"/>
        <c:crosses val="autoZero"/>
        <c:auto val="1"/>
        <c:lblAlgn val="ctr"/>
        <c:lblOffset val="100"/>
        <c:tickLblSkip val="1"/>
        <c:tickMarkSkip val="1"/>
      </c:catAx>
      <c:valAx>
        <c:axId val="101814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00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83"/>
          <c:y val="6.3621533442088096E-2"/>
          <c:w val="0.17425083240843595"/>
          <c:h val="0.133768352365416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ospital01miami_10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ospital10seattle_10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ospital11chicago_10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ospital12boulder_10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ospital13minneapolis_10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ospital14helena_10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ospital15duluth_10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hospital16fairbanks_10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spital02houston_10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ospital03phoenix_10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ospital04atlanta_10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ospital05losangeles_10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spital06lasvegas_10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ospital07sanfrancisco_10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ospital08baltimore_10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ospital09albuquerque_10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tabSelected="1"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7" t="s">
        <v>1066</v>
      </c>
      <c r="C1" s="38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8">
      <c r="A2" s="37"/>
      <c r="C2" s="41" t="s">
        <v>97</v>
      </c>
      <c r="D2" s="42" t="s">
        <v>253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>
      <c r="A3" s="43" t="s">
        <v>264</v>
      </c>
    </row>
    <row r="4" spans="1:18">
      <c r="B4" s="44" t="s">
        <v>265</v>
      </c>
      <c r="C4" s="34" t="s">
        <v>55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>
      <c r="B5" s="44" t="s">
        <v>280</v>
      </c>
      <c r="C5" s="34" t="s">
        <v>281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>
      <c r="B6" s="44" t="s">
        <v>282</v>
      </c>
      <c r="C6" s="34" t="s">
        <v>122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>
      <c r="A7" s="43" t="s">
        <v>283</v>
      </c>
    </row>
    <row r="8" spans="1:18" ht="14.25">
      <c r="B8" s="44" t="s">
        <v>113</v>
      </c>
      <c r="C8" s="34">
        <v>22422.176848000003</v>
      </c>
      <c r="D8" s="45" t="s">
        <v>98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>
      <c r="B9" s="44" t="s">
        <v>284</v>
      </c>
      <c r="C9" s="34" t="s">
        <v>99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>
      <c r="B10" s="44" t="s">
        <v>285</v>
      </c>
      <c r="C10" s="46">
        <v>1.3142107236595424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>
      <c r="B11" s="44" t="s">
        <v>286</v>
      </c>
      <c r="C11" s="34" t="s">
        <v>123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>
      <c r="B12" s="44" t="s">
        <v>287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>
      <c r="B13" s="48" t="s">
        <v>100</v>
      </c>
      <c r="C13" s="59">
        <v>0.13339999999999999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>
      <c r="B14" s="50" t="s">
        <v>101</v>
      </c>
      <c r="C14" s="59">
        <v>0.121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>
      <c r="B15" s="50" t="s">
        <v>102</v>
      </c>
      <c r="C15" s="59">
        <v>0.11700000000000001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>
      <c r="B16" s="50" t="s">
        <v>103</v>
      </c>
      <c r="C16" s="59">
        <v>0.23150000000000001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>
      <c r="B17" s="50" t="s">
        <v>411</v>
      </c>
      <c r="C17" s="59">
        <v>0.14610000000000001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>
      <c r="B18" s="44" t="s">
        <v>288</v>
      </c>
      <c r="C18" s="46">
        <v>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>
      <c r="B19" s="44" t="s">
        <v>289</v>
      </c>
      <c r="C19" s="34" t="s">
        <v>290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>
      <c r="B20" s="44" t="s">
        <v>291</v>
      </c>
      <c r="C20" s="46"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>
      <c r="B21" s="44" t="s">
        <v>292</v>
      </c>
      <c r="C21" s="34" t="s">
        <v>124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>
      <c r="B22" s="44" t="s">
        <v>104</v>
      </c>
      <c r="C22" s="46">
        <v>4.2699999999999996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>
      <c r="B23" s="44" t="s">
        <v>105</v>
      </c>
      <c r="C23" s="46">
        <v>4.2699999999999996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18" ht="25.5">
      <c r="B24" s="44" t="s">
        <v>106</v>
      </c>
      <c r="C24" s="21" t="s">
        <v>1065</v>
      </c>
      <c r="D24" s="45" t="s">
        <v>98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>
      <c r="A25" s="43" t="s">
        <v>293</v>
      </c>
    </row>
    <row r="26" spans="1:18">
      <c r="B26" s="43" t="s">
        <v>294</v>
      </c>
    </row>
    <row r="27" spans="1:18">
      <c r="B27" s="44" t="s">
        <v>295</v>
      </c>
      <c r="C27" s="34" t="s">
        <v>413</v>
      </c>
      <c r="D27" s="45" t="s">
        <v>98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14.25">
      <c r="B28" s="44" t="s">
        <v>114</v>
      </c>
      <c r="C28" s="52">
        <v>5184.32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 ht="14.25">
      <c r="B29" s="44" t="s">
        <v>115</v>
      </c>
      <c r="C29" s="52">
        <v>4338.78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>
      <c r="B30" s="44" t="s">
        <v>296</v>
      </c>
      <c r="C30" s="53">
        <v>0.41902317196906036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 spans="1:18">
      <c r="B31" s="43" t="s">
        <v>297</v>
      </c>
    </row>
    <row r="32" spans="1:18">
      <c r="B32" s="44" t="s">
        <v>295</v>
      </c>
      <c r="C32" s="21" t="s">
        <v>445</v>
      </c>
      <c r="D32" s="45" t="s">
        <v>98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4.25">
      <c r="B33" s="44" t="s">
        <v>114</v>
      </c>
      <c r="C33" s="34">
        <v>3739.134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2:18" ht="14.25">
      <c r="B34" s="44" t="s">
        <v>115</v>
      </c>
      <c r="C34" s="34">
        <v>3739.134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>
      <c r="B35" s="44" t="s">
        <v>298</v>
      </c>
      <c r="C35" s="49">
        <v>0.58097682803093964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2:18" ht="14.25">
      <c r="B36" s="43" t="s">
        <v>116</v>
      </c>
    </row>
    <row r="37" spans="2:18">
      <c r="B37" s="44" t="s">
        <v>100</v>
      </c>
      <c r="C37" s="54">
        <v>220.72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>
      <c r="B38" s="44" t="s">
        <v>101</v>
      </c>
      <c r="C38" s="54">
        <v>144.86000000000001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>
      <c r="B39" s="44" t="s">
        <v>102</v>
      </c>
      <c r="C39" s="54">
        <v>186.18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>
      <c r="B40" s="44" t="s">
        <v>103</v>
      </c>
      <c r="C40" s="54">
        <v>293.66000000000003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2:18" ht="14.25">
      <c r="B41" s="44" t="s">
        <v>117</v>
      </c>
      <c r="C41" s="54">
        <f>SUM(C37:C40)</f>
        <v>845.42000000000007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2:18" ht="14.25">
      <c r="B42" s="44" t="s">
        <v>118</v>
      </c>
      <c r="C42" s="34">
        <v>0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2:18">
      <c r="B43" s="43" t="s">
        <v>302</v>
      </c>
    </row>
    <row r="44" spans="2:18" ht="14.25">
      <c r="B44" s="44" t="s">
        <v>119</v>
      </c>
      <c r="C44" s="34">
        <v>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2:18" ht="14.25">
      <c r="B45" s="44" t="s">
        <v>118</v>
      </c>
      <c r="C45" s="34">
        <v>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>
      <c r="B46" s="43" t="s">
        <v>303</v>
      </c>
    </row>
    <row r="47" spans="2:18">
      <c r="B47" s="44" t="s">
        <v>304</v>
      </c>
      <c r="C47" s="34" t="s">
        <v>407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>
      <c r="B48" s="44" t="s">
        <v>305</v>
      </c>
      <c r="C48" s="55" t="s">
        <v>444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4.25">
      <c r="B49" s="44" t="s">
        <v>119</v>
      </c>
      <c r="C49" s="34">
        <v>3739.134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>
      <c r="B50" s="43" t="s">
        <v>306</v>
      </c>
    </row>
    <row r="51" spans="1:18">
      <c r="B51" s="44" t="s">
        <v>305</v>
      </c>
      <c r="C51" s="34" t="s">
        <v>307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4.25">
      <c r="B52" s="44" t="s">
        <v>119</v>
      </c>
      <c r="C52" s="34">
        <v>15534.17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>
      <c r="B53" s="43" t="s">
        <v>308</v>
      </c>
    </row>
    <row r="54" spans="1:18">
      <c r="B54" s="44" t="s">
        <v>305</v>
      </c>
      <c r="C54" s="34" t="s">
        <v>107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4.25">
      <c r="B55" s="44" t="s">
        <v>119</v>
      </c>
      <c r="C55" s="34">
        <v>44872.35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4.25">
      <c r="B56" s="44" t="s">
        <v>120</v>
      </c>
      <c r="C56" s="56">
        <v>1.8400000000000001E-7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>
      <c r="B57" s="43" t="s">
        <v>309</v>
      </c>
    </row>
    <row r="58" spans="1:18">
      <c r="B58" s="44" t="s">
        <v>310</v>
      </c>
      <c r="C58" s="49">
        <v>0.26533927416206726</v>
      </c>
      <c r="D58" s="51" t="s">
        <v>108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1:18">
      <c r="A59" s="43" t="s">
        <v>311</v>
      </c>
    </row>
    <row r="60" spans="1:18">
      <c r="B60" s="57" t="s">
        <v>312</v>
      </c>
      <c r="C60" s="34" t="s">
        <v>109</v>
      </c>
      <c r="D60" s="45" t="s">
        <v>98</v>
      </c>
    </row>
    <row r="61" spans="1:18">
      <c r="B61" s="44" t="s">
        <v>313</v>
      </c>
      <c r="C61" s="34" t="s">
        <v>125</v>
      </c>
      <c r="D61" s="45" t="s">
        <v>98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>
      <c r="B62" s="44" t="s">
        <v>314</v>
      </c>
      <c r="C62" s="34" t="s">
        <v>126</v>
      </c>
      <c r="D62" s="45" t="s">
        <v>98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>
      <c r="B63" s="44" t="s">
        <v>315</v>
      </c>
      <c r="C63" s="34" t="s">
        <v>127</v>
      </c>
      <c r="D63" s="45" t="s">
        <v>98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>
      <c r="B64" s="43" t="s">
        <v>321</v>
      </c>
    </row>
    <row r="65" spans="2:18">
      <c r="B65" s="44" t="s">
        <v>322</v>
      </c>
      <c r="C65" s="34" t="s">
        <v>110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2:18">
      <c r="B66" s="44" t="s">
        <v>323</v>
      </c>
      <c r="C66" s="34" t="s">
        <v>111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2:18">
      <c r="B67" s="44" t="s">
        <v>324</v>
      </c>
      <c r="C67" s="34">
        <v>78</v>
      </c>
      <c r="D67" s="51" t="s">
        <v>1067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2:18">
      <c r="B68" s="44" t="s">
        <v>112</v>
      </c>
      <c r="C68" s="34">
        <v>60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2:18" ht="14.25">
      <c r="B69" s="44" t="s">
        <v>121</v>
      </c>
      <c r="C69" s="49">
        <v>4037.61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2:18">
      <c r="B70" s="57"/>
      <c r="C70" s="58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2:18">
      <c r="B71" s="57"/>
      <c r="C71" s="58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2:18">
      <c r="B72" s="57"/>
      <c r="C72" s="58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2:18">
      <c r="B73" s="57"/>
      <c r="C73" s="58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2:18">
      <c r="B74" s="57"/>
      <c r="C74" s="58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2:18">
      <c r="B75" s="57"/>
      <c r="C75" s="58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2:18">
      <c r="B76" s="57"/>
      <c r="C76" s="58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2:18">
      <c r="B77" s="57"/>
      <c r="C77" s="58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2:18">
      <c r="B78" s="57"/>
      <c r="C78" s="58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2:18">
      <c r="B79" s="57"/>
      <c r="C79" s="58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2:18">
      <c r="B80" s="57"/>
      <c r="C80" s="58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2:18">
      <c r="B81" s="57"/>
      <c r="C81" s="58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2:18">
      <c r="B82" s="57"/>
      <c r="C82" s="58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2:18">
      <c r="B83" s="57"/>
      <c r="C83" s="58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2:18">
      <c r="B84" s="57"/>
      <c r="C84" s="58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2:18">
      <c r="B85" s="57"/>
      <c r="C85" s="58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2:18">
      <c r="B86" s="57"/>
      <c r="C86" s="58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2:18">
      <c r="B87" s="57"/>
      <c r="C87" s="58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2:18">
      <c r="B88" s="57"/>
      <c r="C88" s="58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2:18">
      <c r="B89" s="57"/>
      <c r="C89" s="58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2:18">
      <c r="B90" s="57"/>
      <c r="C90" s="58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2:18">
      <c r="B91" s="57"/>
      <c r="C91" s="58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2:18">
      <c r="B92" s="57"/>
      <c r="C92" s="58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2:18">
      <c r="B93" s="57"/>
      <c r="C93" s="58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2:18">
      <c r="B94" s="57"/>
      <c r="C94" s="5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2:18">
      <c r="B95" s="57"/>
      <c r="C95" s="58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2:18">
      <c r="B96" s="57"/>
      <c r="C96" s="58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8" spans="2:18">
      <c r="B98" s="43"/>
    </row>
    <row r="99" spans="2:18">
      <c r="B99" s="57"/>
      <c r="C99" s="58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2:18">
      <c r="B100" s="57"/>
      <c r="C100" s="58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2:18">
      <c r="B101" s="57"/>
      <c r="C101" s="58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2:18">
      <c r="B102" s="57"/>
      <c r="C102" s="58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2:18">
      <c r="B103" s="57"/>
      <c r="C103" s="58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2:18">
      <c r="B104" s="57"/>
      <c r="C104" s="58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2:18">
      <c r="B105" s="57"/>
      <c r="C105" s="58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2:18">
      <c r="B106" s="57"/>
      <c r="C106" s="58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2:18">
      <c r="B107" s="57"/>
      <c r="C107" s="58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2:18">
      <c r="B108" s="57"/>
      <c r="C108" s="58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2:18">
      <c r="B109" s="57"/>
      <c r="C109" s="58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2:18">
      <c r="B110" s="57"/>
      <c r="C110" s="58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2:18">
      <c r="B111" s="57"/>
      <c r="C111" s="58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2:18">
      <c r="B112" s="57"/>
      <c r="C112" s="58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2:18">
      <c r="B113" s="57"/>
      <c r="C113" s="58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2:18">
      <c r="B114" s="57"/>
      <c r="C114" s="58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2:18">
      <c r="B115" s="57"/>
      <c r="C115" s="58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2:18">
      <c r="B116" s="57"/>
      <c r="C116" s="58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2:18">
      <c r="B117" s="57"/>
      <c r="C117" s="58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2:18">
      <c r="B118" s="57"/>
      <c r="C118" s="58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2:18">
      <c r="B119" s="57"/>
      <c r="C119" s="58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2:18">
      <c r="B120" s="57"/>
      <c r="C120" s="58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2:18">
      <c r="B121" s="57"/>
      <c r="C121" s="58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2:18">
      <c r="B122" s="57"/>
      <c r="C122" s="58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2:18">
      <c r="B123" s="57"/>
      <c r="C123" s="58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2:18">
      <c r="B124" s="57"/>
      <c r="C124" s="58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2:18">
      <c r="B125" s="57"/>
      <c r="C125" s="5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</row>
    <row r="126" spans="2:18">
      <c r="B126" s="57"/>
      <c r="C126" s="58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2:18">
      <c r="B127" s="57"/>
      <c r="C127" s="58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9" spans="2:18">
      <c r="B129" s="43"/>
    </row>
    <row r="130" spans="2:18">
      <c r="B130" s="57"/>
      <c r="C130" s="58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2:18">
      <c r="B131" s="57"/>
      <c r="C131" s="58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>
      <c r="B132" s="57"/>
      <c r="C132" s="58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2:18">
      <c r="B133" s="57"/>
      <c r="C133" s="58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2:18">
      <c r="B134" s="57"/>
      <c r="C134" s="58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2:18">
      <c r="B135" s="57"/>
      <c r="C135" s="58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2:18">
      <c r="B136" s="57"/>
      <c r="C136" s="58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2:18">
      <c r="B137" s="57"/>
      <c r="C137" s="58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2:18">
      <c r="B138" s="57"/>
      <c r="C138" s="58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2:18">
      <c r="B139" s="57"/>
      <c r="C139" s="58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2:18">
      <c r="B140" s="57"/>
      <c r="C140" s="58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2:18">
      <c r="B141" s="57"/>
      <c r="C141" s="58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2:18">
      <c r="B142" s="57"/>
      <c r="C142" s="58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2:18">
      <c r="B143" s="57"/>
      <c r="C143" s="58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2:18">
      <c r="B144" s="57"/>
      <c r="C144" s="58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2:18">
      <c r="B145" s="57"/>
      <c r="C145" s="58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2:18">
      <c r="B146" s="57"/>
      <c r="C146" s="58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2:18">
      <c r="B147" s="57"/>
      <c r="C147" s="58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2:18">
      <c r="B148" s="57"/>
      <c r="C148" s="58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2:18">
      <c r="B149" s="57"/>
      <c r="C149" s="58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2:18">
      <c r="B150" s="57"/>
      <c r="C150" s="58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2:18">
      <c r="B151" s="57"/>
      <c r="C151" s="58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2:18">
      <c r="B152" s="57"/>
      <c r="C152" s="58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2:18">
      <c r="B153" s="57"/>
      <c r="C153" s="58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2:18">
      <c r="B154" s="57"/>
      <c r="C154" s="58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2:18">
      <c r="B155" s="57"/>
      <c r="C155" s="58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2:18">
      <c r="B156" s="57"/>
      <c r="C156" s="5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</row>
    <row r="157" spans="2:18">
      <c r="B157" s="57"/>
      <c r="C157" s="58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2:18">
      <c r="B158" s="57"/>
      <c r="C158" s="58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60" spans="2:18">
      <c r="B160" s="43"/>
    </row>
    <row r="161" spans="2:18">
      <c r="B161" s="57"/>
      <c r="C161" s="58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2:18">
      <c r="B162" s="57"/>
      <c r="C162" s="5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>
      <c r="B163" s="57"/>
      <c r="C163" s="58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2:18">
      <c r="B164" s="57"/>
      <c r="C164" s="58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2:18">
      <c r="B165" s="57"/>
      <c r="C165" s="58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2:18">
      <c r="B166" s="57"/>
      <c r="C166" s="58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2:18">
      <c r="B167" s="57"/>
      <c r="C167" s="58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2:18">
      <c r="B168" s="57"/>
      <c r="C168" s="58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18">
      <c r="B169" s="57"/>
      <c r="C169" s="5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18">
      <c r="B170" s="57"/>
      <c r="C170" s="58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2:18">
      <c r="B171" s="57"/>
      <c r="C171" s="58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2:18">
      <c r="B172" s="57"/>
      <c r="C172" s="58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18">
      <c r="B173" s="57"/>
      <c r="C173" s="58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18">
      <c r="B174" s="57"/>
      <c r="C174" s="58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2:18">
      <c r="B175" s="57"/>
      <c r="C175" s="58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2:18">
      <c r="B176" s="57"/>
      <c r="C176" s="58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>
      <c r="B177" s="57"/>
      <c r="C177" s="5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57"/>
      <c r="C178" s="5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57"/>
      <c r="C179" s="58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2:18">
      <c r="B180" s="57"/>
      <c r="C180" s="58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>
      <c r="B181" s="57"/>
      <c r="C181" s="58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57"/>
      <c r="C182" s="58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2:18">
      <c r="B183" s="57"/>
      <c r="C183" s="58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2:18">
      <c r="B184" s="57"/>
      <c r="C184" s="58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>
      <c r="B185" s="57"/>
      <c r="C185" s="5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57"/>
      <c r="C186" s="58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2:18">
      <c r="B187" s="57"/>
      <c r="C187" s="5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</row>
    <row r="188" spans="2:18">
      <c r="B188" s="57"/>
      <c r="C188" s="58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>
      <c r="B189" s="57"/>
      <c r="C189" s="5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1" spans="2:18">
      <c r="B191" s="43"/>
    </row>
    <row r="192" spans="2:18">
      <c r="B192" s="57"/>
      <c r="C192" s="58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>
      <c r="B193" s="57"/>
      <c r="C193" s="58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57"/>
      <c r="C194" s="58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2:18">
      <c r="B195" s="57"/>
      <c r="C195" s="58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2:18">
      <c r="B196" s="57"/>
      <c r="C196" s="58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>
      <c r="B197" s="57"/>
      <c r="C197" s="58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57"/>
      <c r="C198" s="58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2:18">
      <c r="B199" s="57"/>
      <c r="C199" s="58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2:18">
      <c r="B200" s="57"/>
      <c r="C200" s="58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>
      <c r="B201" s="57"/>
      <c r="C201" s="58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57"/>
      <c r="C202" s="58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2:18">
      <c r="B203" s="57"/>
      <c r="C203" s="58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2:18">
      <c r="B204" s="57"/>
      <c r="C204" s="58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>
      <c r="B205" s="57"/>
      <c r="C205" s="58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57"/>
      <c r="C206" s="58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2:18">
      <c r="B207" s="57"/>
      <c r="C207" s="58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2:18">
      <c r="B208" s="57"/>
      <c r="C208" s="58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>
      <c r="B209" s="57"/>
      <c r="C209" s="58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57"/>
      <c r="C210" s="58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2:18">
      <c r="B211" s="57"/>
      <c r="C211" s="58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2:18">
      <c r="B212" s="57"/>
      <c r="C212" s="58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>
      <c r="B213" s="57"/>
      <c r="C213" s="58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57"/>
      <c r="C214" s="58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2:18">
      <c r="B215" s="57"/>
      <c r="C215" s="58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2:18">
      <c r="B216" s="57"/>
      <c r="C216" s="58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>
      <c r="B217" s="57"/>
      <c r="C217" s="58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57"/>
      <c r="C218" s="5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57"/>
      <c r="C219" s="58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2:18">
      <c r="B220" s="57"/>
      <c r="C220" s="58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2" spans="2:18">
      <c r="B222" s="43"/>
    </row>
    <row r="223" spans="2:18">
      <c r="B223" s="57"/>
      <c r="C223" s="58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2:18">
      <c r="B224" s="57"/>
      <c r="C224" s="58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>
      <c r="B225" s="57"/>
      <c r="C225" s="58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57"/>
      <c r="C226" s="58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2:18">
      <c r="B227" s="57"/>
      <c r="C227" s="58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2:18">
      <c r="B228" s="57"/>
      <c r="C228" s="58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>
      <c r="B229" s="57"/>
      <c r="C229" s="58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57"/>
      <c r="C230" s="58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2:18">
      <c r="B231" s="57"/>
      <c r="C231" s="58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2:18">
      <c r="B232" s="57"/>
      <c r="C232" s="58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>
      <c r="B233" s="57"/>
      <c r="C233" s="58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57"/>
      <c r="C234" s="58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2:18">
      <c r="B235" s="57"/>
      <c r="C235" s="58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2:18">
      <c r="B236" s="57"/>
      <c r="C236" s="58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>
      <c r="B237" s="57"/>
      <c r="C237" s="58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57"/>
      <c r="C238" s="58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2:18">
      <c r="B239" s="57"/>
      <c r="C239" s="58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2:18">
      <c r="B240" s="57"/>
      <c r="C240" s="58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>
      <c r="B241" s="57"/>
      <c r="C241" s="58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57"/>
      <c r="C242" s="58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2:18">
      <c r="B243" s="57"/>
      <c r="C243" s="58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2:18">
      <c r="B244" s="57"/>
      <c r="C244" s="58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2:18">
      <c r="B245" s="57"/>
      <c r="C245" s="58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2:18">
      <c r="B246" s="57"/>
      <c r="C246" s="58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2:18">
      <c r="B247" s="57"/>
      <c r="C247" s="58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2:18">
      <c r="B248" s="57"/>
      <c r="C248" s="58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2:18">
      <c r="B249" s="57"/>
      <c r="C249" s="58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</row>
    <row r="250" spans="2:18">
      <c r="B250" s="57"/>
      <c r="C250" s="58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2:18">
      <c r="B251" s="57"/>
      <c r="C251" s="58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3" spans="2:18">
      <c r="B253" s="43"/>
    </row>
    <row r="254" spans="2:18">
      <c r="B254" s="57"/>
      <c r="C254" s="58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2:18">
      <c r="B255" s="57"/>
      <c r="C255" s="58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2:18">
      <c r="B256" s="57"/>
      <c r="C256" s="58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2:18">
      <c r="B257" s="57"/>
      <c r="C257" s="58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2:18">
      <c r="B258" s="57"/>
      <c r="C258" s="58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2:18">
      <c r="B259" s="57"/>
      <c r="C259" s="58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2:18">
      <c r="B260" s="57"/>
      <c r="C260" s="58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2:18">
      <c r="B261" s="57"/>
      <c r="C261" s="58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2:18">
      <c r="B262" s="57"/>
      <c r="C262" s="58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2:18">
      <c r="B263" s="57"/>
      <c r="C263" s="58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2:18">
      <c r="B264" s="57"/>
      <c r="C264" s="58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2:18">
      <c r="B265" s="57"/>
      <c r="C265" s="58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2:18">
      <c r="B266" s="57"/>
      <c r="C266" s="58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2:18">
      <c r="B267" s="57"/>
      <c r="C267" s="58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2:18">
      <c r="B268" s="57"/>
      <c r="C268" s="58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2:18">
      <c r="B269" s="57"/>
      <c r="C269" s="58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2:18">
      <c r="B270" s="57"/>
      <c r="C270" s="58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2:18">
      <c r="B271" s="57"/>
      <c r="C271" s="58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2:18">
      <c r="B272" s="57"/>
      <c r="C272" s="58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2:18">
      <c r="B273" s="57"/>
      <c r="C273" s="58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2:18">
      <c r="B274" s="57"/>
      <c r="C274" s="58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2:18">
      <c r="B275" s="57"/>
      <c r="C275" s="58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2:18">
      <c r="B276" s="57"/>
      <c r="C276" s="58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2:18">
      <c r="B277" s="57"/>
      <c r="C277" s="58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2:18">
      <c r="B278" s="57"/>
      <c r="C278" s="58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2:18">
      <c r="B279" s="57"/>
      <c r="C279" s="58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2:18">
      <c r="B280" s="57"/>
      <c r="C280" s="58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</row>
    <row r="281" spans="2:18">
      <c r="B281" s="57"/>
      <c r="C281" s="58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2:18">
      <c r="B282" s="57"/>
      <c r="C282" s="58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4" spans="2:18">
      <c r="B284" s="43"/>
    </row>
    <row r="285" spans="2:18">
      <c r="B285" s="57"/>
      <c r="C285" s="58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2:18">
      <c r="B286" s="57"/>
      <c r="C286" s="58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57"/>
      <c r="C287" s="58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2:18">
      <c r="B288" s="57"/>
      <c r="C288" s="58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2:18">
      <c r="B289" s="57"/>
      <c r="C289" s="58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2:18">
      <c r="B290" s="57"/>
      <c r="C290" s="58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2:18">
      <c r="B291" s="57"/>
      <c r="C291" s="58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2:18">
      <c r="B292" s="57"/>
      <c r="C292" s="58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2:18">
      <c r="B293" s="57"/>
      <c r="C293" s="58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2:18">
      <c r="B294" s="57"/>
      <c r="C294" s="58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2:18">
      <c r="B295" s="57"/>
      <c r="C295" s="58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2:18">
      <c r="B296" s="57"/>
      <c r="C296" s="58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2:18">
      <c r="B297" s="57"/>
      <c r="C297" s="58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2:18">
      <c r="B298" s="57"/>
      <c r="C298" s="58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2:18">
      <c r="B299" s="57"/>
      <c r="C299" s="58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2:18">
      <c r="B300" s="57"/>
      <c r="C300" s="58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2:18">
      <c r="B301" s="57"/>
      <c r="C301" s="58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2:18">
      <c r="B302" s="57"/>
      <c r="C302" s="58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57"/>
      <c r="C303" s="58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2:18">
      <c r="B304" s="57"/>
      <c r="C304" s="58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2:18">
      <c r="B305" s="57"/>
      <c r="C305" s="58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2:18">
      <c r="B306" s="57"/>
      <c r="C306" s="58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2:18">
      <c r="B307" s="57"/>
      <c r="C307" s="58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2:18">
      <c r="B308" s="57"/>
      <c r="C308" s="58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2:18">
      <c r="B309" s="57"/>
      <c r="C309" s="58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2:18">
      <c r="B310" s="57"/>
      <c r="C310" s="58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2:18">
      <c r="B311" s="57"/>
      <c r="C311" s="58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</row>
    <row r="312" spans="2:18">
      <c r="B312" s="57"/>
      <c r="C312" s="58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2:18">
      <c r="B313" s="57"/>
      <c r="C313" s="58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5" spans="2:18">
      <c r="B315" s="43"/>
    </row>
    <row r="316" spans="2:18">
      <c r="B316" s="57"/>
      <c r="C316" s="58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2:18">
      <c r="B317" s="57"/>
      <c r="C317" s="58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2:18">
      <c r="B318" s="57"/>
      <c r="C318" s="58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2:18">
      <c r="B319" s="57"/>
      <c r="C319" s="58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2:18">
      <c r="B320" s="57"/>
      <c r="C320" s="58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2:18">
      <c r="B321" s="57"/>
      <c r="C321" s="58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>
      <c r="B322" s="57"/>
      <c r="C322" s="58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2:18">
      <c r="B323" s="57"/>
      <c r="C323" s="58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2:18">
      <c r="B324" s="57"/>
      <c r="C324" s="58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2:18">
      <c r="B325" s="57"/>
      <c r="C325" s="58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2:18">
      <c r="B326" s="57"/>
      <c r="C326" s="58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2:18">
      <c r="B327" s="57"/>
      <c r="C327" s="58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2:18">
      <c r="B328" s="57"/>
      <c r="C328" s="58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2:18">
      <c r="B329" s="57"/>
      <c r="C329" s="58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2:18">
      <c r="B330" s="57"/>
      <c r="C330" s="58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2:18">
      <c r="B331" s="57"/>
      <c r="C331" s="58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2:18">
      <c r="B332" s="57"/>
      <c r="C332" s="58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2:18">
      <c r="B333" s="57"/>
      <c r="C333" s="58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2:18">
      <c r="B334" s="57"/>
      <c r="C334" s="58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2:18">
      <c r="B335" s="57"/>
      <c r="C335" s="58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2:18">
      <c r="B336" s="57"/>
      <c r="C336" s="58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2:18">
      <c r="B337" s="57"/>
      <c r="C337" s="58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2:18">
      <c r="B338" s="57"/>
      <c r="C338" s="58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2:18">
      <c r="B339" s="57"/>
      <c r="C339" s="58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2:18">
      <c r="B340" s="57"/>
      <c r="C340" s="58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2:18">
      <c r="B341" s="57"/>
      <c r="C341" s="58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2:18">
      <c r="B342" s="57"/>
      <c r="C342" s="58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</row>
    <row r="343" spans="2:18">
      <c r="B343" s="57"/>
      <c r="C343" s="58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2:18">
      <c r="B344" s="57"/>
      <c r="C344" s="58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6" spans="2:18">
      <c r="B346" s="43"/>
    </row>
    <row r="347" spans="2:18">
      <c r="B347" s="57"/>
      <c r="C347" s="58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2:18">
      <c r="B348" s="57"/>
      <c r="C348" s="58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>
      <c r="B349" s="57"/>
      <c r="C349" s="58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2:18">
      <c r="B350" s="57"/>
      <c r="C350" s="58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2:18">
      <c r="B351" s="57"/>
      <c r="C351" s="58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2:18">
      <c r="B352" s="57"/>
      <c r="C352" s="58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2:18">
      <c r="B353" s="57"/>
      <c r="C353" s="58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2:18">
      <c r="B354" s="57"/>
      <c r="C354" s="58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2:18">
      <c r="B355" s="57"/>
      <c r="C355" s="58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2:18">
      <c r="B356" s="57"/>
      <c r="C356" s="58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>
      <c r="B357" s="57"/>
      <c r="C357" s="58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2:18">
      <c r="B358" s="57"/>
      <c r="C358" s="58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2:18">
      <c r="B359" s="57"/>
      <c r="C359" s="58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2:18">
      <c r="B360" s="57"/>
      <c r="C360" s="58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2:18">
      <c r="B361" s="57"/>
      <c r="C361" s="58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2:18">
      <c r="B362" s="57"/>
      <c r="C362" s="58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2:18">
      <c r="B363" s="57"/>
      <c r="C363" s="58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2:18">
      <c r="B364" s="57"/>
      <c r="C364" s="58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>
      <c r="B365" s="57"/>
      <c r="C365" s="58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2:18">
      <c r="B366" s="57"/>
      <c r="C366" s="58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2:18">
      <c r="B367" s="57"/>
      <c r="C367" s="58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2:18">
      <c r="B368" s="57"/>
      <c r="C368" s="58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2:18">
      <c r="B369" s="57"/>
      <c r="C369" s="58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2:18">
      <c r="B370" s="57"/>
      <c r="C370" s="58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2:18">
      <c r="B371" s="57"/>
      <c r="C371" s="58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2:18">
      <c r="B372" s="57"/>
      <c r="C372" s="58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2:18">
      <c r="B373" s="57"/>
      <c r="C373" s="58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</row>
    <row r="374" spans="2:18">
      <c r="B374" s="57"/>
      <c r="C374" s="58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2:18">
      <c r="B375" s="57"/>
      <c r="C375" s="58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7" spans="2:18">
      <c r="B377" s="43"/>
    </row>
    <row r="378" spans="2:18">
      <c r="B378" s="57"/>
      <c r="C378" s="58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2:18">
      <c r="B379" s="57"/>
      <c r="C379" s="58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2:18">
      <c r="B380" s="57"/>
      <c r="C380" s="58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2:18">
      <c r="B381" s="57"/>
      <c r="C381" s="58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2:18">
      <c r="B382" s="57"/>
      <c r="C382" s="58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2:18">
      <c r="B383" s="57"/>
      <c r="C383" s="58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2:18">
      <c r="B384" s="57"/>
      <c r="C384" s="58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2:18">
      <c r="B385" s="57"/>
      <c r="C385" s="58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2:18">
      <c r="B386" s="57"/>
      <c r="C386" s="58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2:18">
      <c r="B387" s="57"/>
      <c r="C387" s="58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2:18">
      <c r="B388" s="57"/>
      <c r="C388" s="58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2:18">
      <c r="B389" s="57"/>
      <c r="C389" s="58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2:18">
      <c r="B390" s="57"/>
      <c r="C390" s="58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2:18">
      <c r="B391" s="57"/>
      <c r="C391" s="58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>
      <c r="B392" s="57"/>
      <c r="C392" s="58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2:18">
      <c r="B393" s="57"/>
      <c r="C393" s="58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2:18">
      <c r="B394" s="57"/>
      <c r="C394" s="58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2:18">
      <c r="B395" s="57"/>
      <c r="C395" s="58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2:18">
      <c r="B396" s="57"/>
      <c r="C396" s="58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2:18">
      <c r="B397" s="57"/>
      <c r="C397" s="58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2:18">
      <c r="B398" s="57"/>
      <c r="C398" s="58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2:18">
      <c r="B399" s="57"/>
      <c r="C399" s="58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2:18">
      <c r="B400" s="57"/>
      <c r="C400" s="58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2:18">
      <c r="B401" s="57"/>
      <c r="C401" s="58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2:18">
      <c r="B402" s="57"/>
      <c r="C402" s="58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2:18">
      <c r="B403" s="57"/>
      <c r="C403" s="58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2:18">
      <c r="B404" s="57"/>
      <c r="C404" s="58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</row>
    <row r="405" spans="2:18">
      <c r="B405" s="57"/>
      <c r="C405" s="58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2:18">
      <c r="B406" s="57"/>
      <c r="C406" s="58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8" spans="2:18">
      <c r="B408" s="43"/>
    </row>
    <row r="409" spans="2:18">
      <c r="B409" s="57"/>
      <c r="C409" s="58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2:18">
      <c r="B410" s="57"/>
      <c r="C410" s="58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57"/>
      <c r="C411" s="58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2:18">
      <c r="B412" s="57"/>
      <c r="C412" s="58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2:18">
      <c r="B413" s="57"/>
      <c r="C413" s="58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2:18">
      <c r="B414" s="57"/>
      <c r="C414" s="58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2:18">
      <c r="B415" s="57"/>
      <c r="C415" s="58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2:18">
      <c r="B416" s="57"/>
      <c r="C416" s="58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2:18">
      <c r="B417" s="57"/>
      <c r="C417" s="58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2:18">
      <c r="B418" s="57"/>
      <c r="C418" s="58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2:18">
      <c r="B419" s="57"/>
      <c r="C419" s="58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2:18">
      <c r="B420" s="57"/>
      <c r="C420" s="58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2:18">
      <c r="B421" s="57"/>
      <c r="C421" s="58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2:18">
      <c r="B422" s="57"/>
      <c r="C422" s="58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2:18">
      <c r="B423" s="57"/>
      <c r="C423" s="58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2:18">
      <c r="B424" s="57"/>
      <c r="C424" s="58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2:18">
      <c r="B425" s="57"/>
      <c r="C425" s="58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2:18">
      <c r="B426" s="57"/>
      <c r="C426" s="58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57"/>
      <c r="C427" s="58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2:18">
      <c r="B428" s="57"/>
      <c r="C428" s="58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2:18">
      <c r="B429" s="57"/>
      <c r="C429" s="58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2:18">
      <c r="B430" s="57"/>
      <c r="C430" s="58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2:18">
      <c r="B431" s="57"/>
      <c r="C431" s="58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2:18">
      <c r="B432" s="57"/>
      <c r="C432" s="58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2:18">
      <c r="B433" s="57"/>
      <c r="C433" s="58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2:18">
      <c r="B434" s="57"/>
      <c r="C434" s="58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2:18">
      <c r="B435" s="57"/>
      <c r="C435" s="58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</row>
    <row r="436" spans="2:18">
      <c r="B436" s="57"/>
      <c r="C436" s="58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2:18">
      <c r="B437" s="57"/>
      <c r="C437" s="58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39302.639999999999</v>
      </c>
      <c r="C2" s="90">
        <v>1752.84</v>
      </c>
      <c r="D2" s="90">
        <v>1752.84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39302.639999999999</v>
      </c>
      <c r="C3" s="90">
        <v>1752.84</v>
      </c>
      <c r="D3" s="90">
        <v>1752.84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92100.54</v>
      </c>
      <c r="C4" s="90">
        <v>4107.55</v>
      </c>
      <c r="D4" s="90">
        <v>4107.55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92100.54</v>
      </c>
      <c r="C5" s="90">
        <v>4107.55</v>
      </c>
      <c r="D5" s="90">
        <v>4107.55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12678.75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2329.9899999999998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108.03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2357.13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1096.6099999999999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845.17</v>
      </c>
      <c r="C21" s="90">
        <v>0</v>
      </c>
      <c r="D21" s="90">
        <v>0</v>
      </c>
      <c r="E21" s="90">
        <v>0</v>
      </c>
      <c r="F21" s="90">
        <v>0</v>
      </c>
      <c r="G21" s="90">
        <v>10859.06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215.25</v>
      </c>
      <c r="C22" s="90">
        <v>0</v>
      </c>
      <c r="D22" s="90">
        <v>0</v>
      </c>
      <c r="E22" s="90">
        <v>0</v>
      </c>
      <c r="F22" s="90">
        <v>0</v>
      </c>
      <c r="G22" s="90">
        <v>80.069999999999993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711.28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185.75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24554.19</v>
      </c>
      <c r="C28" s="90">
        <v>14748.45</v>
      </c>
      <c r="D28" s="90">
        <v>0</v>
      </c>
      <c r="E28" s="90">
        <v>0</v>
      </c>
      <c r="F28" s="90">
        <v>0</v>
      </c>
      <c r="G28" s="90">
        <v>14976.74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2.3769999999999998</v>
      </c>
      <c r="E96" s="90">
        <v>3.6909999999999998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2.3769999999999998</v>
      </c>
      <c r="E97" s="90">
        <v>3.6909999999999998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2.3769999999999998</v>
      </c>
      <c r="E98" s="90">
        <v>3.6909999999999998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2.3769999999999998</v>
      </c>
      <c r="E99" s="90">
        <v>3.6909999999999998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2.3769999999999998</v>
      </c>
      <c r="E100" s="90">
        <v>3.6909999999999998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2.3769999999999998</v>
      </c>
      <c r="E101" s="90">
        <v>3.6909999999999998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0.501</v>
      </c>
      <c r="E102" s="90">
        <v>0.55300000000000005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2.3769999999999998</v>
      </c>
      <c r="E103" s="90">
        <v>3.6909999999999998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2.3769999999999998</v>
      </c>
      <c r="E104" s="90">
        <v>3.6909999999999998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2.3769999999999998</v>
      </c>
      <c r="E105" s="90">
        <v>3.6909999999999998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2.3769999999999998</v>
      </c>
      <c r="E106" s="90">
        <v>3.6909999999999998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2.3769999999999998</v>
      </c>
      <c r="E107" s="90">
        <v>3.6909999999999998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2.3769999999999998</v>
      </c>
      <c r="E108" s="90">
        <v>3.6909999999999998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0.501</v>
      </c>
      <c r="E109" s="90">
        <v>0.55300000000000005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2.3769999999999998</v>
      </c>
      <c r="E110" s="90">
        <v>3.6909999999999998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2.3769999999999998</v>
      </c>
      <c r="E111" s="90">
        <v>3.6909999999999998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2.3769999999999998</v>
      </c>
      <c r="E112" s="90">
        <v>3.6909999999999998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2.3769999999999998</v>
      </c>
      <c r="E113" s="90">
        <v>3.6909999999999998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2.3769999999999998</v>
      </c>
      <c r="E114" s="90">
        <v>3.6909999999999998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2.3769999999999998</v>
      </c>
      <c r="E115" s="90">
        <v>3.6909999999999998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2.3769999999999998</v>
      </c>
      <c r="E116" s="90">
        <v>3.6909999999999998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2.3769999999999998</v>
      </c>
      <c r="E117" s="90">
        <v>3.6909999999999998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2.3769999999999998</v>
      </c>
      <c r="E118" s="90">
        <v>3.6909999999999998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2.3769999999999998</v>
      </c>
      <c r="E119" s="90">
        <v>3.6909999999999998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2.3769999999999998</v>
      </c>
      <c r="E120" s="90">
        <v>3.6909999999999998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2.3769999999999998</v>
      </c>
      <c r="E121" s="90">
        <v>3.6909999999999998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2.3769999999999998</v>
      </c>
      <c r="E122" s="90">
        <v>3.6909999999999998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2.3769999999999998</v>
      </c>
      <c r="E123" s="90">
        <v>3.6909999999999998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2.3769999999999998</v>
      </c>
      <c r="E124" s="90">
        <v>3.6909999999999998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2.3769999999999998</v>
      </c>
      <c r="E125" s="90">
        <v>3.6909999999999998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0.501</v>
      </c>
      <c r="E126" s="90">
        <v>0.55300000000000005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2.3769999999999998</v>
      </c>
      <c r="E127" s="90">
        <v>3.6909999999999998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2.3769999999999998</v>
      </c>
      <c r="E128" s="90">
        <v>3.6909999999999998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2.3769999999999998</v>
      </c>
      <c r="E129" s="90">
        <v>3.6909999999999998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2.3769999999999998</v>
      </c>
      <c r="E130" s="90">
        <v>3.6909999999999998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2.3769999999999998</v>
      </c>
      <c r="E131" s="90">
        <v>3.6909999999999998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0.501</v>
      </c>
      <c r="E132" s="90">
        <v>0.55300000000000005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2.3769999999999998</v>
      </c>
      <c r="E133" s="90">
        <v>3.6909999999999998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2.3769999999999998</v>
      </c>
      <c r="E134" s="90">
        <v>3.6909999999999998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2.3769999999999998</v>
      </c>
      <c r="E135" s="90">
        <v>3.6909999999999998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2.3769999999999998</v>
      </c>
      <c r="E136" s="90">
        <v>3.6909999999999998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2.3769999999999998</v>
      </c>
      <c r="E137" s="90">
        <v>3.6909999999999998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2.3769999999999998</v>
      </c>
      <c r="E138" s="90">
        <v>3.6909999999999998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2.3769999999999998</v>
      </c>
      <c r="E139" s="90">
        <v>3.6909999999999998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2.3769999999999998</v>
      </c>
      <c r="E140" s="90">
        <v>3.6909999999999998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0.501</v>
      </c>
      <c r="E141" s="90">
        <v>0.55300000000000005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2.3769999999999998</v>
      </c>
      <c r="E142" s="90">
        <v>3.6909999999999998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2.3769999999999998</v>
      </c>
      <c r="E143" s="90">
        <v>3.6909999999999998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0.501</v>
      </c>
      <c r="E144" s="90">
        <v>0.55300000000000005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2.3769999999999998</v>
      </c>
      <c r="E145" s="90">
        <v>3.6909999999999998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2.3769999999999998</v>
      </c>
      <c r="E146" s="90">
        <v>3.6909999999999998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0.501</v>
      </c>
      <c r="E147" s="90">
        <v>0.55300000000000005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2.3769999999999998</v>
      </c>
      <c r="E148" s="90">
        <v>3.6909999999999998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0.501</v>
      </c>
      <c r="E149" s="90">
        <v>0.55300000000000005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2.3769999999999998</v>
      </c>
      <c r="E150" s="90">
        <v>3.6909999999999998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2.3769999999999998</v>
      </c>
      <c r="E151" s="90">
        <v>3.6909999999999998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2.3769999999999998</v>
      </c>
      <c r="E152" s="90">
        <v>3.6909999999999998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2.3769999999999998</v>
      </c>
      <c r="E153" s="90">
        <v>3.6909999999999998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2.3769999999999998</v>
      </c>
      <c r="E154" s="90">
        <v>3.6909999999999998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2.3769999999999998</v>
      </c>
      <c r="E155" s="90">
        <v>3.6909999999999998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2.3769999999999998</v>
      </c>
      <c r="E156" s="90">
        <v>3.6909999999999998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2.3769999999999998</v>
      </c>
      <c r="E157" s="90">
        <v>3.6909999999999998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2.3769999999999998</v>
      </c>
      <c r="E158" s="90">
        <v>3.6909999999999998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2.3769999999999998</v>
      </c>
      <c r="E159" s="90">
        <v>3.6909999999999998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2.3769999999999998</v>
      </c>
      <c r="E160" s="90">
        <v>3.6909999999999998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2.3769999999999998</v>
      </c>
      <c r="E161" s="90">
        <v>3.6909999999999998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2.3769999999999998</v>
      </c>
      <c r="E162" s="90">
        <v>3.6909999999999998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2.3769999999999998</v>
      </c>
      <c r="E163" s="90">
        <v>3.6909999999999998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2.3769999999999998</v>
      </c>
      <c r="E164" s="90">
        <v>3.6909999999999998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2.3769999999999998</v>
      </c>
      <c r="E165" s="90">
        <v>3.6909999999999998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2.3769999999999998</v>
      </c>
      <c r="E166" s="90">
        <v>3.6909999999999998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2.3769999999999998</v>
      </c>
      <c r="E167" s="90">
        <v>3.6909999999999998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2.3769999999999998</v>
      </c>
      <c r="E168" s="90">
        <v>3.6909999999999998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2.3769999999999998</v>
      </c>
      <c r="E169" s="90">
        <v>3.6909999999999998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2.3769999999999998</v>
      </c>
      <c r="E170" s="90">
        <v>3.6909999999999998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2.3769999999999998</v>
      </c>
      <c r="E171" s="90">
        <v>3.6909999999999998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2.3769999999999998</v>
      </c>
      <c r="E172" s="90">
        <v>3.6909999999999998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2.3769999999999998</v>
      </c>
      <c r="E173" s="90">
        <v>3.6909999999999998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4.0919999999999996</v>
      </c>
      <c r="F176" s="90">
        <v>0.39200000000000002</v>
      </c>
      <c r="G176" s="90">
        <v>0.253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4.0919999999999996</v>
      </c>
      <c r="F177" s="90">
        <v>0.39200000000000002</v>
      </c>
      <c r="G177" s="90">
        <v>0.253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4.0919999999999996</v>
      </c>
      <c r="F178" s="90">
        <v>0.39200000000000002</v>
      </c>
      <c r="G178" s="90">
        <v>0.253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4.0919999999999996</v>
      </c>
      <c r="F179" s="90">
        <v>0.39200000000000002</v>
      </c>
      <c r="G179" s="90">
        <v>0.253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4.0919999999999996</v>
      </c>
      <c r="F180" s="90">
        <v>0.39200000000000002</v>
      </c>
      <c r="G180" s="90">
        <v>0.253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4.0919999999999996</v>
      </c>
      <c r="F181" s="90">
        <v>0.39200000000000002</v>
      </c>
      <c r="G181" s="90">
        <v>0.253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4.0919999999999996</v>
      </c>
      <c r="F182" s="90">
        <v>0.39200000000000002</v>
      </c>
      <c r="G182" s="90">
        <v>0.253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4.0919999999999996</v>
      </c>
      <c r="F183" s="90">
        <v>0.39200000000000002</v>
      </c>
      <c r="G183" s="90">
        <v>0.253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4.0919999999999996</v>
      </c>
      <c r="F184" s="90">
        <v>0.39200000000000002</v>
      </c>
      <c r="G184" s="90">
        <v>0.253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4.0919999999999996</v>
      </c>
      <c r="F185" s="90">
        <v>0.39200000000000002</v>
      </c>
      <c r="G185" s="90">
        <v>0.253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4.0919999999999996</v>
      </c>
      <c r="F186" s="90">
        <v>0.39200000000000002</v>
      </c>
      <c r="G186" s="90">
        <v>0.253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4.0919999999999996</v>
      </c>
      <c r="F187" s="90">
        <v>0.39200000000000002</v>
      </c>
      <c r="G187" s="90">
        <v>0.253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4.0919999999999996</v>
      </c>
      <c r="F188" s="90">
        <v>0.39200000000000002</v>
      </c>
      <c r="G188" s="90">
        <v>0.253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4.0919999999999996</v>
      </c>
      <c r="F189" s="90">
        <v>0.39200000000000002</v>
      </c>
      <c r="G189" s="90">
        <v>0.253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4.0919999999999996</v>
      </c>
      <c r="F190" s="90">
        <v>0.39200000000000002</v>
      </c>
      <c r="G190" s="90">
        <v>0.253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4.0919999999999996</v>
      </c>
      <c r="F191" s="90">
        <v>0.39200000000000002</v>
      </c>
      <c r="G191" s="90">
        <v>0.253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4.0919999999999996</v>
      </c>
      <c r="F192" s="90">
        <v>0.39200000000000002</v>
      </c>
      <c r="G192" s="90">
        <v>0.253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4.0919999999999996</v>
      </c>
      <c r="F193" s="90">
        <v>0.39200000000000002</v>
      </c>
      <c r="G193" s="90">
        <v>0.253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4.0919999999999996</v>
      </c>
      <c r="F194" s="90">
        <v>0.39200000000000002</v>
      </c>
      <c r="G194" s="90">
        <v>0.253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4.0919999999999996</v>
      </c>
      <c r="F195" s="90">
        <v>0.39200000000000002</v>
      </c>
      <c r="G195" s="90">
        <v>0.253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4.0919999999999996</v>
      </c>
      <c r="F196" s="90">
        <v>0.39200000000000002</v>
      </c>
      <c r="G196" s="90">
        <v>0.253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4.0919999999999996</v>
      </c>
      <c r="F197" s="90">
        <v>0.39200000000000002</v>
      </c>
      <c r="G197" s="90">
        <v>0.253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4.0919999999999996</v>
      </c>
      <c r="F198" s="90">
        <v>0.39200000000000002</v>
      </c>
      <c r="G198" s="90">
        <v>0.253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4.0919999999999996</v>
      </c>
      <c r="F199" s="90">
        <v>0.39200000000000002</v>
      </c>
      <c r="G199" s="90">
        <v>0.253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4.0919999999999996</v>
      </c>
      <c r="F200" s="90">
        <v>0.39200000000000002</v>
      </c>
      <c r="G200" s="90">
        <v>0.253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4.0919999999999996</v>
      </c>
      <c r="F201" s="90">
        <v>0.39200000000000002</v>
      </c>
      <c r="G201" s="90">
        <v>0.253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4.0919999999999996</v>
      </c>
      <c r="F202" s="90">
        <v>0.39200000000000002</v>
      </c>
      <c r="G202" s="90">
        <v>0.253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4.0919999999999996</v>
      </c>
      <c r="F203" s="90">
        <v>0.39200000000000002</v>
      </c>
      <c r="G203" s="90">
        <v>0.253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4.0919999999999996</v>
      </c>
      <c r="F204" s="90">
        <v>0.39200000000000002</v>
      </c>
      <c r="G204" s="90">
        <v>0.253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4.0919999999999996</v>
      </c>
      <c r="F205" s="90">
        <v>0.39200000000000002</v>
      </c>
      <c r="G205" s="90">
        <v>0.253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4.0919999999999996</v>
      </c>
      <c r="F206" s="90">
        <v>0.39200000000000002</v>
      </c>
      <c r="G206" s="90">
        <v>0.253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4.0919999999999996</v>
      </c>
      <c r="F207" s="90">
        <v>0.39200000000000002</v>
      </c>
      <c r="G207" s="90">
        <v>0.253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4.0919999999999996</v>
      </c>
      <c r="F208" s="90">
        <v>0.39200000000000002</v>
      </c>
      <c r="G208" s="90">
        <v>0.253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4.0919999999999996</v>
      </c>
      <c r="F209" s="90">
        <v>0.39200000000000002</v>
      </c>
      <c r="G209" s="90">
        <v>0.253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4.0919999999999996</v>
      </c>
      <c r="F210" s="90">
        <v>0.39200000000000002</v>
      </c>
      <c r="G210" s="90">
        <v>0.253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4.0919999999999996</v>
      </c>
      <c r="F211" s="90">
        <v>0.39200000000000002</v>
      </c>
      <c r="G211" s="90">
        <v>0.253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4.0919999999999996</v>
      </c>
      <c r="F212" s="90">
        <v>0.39200000000000002</v>
      </c>
      <c r="G212" s="90">
        <v>0.253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4.0919999999999996</v>
      </c>
      <c r="F213" s="90">
        <v>0.39200000000000002</v>
      </c>
      <c r="G213" s="90">
        <v>0.253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4.0919999999999996</v>
      </c>
      <c r="F214" s="90">
        <v>0.39200000000000002</v>
      </c>
      <c r="G214" s="90">
        <v>0.253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4.0919999999999996</v>
      </c>
      <c r="F215" s="90">
        <v>0.39200000000000002</v>
      </c>
      <c r="G215" s="90">
        <v>0.253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4.09</v>
      </c>
      <c r="F216" s="90">
        <v>0.39200000000000002</v>
      </c>
      <c r="G216" s="90">
        <v>0.253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4.09</v>
      </c>
      <c r="F217" s="90">
        <v>0.39200000000000002</v>
      </c>
      <c r="G217" s="90">
        <v>0.253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4.09</v>
      </c>
      <c r="F218" s="90">
        <v>0.39200000000000002</v>
      </c>
      <c r="G218" s="90">
        <v>0.253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2161978.2200000002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3194555.36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2062194.61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459312.79</v>
      </c>
      <c r="D226" s="90">
        <v>312390.43</v>
      </c>
      <c r="E226" s="90">
        <v>146922.35</v>
      </c>
      <c r="F226" s="90">
        <v>0.68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304928.40999999997</v>
      </c>
      <c r="D227" s="90">
        <v>231294.22</v>
      </c>
      <c r="E227" s="90">
        <v>73634.19</v>
      </c>
      <c r="F227" s="90">
        <v>0.76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683592.15</v>
      </c>
      <c r="D228" s="90">
        <v>469346.7</v>
      </c>
      <c r="E228" s="90">
        <v>214245.44</v>
      </c>
      <c r="F228" s="90">
        <v>0.69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1209390.3600000001</v>
      </c>
      <c r="D229" s="90">
        <v>827059.06</v>
      </c>
      <c r="E229" s="90">
        <v>382331.3</v>
      </c>
      <c r="F229" s="90">
        <v>0.68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38914.639999999999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11919.24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16729.39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15108.51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16661.12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16661.12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16661.12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16661.12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49574.81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65551.199999999997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65551.199999999997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49827.49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16387.8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16387.8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65551.199999999997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191149.98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29819.65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30723.64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11415.11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60181.599999999999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115608.04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77778.740000000005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77778.740000000005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47067.26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29456.07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30009.09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44245.38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50768.27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254568.52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48404.66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204786.12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39398.19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7756.36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5900.01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30093.29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5880.13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4826.33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74889.66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74366.36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13734.72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13614.54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59415.6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59415.6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10243.07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10243.07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61447.27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61447.27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12997.87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12864.23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78183.83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77471.08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8988.85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8898.9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43018.42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107546.05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7803.1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191674.7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84648.05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160394.18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16.600000000000001</v>
      </c>
      <c r="F295" s="90">
        <v>27936.95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14.9</v>
      </c>
      <c r="F296" s="90">
        <v>25250.06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</v>
      </c>
      <c r="D297" s="90">
        <v>1017.59</v>
      </c>
      <c r="E297" s="90">
        <v>25.39</v>
      </c>
      <c r="F297" s="90">
        <v>42735.63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44.4</v>
      </c>
      <c r="F298" s="90">
        <v>73558.210000000006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19811.54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17590.580000000002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29105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254009.22959999999</v>
      </c>
      <c r="C310" s="90">
        <v>221.46719999999999</v>
      </c>
      <c r="D310" s="90">
        <v>1636.6771000000001</v>
      </c>
      <c r="E310" s="90">
        <v>0</v>
      </c>
      <c r="F310" s="90">
        <v>8.9999999999999998E-4</v>
      </c>
      <c r="G310" s="91">
        <v>9873010</v>
      </c>
      <c r="H310" s="90">
        <v>92906.458899999998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222255.9093</v>
      </c>
      <c r="C311" s="90">
        <v>193.5059</v>
      </c>
      <c r="D311" s="90">
        <v>1481.4726000000001</v>
      </c>
      <c r="E311" s="90">
        <v>0</v>
      </c>
      <c r="F311" s="90">
        <v>8.0000000000000004E-4</v>
      </c>
      <c r="G311" s="91">
        <v>8937000</v>
      </c>
      <c r="H311" s="90">
        <v>81443.058600000004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250957.17079999999</v>
      </c>
      <c r="C312" s="90">
        <v>218.4599</v>
      </c>
      <c r="D312" s="90">
        <v>1678.9713999999999</v>
      </c>
      <c r="E312" s="90">
        <v>0</v>
      </c>
      <c r="F312" s="90">
        <v>8.9999999999999998E-4</v>
      </c>
      <c r="G312" s="91">
        <v>10128400</v>
      </c>
      <c r="H312" s="90">
        <v>91979.174499999994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235033.19190000001</v>
      </c>
      <c r="C313" s="90">
        <v>204.4828</v>
      </c>
      <c r="D313" s="90">
        <v>1593.0355999999999</v>
      </c>
      <c r="E313" s="90">
        <v>0</v>
      </c>
      <c r="F313" s="90">
        <v>8.0000000000000004E-4</v>
      </c>
      <c r="G313" s="91">
        <v>9610130</v>
      </c>
      <c r="H313" s="90">
        <v>86205.671799999996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243853.94579999999</v>
      </c>
      <c r="C314" s="90">
        <v>211.94579999999999</v>
      </c>
      <c r="D314" s="90">
        <v>1690.6211000000001</v>
      </c>
      <c r="E314" s="90">
        <v>0</v>
      </c>
      <c r="F314" s="90">
        <v>8.9999999999999998E-4</v>
      </c>
      <c r="G314" s="91">
        <v>10199000</v>
      </c>
      <c r="H314" s="90">
        <v>89556.2791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236093.64060000001</v>
      </c>
      <c r="C315" s="90">
        <v>205.0301</v>
      </c>
      <c r="D315" s="90">
        <v>1667.3846000000001</v>
      </c>
      <c r="E315" s="90">
        <v>0</v>
      </c>
      <c r="F315" s="90">
        <v>8.9999999999999998E-4</v>
      </c>
      <c r="G315" s="91">
        <v>10059000</v>
      </c>
      <c r="H315" s="90">
        <v>86799.530700000003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238654.48629999999</v>
      </c>
      <c r="C316" s="90">
        <v>207.16579999999999</v>
      </c>
      <c r="D316" s="90">
        <v>1701.2440999999999</v>
      </c>
      <c r="E316" s="90">
        <v>0</v>
      </c>
      <c r="F316" s="90">
        <v>8.9999999999999998E-4</v>
      </c>
      <c r="G316" s="91">
        <v>10263300</v>
      </c>
      <c r="H316" s="90">
        <v>87789.147599999997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245864.97169999999</v>
      </c>
      <c r="C317" s="90">
        <v>213.34960000000001</v>
      </c>
      <c r="D317" s="90">
        <v>1766.1341</v>
      </c>
      <c r="E317" s="90">
        <v>0</v>
      </c>
      <c r="F317" s="90">
        <v>8.9999999999999998E-4</v>
      </c>
      <c r="G317" s="91">
        <v>10654800</v>
      </c>
      <c r="H317" s="90">
        <v>90482.685500000007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234627.4074</v>
      </c>
      <c r="C318" s="90">
        <v>203.5967</v>
      </c>
      <c r="D318" s="90">
        <v>1685.6631</v>
      </c>
      <c r="E318" s="90">
        <v>0</v>
      </c>
      <c r="F318" s="90">
        <v>8.9999999999999998E-4</v>
      </c>
      <c r="G318" s="91">
        <v>10169400</v>
      </c>
      <c r="H318" s="90">
        <v>86347.8318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242948.0422</v>
      </c>
      <c r="C319" s="90">
        <v>211.0539</v>
      </c>
      <c r="D319" s="90">
        <v>1703.0488</v>
      </c>
      <c r="E319" s="90">
        <v>0</v>
      </c>
      <c r="F319" s="90">
        <v>8.9999999999999998E-4</v>
      </c>
      <c r="G319" s="91">
        <v>10274100</v>
      </c>
      <c r="H319" s="90">
        <v>89280.660600000003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239777.49160000001</v>
      </c>
      <c r="C320" s="90">
        <v>208.65379999999999</v>
      </c>
      <c r="D320" s="90">
        <v>1617.4463000000001</v>
      </c>
      <c r="E320" s="90">
        <v>0</v>
      </c>
      <c r="F320" s="90">
        <v>8.9999999999999998E-4</v>
      </c>
      <c r="G320" s="91">
        <v>9757360</v>
      </c>
      <c r="H320" s="90">
        <v>87922.157900000006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252430.67379999999</v>
      </c>
      <c r="C321" s="90">
        <v>220.07470000000001</v>
      </c>
      <c r="D321" s="90">
        <v>1629.4090000000001</v>
      </c>
      <c r="E321" s="90">
        <v>0</v>
      </c>
      <c r="F321" s="90">
        <v>8.9999999999999998E-4</v>
      </c>
      <c r="G321" s="91">
        <v>9829180</v>
      </c>
      <c r="H321" s="90">
        <v>92337.943299999999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2896510</v>
      </c>
      <c r="C323" s="90">
        <v>2518.7862</v>
      </c>
      <c r="D323" s="90">
        <v>19851.1077</v>
      </c>
      <c r="E323" s="90">
        <v>0</v>
      </c>
      <c r="F323" s="90">
        <v>1.0500000000000001E-2</v>
      </c>
      <c r="G323" s="91">
        <v>119755000</v>
      </c>
      <c r="H323" s="91">
        <v>1063050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0"/>
    </row>
    <row r="324" spans="1:38">
      <c r="A324" s="90" t="s">
        <v>806</v>
      </c>
      <c r="B324" s="90">
        <v>222255.9093</v>
      </c>
      <c r="C324" s="90">
        <v>193.5059</v>
      </c>
      <c r="D324" s="90">
        <v>1481.4726000000001</v>
      </c>
      <c r="E324" s="90">
        <v>0</v>
      </c>
      <c r="F324" s="90">
        <v>8.0000000000000004E-4</v>
      </c>
      <c r="G324" s="91">
        <v>8937000</v>
      </c>
      <c r="H324" s="90">
        <v>81443.058600000004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254009.22959999999</v>
      </c>
      <c r="C325" s="90">
        <v>221.46719999999999</v>
      </c>
      <c r="D325" s="90">
        <v>1766.1341</v>
      </c>
      <c r="E325" s="90">
        <v>0</v>
      </c>
      <c r="F325" s="90">
        <v>8.9999999999999998E-4</v>
      </c>
      <c r="G325" s="91">
        <v>10654800</v>
      </c>
      <c r="H325" s="90">
        <v>92906.458899999998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2024340000000</v>
      </c>
      <c r="C328" s="90">
        <v>1237655.226</v>
      </c>
      <c r="D328" s="90" t="s">
        <v>932</v>
      </c>
      <c r="E328" s="90">
        <v>445952.00699999998</v>
      </c>
      <c r="F328" s="90">
        <v>302612.43699999998</v>
      </c>
      <c r="G328" s="90">
        <v>82268.077999999994</v>
      </c>
      <c r="H328" s="90">
        <v>0</v>
      </c>
      <c r="I328" s="90">
        <v>64554.023000000001</v>
      </c>
      <c r="J328" s="90">
        <v>0</v>
      </c>
      <c r="K328" s="90">
        <v>34805.171000000002</v>
      </c>
      <c r="L328" s="90">
        <v>27066.304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6307.0550000000003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1832420000000</v>
      </c>
      <c r="C329" s="90">
        <v>1229032.9080000001</v>
      </c>
      <c r="D329" s="90" t="s">
        <v>933</v>
      </c>
      <c r="E329" s="90">
        <v>445952.00699999998</v>
      </c>
      <c r="F329" s="90">
        <v>310109.712</v>
      </c>
      <c r="G329" s="90">
        <v>85847.201000000001</v>
      </c>
      <c r="H329" s="90">
        <v>0</v>
      </c>
      <c r="I329" s="90">
        <v>151801.106</v>
      </c>
      <c r="J329" s="90">
        <v>0</v>
      </c>
      <c r="K329" s="90">
        <v>39172.516000000003</v>
      </c>
      <c r="L329" s="90">
        <v>27066.304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6121.4250000000002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2076710000000</v>
      </c>
      <c r="C330" s="90">
        <v>1219918.7760000001</v>
      </c>
      <c r="D330" s="90" t="s">
        <v>934</v>
      </c>
      <c r="E330" s="90">
        <v>445952.00699999998</v>
      </c>
      <c r="F330" s="90">
        <v>302612.43699999998</v>
      </c>
      <c r="G330" s="90">
        <v>76233.748000000007</v>
      </c>
      <c r="H330" s="90">
        <v>0</v>
      </c>
      <c r="I330" s="90">
        <v>79863.161999999997</v>
      </c>
      <c r="J330" s="90">
        <v>0</v>
      </c>
      <c r="K330" s="90">
        <v>35640.019</v>
      </c>
      <c r="L330" s="90">
        <v>27066.304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6468.027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1970440000000</v>
      </c>
      <c r="C331" s="90">
        <v>1268541.0870000001</v>
      </c>
      <c r="D331" s="90" t="s">
        <v>935</v>
      </c>
      <c r="E331" s="90">
        <v>445952.00699999998</v>
      </c>
      <c r="F331" s="90">
        <v>310109.712</v>
      </c>
      <c r="G331" s="90">
        <v>92069.596999999994</v>
      </c>
      <c r="H331" s="90">
        <v>0</v>
      </c>
      <c r="I331" s="90">
        <v>130948.091</v>
      </c>
      <c r="J331" s="90">
        <v>0</v>
      </c>
      <c r="K331" s="90">
        <v>38407.326000000001</v>
      </c>
      <c r="L331" s="90">
        <v>27066.304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6104.85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2091180000000</v>
      </c>
      <c r="C332" s="90">
        <v>1264951.07</v>
      </c>
      <c r="D332" s="90" t="s">
        <v>1028</v>
      </c>
      <c r="E332" s="90">
        <v>445952.00699999998</v>
      </c>
      <c r="F332" s="90">
        <v>310109.712</v>
      </c>
      <c r="G332" s="90">
        <v>87844.538</v>
      </c>
      <c r="H332" s="90">
        <v>0</v>
      </c>
      <c r="I332" s="90">
        <v>183090.476</v>
      </c>
      <c r="J332" s="90">
        <v>0</v>
      </c>
      <c r="K332" s="90">
        <v>41773.17</v>
      </c>
      <c r="L332" s="90">
        <v>27066.304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6152.2259999999997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2062460000000</v>
      </c>
      <c r="C333" s="90">
        <v>1254532.4790000001</v>
      </c>
      <c r="D333" s="90" t="s">
        <v>1029</v>
      </c>
      <c r="E333" s="90">
        <v>445952.00699999998</v>
      </c>
      <c r="F333" s="90">
        <v>310109.712</v>
      </c>
      <c r="G333" s="90">
        <v>93881.665999999997</v>
      </c>
      <c r="H333" s="90">
        <v>0</v>
      </c>
      <c r="I333" s="90">
        <v>168651.99600000001</v>
      </c>
      <c r="J333" s="90">
        <v>0</v>
      </c>
      <c r="K333" s="90">
        <v>39503.877</v>
      </c>
      <c r="L333" s="90">
        <v>27066.304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6404.2809999999999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2104360000000</v>
      </c>
      <c r="C334" s="90">
        <v>1276232.24</v>
      </c>
      <c r="D334" s="90" t="s">
        <v>1020</v>
      </c>
      <c r="E334" s="90">
        <v>445952.00699999998</v>
      </c>
      <c r="F334" s="90">
        <v>302612.43699999998</v>
      </c>
      <c r="G334" s="90">
        <v>85330.46</v>
      </c>
      <c r="H334" s="90">
        <v>0</v>
      </c>
      <c r="I334" s="90">
        <v>204232.93799999999</v>
      </c>
      <c r="J334" s="90">
        <v>0</v>
      </c>
      <c r="K334" s="90">
        <v>40591.237000000001</v>
      </c>
      <c r="L334" s="90">
        <v>27066.304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7484.22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2184640000000</v>
      </c>
      <c r="C335" s="90">
        <v>1267960.8060000001</v>
      </c>
      <c r="D335" s="90" t="s">
        <v>1021</v>
      </c>
      <c r="E335" s="90">
        <v>445952.00699999998</v>
      </c>
      <c r="F335" s="90">
        <v>302612.43699999998</v>
      </c>
      <c r="G335" s="90">
        <v>83934.695000000007</v>
      </c>
      <c r="H335" s="90">
        <v>0</v>
      </c>
      <c r="I335" s="90">
        <v>197487.99400000001</v>
      </c>
      <c r="J335" s="90">
        <v>0</v>
      </c>
      <c r="K335" s="90">
        <v>40567.684999999998</v>
      </c>
      <c r="L335" s="90">
        <v>27066.304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7377.0460000000003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2085100000000</v>
      </c>
      <c r="C336" s="90">
        <v>1312081.844</v>
      </c>
      <c r="D336" s="90" t="s">
        <v>936</v>
      </c>
      <c r="E336" s="90">
        <v>445952.00699999998</v>
      </c>
      <c r="F336" s="90">
        <v>310109.712</v>
      </c>
      <c r="G336" s="90">
        <v>101675.61</v>
      </c>
      <c r="H336" s="90">
        <v>0</v>
      </c>
      <c r="I336" s="90">
        <v>216211.992</v>
      </c>
      <c r="J336" s="90">
        <v>0</v>
      </c>
      <c r="K336" s="90">
        <v>41330.803</v>
      </c>
      <c r="L336" s="90">
        <v>27066.304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6772.7780000000002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2106570000000</v>
      </c>
      <c r="C337" s="90">
        <v>1252769.064</v>
      </c>
      <c r="D337" s="90" t="s">
        <v>1048</v>
      </c>
      <c r="E337" s="90">
        <v>445952.00699999998</v>
      </c>
      <c r="F337" s="90">
        <v>310109.712</v>
      </c>
      <c r="G337" s="90">
        <v>91425.137000000002</v>
      </c>
      <c r="H337" s="90">
        <v>0</v>
      </c>
      <c r="I337" s="90">
        <v>169050.05300000001</v>
      </c>
      <c r="J337" s="90">
        <v>0</v>
      </c>
      <c r="K337" s="90">
        <v>39899.32</v>
      </c>
      <c r="L337" s="90">
        <v>27066.304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6303.893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2000620000000</v>
      </c>
      <c r="C338" s="90">
        <v>1217814.375</v>
      </c>
      <c r="D338" s="90" t="s">
        <v>1049</v>
      </c>
      <c r="E338" s="90">
        <v>445952.00699999998</v>
      </c>
      <c r="F338" s="90">
        <v>310109.712</v>
      </c>
      <c r="G338" s="90">
        <v>81196.672999999995</v>
      </c>
      <c r="H338" s="90">
        <v>0</v>
      </c>
      <c r="I338" s="90">
        <v>144407.342</v>
      </c>
      <c r="J338" s="90">
        <v>0</v>
      </c>
      <c r="K338" s="90">
        <v>40283.406000000003</v>
      </c>
      <c r="L338" s="90">
        <v>27066.304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5836.2929999999997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2015350000000</v>
      </c>
      <c r="C339" s="90">
        <v>1230398.8640000001</v>
      </c>
      <c r="D339" s="90" t="s">
        <v>937</v>
      </c>
      <c r="E339" s="90">
        <v>445952.00699999998</v>
      </c>
      <c r="F339" s="90">
        <v>310109.712</v>
      </c>
      <c r="G339" s="90">
        <v>79862.456999999995</v>
      </c>
      <c r="H339" s="90">
        <v>0</v>
      </c>
      <c r="I339" s="90">
        <v>41196.008999999998</v>
      </c>
      <c r="J339" s="90">
        <v>6881</v>
      </c>
      <c r="K339" s="90">
        <v>33055.565000000002</v>
      </c>
      <c r="L339" s="90">
        <v>27066.304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5339.2790000000005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24554200000000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1832420000000</v>
      </c>
      <c r="C342" s="90">
        <v>1217814.375</v>
      </c>
      <c r="D342" s="90"/>
      <c r="E342" s="90">
        <v>445952.00699999998</v>
      </c>
      <c r="F342" s="90">
        <v>302612.43699999998</v>
      </c>
      <c r="G342" s="90">
        <v>76233.748000000007</v>
      </c>
      <c r="H342" s="90">
        <v>0</v>
      </c>
      <c r="I342" s="90">
        <v>41196.008999999998</v>
      </c>
      <c r="J342" s="90">
        <v>0</v>
      </c>
      <c r="K342" s="90">
        <v>33055.565000000002</v>
      </c>
      <c r="L342" s="90">
        <v>27066.304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5339.2790000000005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2184640000000</v>
      </c>
      <c r="C343" s="90">
        <v>1312081.844</v>
      </c>
      <c r="D343" s="90"/>
      <c r="E343" s="90">
        <v>445952.00699999998</v>
      </c>
      <c r="F343" s="90">
        <v>310109.712</v>
      </c>
      <c r="G343" s="90">
        <v>101675.61</v>
      </c>
      <c r="H343" s="90">
        <v>0</v>
      </c>
      <c r="I343" s="90">
        <v>216211.992</v>
      </c>
      <c r="J343" s="90">
        <v>6881</v>
      </c>
      <c r="K343" s="90">
        <v>41773.17</v>
      </c>
      <c r="L343" s="90">
        <v>27066.304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7484.22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887435.91</v>
      </c>
      <c r="C346" s="90">
        <v>124118.34</v>
      </c>
      <c r="D346" s="90">
        <v>0</v>
      </c>
      <c r="E346" s="90">
        <v>1011554.24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39.58</v>
      </c>
      <c r="C347" s="90">
        <v>5.54</v>
      </c>
      <c r="D347" s="90">
        <v>0</v>
      </c>
      <c r="E347" s="90">
        <v>45.11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39.58</v>
      </c>
      <c r="C348" s="90">
        <v>5.54</v>
      </c>
      <c r="D348" s="90">
        <v>0</v>
      </c>
      <c r="E348" s="90">
        <v>45.11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3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3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3"/>
      <c r="Y367" s="7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42070.77</v>
      </c>
      <c r="C2" s="90">
        <v>1876.3</v>
      </c>
      <c r="D2" s="90">
        <v>1876.3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42070.77</v>
      </c>
      <c r="C3" s="90">
        <v>1876.3</v>
      </c>
      <c r="D3" s="90">
        <v>1876.3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114508.45</v>
      </c>
      <c r="C4" s="90">
        <v>5106.91</v>
      </c>
      <c r="D4" s="90">
        <v>5106.91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114508.45</v>
      </c>
      <c r="C5" s="90">
        <v>5106.91</v>
      </c>
      <c r="D5" s="90">
        <v>5106.91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12386.36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3821.6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108.14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2392.9899999999998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1477.16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901.75</v>
      </c>
      <c r="C21" s="90">
        <v>0</v>
      </c>
      <c r="D21" s="90">
        <v>0</v>
      </c>
      <c r="E21" s="90">
        <v>0</v>
      </c>
      <c r="F21" s="90">
        <v>0</v>
      </c>
      <c r="G21" s="90">
        <v>17727.04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1299.78</v>
      </c>
      <c r="C22" s="90">
        <v>0</v>
      </c>
      <c r="D22" s="90">
        <v>0</v>
      </c>
      <c r="E22" s="90">
        <v>0</v>
      </c>
      <c r="F22" s="90">
        <v>0</v>
      </c>
      <c r="G22" s="90">
        <v>483.52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722.46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185.84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27603.53</v>
      </c>
      <c r="C28" s="90">
        <v>14467.23</v>
      </c>
      <c r="D28" s="90">
        <v>0</v>
      </c>
      <c r="E28" s="90">
        <v>0</v>
      </c>
      <c r="F28" s="90">
        <v>0</v>
      </c>
      <c r="G28" s="90">
        <v>22248.17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0.68100000000000005</v>
      </c>
      <c r="E96" s="90">
        <v>0.75900000000000001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0.68100000000000005</v>
      </c>
      <c r="E97" s="90">
        <v>0.75900000000000001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0.68100000000000005</v>
      </c>
      <c r="E98" s="90">
        <v>0.75900000000000001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0.68100000000000005</v>
      </c>
      <c r="E99" s="90">
        <v>0.75900000000000001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0.68100000000000005</v>
      </c>
      <c r="E100" s="90">
        <v>0.75900000000000001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0.68100000000000005</v>
      </c>
      <c r="E101" s="90">
        <v>0.75900000000000001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0.33</v>
      </c>
      <c r="E102" s="90">
        <v>0.35199999999999998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0.68100000000000005</v>
      </c>
      <c r="E103" s="90">
        <v>0.75900000000000001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0.68100000000000005</v>
      </c>
      <c r="E104" s="90">
        <v>0.75900000000000001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0.68100000000000005</v>
      </c>
      <c r="E105" s="90">
        <v>0.75900000000000001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0.68100000000000005</v>
      </c>
      <c r="E106" s="90">
        <v>0.75900000000000001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0.68100000000000005</v>
      </c>
      <c r="E107" s="90">
        <v>0.75900000000000001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0.68100000000000005</v>
      </c>
      <c r="E108" s="90">
        <v>0.75900000000000001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0.33</v>
      </c>
      <c r="E109" s="90">
        <v>0.35199999999999998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0.68100000000000005</v>
      </c>
      <c r="E110" s="90">
        <v>0.75900000000000001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0.68100000000000005</v>
      </c>
      <c r="E111" s="90">
        <v>0.75900000000000001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0.68100000000000005</v>
      </c>
      <c r="E112" s="90">
        <v>0.75900000000000001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0.68100000000000005</v>
      </c>
      <c r="E113" s="90">
        <v>0.75900000000000001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0.68100000000000005</v>
      </c>
      <c r="E114" s="90">
        <v>0.75900000000000001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0.68100000000000005</v>
      </c>
      <c r="E115" s="90">
        <v>0.75900000000000001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0.68100000000000005</v>
      </c>
      <c r="E116" s="90">
        <v>0.75900000000000001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0.68100000000000005</v>
      </c>
      <c r="E117" s="90">
        <v>0.75900000000000001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0.68100000000000005</v>
      </c>
      <c r="E118" s="90">
        <v>0.75900000000000001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0.68100000000000005</v>
      </c>
      <c r="E119" s="90">
        <v>0.75900000000000001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0.68100000000000005</v>
      </c>
      <c r="E120" s="90">
        <v>0.75900000000000001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0.68100000000000005</v>
      </c>
      <c r="E121" s="90">
        <v>0.75900000000000001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0.68100000000000005</v>
      </c>
      <c r="E122" s="90">
        <v>0.75900000000000001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0.68100000000000005</v>
      </c>
      <c r="E123" s="90">
        <v>0.75900000000000001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0.68100000000000005</v>
      </c>
      <c r="E124" s="90">
        <v>0.75900000000000001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0.68100000000000005</v>
      </c>
      <c r="E125" s="90">
        <v>0.75900000000000001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0.33</v>
      </c>
      <c r="E126" s="90">
        <v>0.35199999999999998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0.68100000000000005</v>
      </c>
      <c r="E127" s="90">
        <v>0.75900000000000001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0.68100000000000005</v>
      </c>
      <c r="E128" s="90">
        <v>0.75900000000000001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0.68100000000000005</v>
      </c>
      <c r="E129" s="90">
        <v>0.75900000000000001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0.68100000000000005</v>
      </c>
      <c r="E130" s="90">
        <v>0.75900000000000001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0.68100000000000005</v>
      </c>
      <c r="E131" s="90">
        <v>0.75900000000000001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0.33</v>
      </c>
      <c r="E132" s="90">
        <v>0.35199999999999998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0.68100000000000005</v>
      </c>
      <c r="E133" s="90">
        <v>0.75900000000000001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0.68100000000000005</v>
      </c>
      <c r="E134" s="90">
        <v>0.75900000000000001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0.68100000000000005</v>
      </c>
      <c r="E135" s="90">
        <v>0.75900000000000001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0.68100000000000005</v>
      </c>
      <c r="E136" s="90">
        <v>0.75900000000000001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0.68100000000000005</v>
      </c>
      <c r="E137" s="90">
        <v>0.75900000000000001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0.68100000000000005</v>
      </c>
      <c r="E138" s="90">
        <v>0.75900000000000001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0.68100000000000005</v>
      </c>
      <c r="E139" s="90">
        <v>0.75900000000000001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0.68100000000000005</v>
      </c>
      <c r="E140" s="90">
        <v>0.75900000000000001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0.33</v>
      </c>
      <c r="E141" s="90">
        <v>0.35199999999999998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0.68100000000000005</v>
      </c>
      <c r="E142" s="90">
        <v>0.75900000000000001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0.68100000000000005</v>
      </c>
      <c r="E143" s="90">
        <v>0.75900000000000001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0.33</v>
      </c>
      <c r="E144" s="90">
        <v>0.35199999999999998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0.68100000000000005</v>
      </c>
      <c r="E145" s="90">
        <v>0.75900000000000001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0.68100000000000005</v>
      </c>
      <c r="E146" s="90">
        <v>0.75900000000000001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0.33</v>
      </c>
      <c r="E147" s="90">
        <v>0.35199999999999998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0.68100000000000005</v>
      </c>
      <c r="E148" s="90">
        <v>0.75900000000000001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0.33</v>
      </c>
      <c r="E149" s="90">
        <v>0.35199999999999998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0.68100000000000005</v>
      </c>
      <c r="E150" s="90">
        <v>0.75900000000000001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0.68100000000000005</v>
      </c>
      <c r="E151" s="90">
        <v>0.75900000000000001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0.68100000000000005</v>
      </c>
      <c r="E152" s="90">
        <v>0.75900000000000001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0.68100000000000005</v>
      </c>
      <c r="E153" s="90">
        <v>0.75900000000000001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0.68100000000000005</v>
      </c>
      <c r="E154" s="90">
        <v>0.75900000000000001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0.68100000000000005</v>
      </c>
      <c r="E155" s="90">
        <v>0.75900000000000001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0.68100000000000005</v>
      </c>
      <c r="E156" s="90">
        <v>0.75900000000000001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0.68100000000000005</v>
      </c>
      <c r="E157" s="90">
        <v>0.75900000000000001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0.68100000000000005</v>
      </c>
      <c r="E158" s="90">
        <v>0.75900000000000001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0.68100000000000005</v>
      </c>
      <c r="E159" s="90">
        <v>0.75900000000000001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0.68100000000000005</v>
      </c>
      <c r="E160" s="90">
        <v>0.75900000000000001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0.68100000000000005</v>
      </c>
      <c r="E161" s="90">
        <v>0.75900000000000001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0.68100000000000005</v>
      </c>
      <c r="E162" s="90">
        <v>0.75900000000000001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0.68100000000000005</v>
      </c>
      <c r="E163" s="90">
        <v>0.75900000000000001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0.68100000000000005</v>
      </c>
      <c r="E164" s="90">
        <v>0.75900000000000001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0.68100000000000005</v>
      </c>
      <c r="E165" s="90">
        <v>0.75900000000000001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0.68100000000000005</v>
      </c>
      <c r="E166" s="90">
        <v>0.75900000000000001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0.68100000000000005</v>
      </c>
      <c r="E167" s="90">
        <v>0.75900000000000001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0.68100000000000005</v>
      </c>
      <c r="E168" s="90">
        <v>0.75900000000000001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0.68100000000000005</v>
      </c>
      <c r="E169" s="90">
        <v>0.75900000000000001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0.68100000000000005</v>
      </c>
      <c r="E170" s="90">
        <v>0.75900000000000001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0.68100000000000005</v>
      </c>
      <c r="E171" s="90">
        <v>0.75900000000000001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0.68100000000000005</v>
      </c>
      <c r="E172" s="90">
        <v>0.75900000000000001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0.68100000000000005</v>
      </c>
      <c r="E173" s="90">
        <v>0.75900000000000001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3.3540000000000001</v>
      </c>
      <c r="F176" s="90">
        <v>0.35499999999999998</v>
      </c>
      <c r="G176" s="90">
        <v>0.27400000000000002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3.3540000000000001</v>
      </c>
      <c r="F177" s="90">
        <v>0.35499999999999998</v>
      </c>
      <c r="G177" s="90">
        <v>0.27400000000000002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3.3540000000000001</v>
      </c>
      <c r="F178" s="90">
        <v>0.35499999999999998</v>
      </c>
      <c r="G178" s="90">
        <v>0.27400000000000002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3.3540000000000001</v>
      </c>
      <c r="F179" s="90">
        <v>0.35499999999999998</v>
      </c>
      <c r="G179" s="90">
        <v>0.27400000000000002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3.3540000000000001</v>
      </c>
      <c r="F180" s="90">
        <v>0.35499999999999998</v>
      </c>
      <c r="G180" s="90">
        <v>0.27400000000000002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3.3540000000000001</v>
      </c>
      <c r="F181" s="90">
        <v>0.35499999999999998</v>
      </c>
      <c r="G181" s="90">
        <v>0.27400000000000002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3.3540000000000001</v>
      </c>
      <c r="F182" s="90">
        <v>0.35499999999999998</v>
      </c>
      <c r="G182" s="90">
        <v>0.27400000000000002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3.3540000000000001</v>
      </c>
      <c r="F183" s="90">
        <v>0.35499999999999998</v>
      </c>
      <c r="G183" s="90">
        <v>0.27400000000000002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3.3540000000000001</v>
      </c>
      <c r="F184" s="90">
        <v>0.35499999999999998</v>
      </c>
      <c r="G184" s="90">
        <v>0.27400000000000002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3.3540000000000001</v>
      </c>
      <c r="F185" s="90">
        <v>0.35499999999999998</v>
      </c>
      <c r="G185" s="90">
        <v>0.27400000000000002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3.3540000000000001</v>
      </c>
      <c r="F186" s="90">
        <v>0.35499999999999998</v>
      </c>
      <c r="G186" s="90">
        <v>0.27400000000000002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3.3540000000000001</v>
      </c>
      <c r="F187" s="90">
        <v>0.35499999999999998</v>
      </c>
      <c r="G187" s="90">
        <v>0.27400000000000002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3.3540000000000001</v>
      </c>
      <c r="F188" s="90">
        <v>0.35499999999999998</v>
      </c>
      <c r="G188" s="90">
        <v>0.27400000000000002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3.3540000000000001</v>
      </c>
      <c r="F189" s="90">
        <v>0.35499999999999998</v>
      </c>
      <c r="G189" s="90">
        <v>0.27400000000000002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3.3540000000000001</v>
      </c>
      <c r="F190" s="90">
        <v>0.35499999999999998</v>
      </c>
      <c r="G190" s="90">
        <v>0.27400000000000002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3.3540000000000001</v>
      </c>
      <c r="F191" s="90">
        <v>0.35499999999999998</v>
      </c>
      <c r="G191" s="90">
        <v>0.27400000000000002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3.3540000000000001</v>
      </c>
      <c r="F192" s="90">
        <v>0.35499999999999998</v>
      </c>
      <c r="G192" s="90">
        <v>0.27400000000000002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3.3540000000000001</v>
      </c>
      <c r="F193" s="90">
        <v>0.35499999999999998</v>
      </c>
      <c r="G193" s="90">
        <v>0.27400000000000002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3.3540000000000001</v>
      </c>
      <c r="F194" s="90">
        <v>0.35499999999999998</v>
      </c>
      <c r="G194" s="90">
        <v>0.27400000000000002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3.3540000000000001</v>
      </c>
      <c r="F195" s="90">
        <v>0.35499999999999998</v>
      </c>
      <c r="G195" s="90">
        <v>0.27400000000000002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3.3540000000000001</v>
      </c>
      <c r="F196" s="90">
        <v>0.35499999999999998</v>
      </c>
      <c r="G196" s="90">
        <v>0.27400000000000002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3.3540000000000001</v>
      </c>
      <c r="F197" s="90">
        <v>0.35499999999999998</v>
      </c>
      <c r="G197" s="90">
        <v>0.27400000000000002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3.3540000000000001</v>
      </c>
      <c r="F198" s="90">
        <v>0.35499999999999998</v>
      </c>
      <c r="G198" s="90">
        <v>0.27400000000000002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3.3540000000000001</v>
      </c>
      <c r="F199" s="90">
        <v>0.35499999999999998</v>
      </c>
      <c r="G199" s="90">
        <v>0.27400000000000002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3.3540000000000001</v>
      </c>
      <c r="F200" s="90">
        <v>0.35499999999999998</v>
      </c>
      <c r="G200" s="90">
        <v>0.27400000000000002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3.3540000000000001</v>
      </c>
      <c r="F201" s="90">
        <v>0.35499999999999998</v>
      </c>
      <c r="G201" s="90">
        <v>0.27400000000000002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3.3540000000000001</v>
      </c>
      <c r="F202" s="90">
        <v>0.35499999999999998</v>
      </c>
      <c r="G202" s="90">
        <v>0.27400000000000002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3.3540000000000001</v>
      </c>
      <c r="F203" s="90">
        <v>0.35499999999999998</v>
      </c>
      <c r="G203" s="90">
        <v>0.27400000000000002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3.3540000000000001</v>
      </c>
      <c r="F204" s="90">
        <v>0.35499999999999998</v>
      </c>
      <c r="G204" s="90">
        <v>0.27400000000000002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3.3540000000000001</v>
      </c>
      <c r="F205" s="90">
        <v>0.35499999999999998</v>
      </c>
      <c r="G205" s="90">
        <v>0.27400000000000002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3.3540000000000001</v>
      </c>
      <c r="F206" s="90">
        <v>0.35499999999999998</v>
      </c>
      <c r="G206" s="90">
        <v>0.27400000000000002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3.3540000000000001</v>
      </c>
      <c r="F207" s="90">
        <v>0.35499999999999998</v>
      </c>
      <c r="G207" s="90">
        <v>0.27400000000000002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3.3540000000000001</v>
      </c>
      <c r="F208" s="90">
        <v>0.35499999999999998</v>
      </c>
      <c r="G208" s="90">
        <v>0.27400000000000002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3.3540000000000001</v>
      </c>
      <c r="F209" s="90">
        <v>0.35499999999999998</v>
      </c>
      <c r="G209" s="90">
        <v>0.27400000000000002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3.3540000000000001</v>
      </c>
      <c r="F210" s="90">
        <v>0.35499999999999998</v>
      </c>
      <c r="G210" s="90">
        <v>0.27400000000000002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3.3540000000000001</v>
      </c>
      <c r="F211" s="90">
        <v>0.35499999999999998</v>
      </c>
      <c r="G211" s="90">
        <v>0.27400000000000002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3.3540000000000001</v>
      </c>
      <c r="F212" s="90">
        <v>0.35499999999999998</v>
      </c>
      <c r="G212" s="90">
        <v>0.27400000000000002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3.3540000000000001</v>
      </c>
      <c r="F213" s="90">
        <v>0.35499999999999998</v>
      </c>
      <c r="G213" s="90">
        <v>0.27400000000000002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3.3540000000000001</v>
      </c>
      <c r="F214" s="90">
        <v>0.35499999999999998</v>
      </c>
      <c r="G214" s="90">
        <v>0.27400000000000002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3.3540000000000001</v>
      </c>
      <c r="F215" s="90">
        <v>0.35499999999999998</v>
      </c>
      <c r="G215" s="90">
        <v>0.27400000000000002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3.35</v>
      </c>
      <c r="F216" s="90">
        <v>0.35499999999999998</v>
      </c>
      <c r="G216" s="90">
        <v>0.27400000000000002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3.35</v>
      </c>
      <c r="F217" s="90">
        <v>0.35499999999999998</v>
      </c>
      <c r="G217" s="90">
        <v>0.27400000000000002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3.35</v>
      </c>
      <c r="F218" s="90">
        <v>0.35499999999999998</v>
      </c>
      <c r="G218" s="90">
        <v>0.27400000000000002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2953511.71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3558022.13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2817195.78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549549.06999999995</v>
      </c>
      <c r="D226" s="90">
        <v>353195.83</v>
      </c>
      <c r="E226" s="90">
        <v>196353.24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344427.64</v>
      </c>
      <c r="D227" s="90">
        <v>253854.93</v>
      </c>
      <c r="E227" s="90">
        <v>90572.71</v>
      </c>
      <c r="F227" s="90">
        <v>0.74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858069.98</v>
      </c>
      <c r="D228" s="90">
        <v>562356.81999999995</v>
      </c>
      <c r="E228" s="90">
        <v>295713.15999999997</v>
      </c>
      <c r="F228" s="90">
        <v>0.66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1407415.38</v>
      </c>
      <c r="D229" s="90">
        <v>917375.25</v>
      </c>
      <c r="E229" s="90">
        <v>490040.14</v>
      </c>
      <c r="F229" s="90">
        <v>0.65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68179.31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11817.45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16646.509999999998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15318.05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16578.580000000002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16578.580000000002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16578.580000000002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16578.580000000002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45504.69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65226.45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65226.45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51205.9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16306.61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16306.61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65226.45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186527.7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29820.37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34783.71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13728.24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61476.97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123158.77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77393.42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77393.42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47609.46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29456.11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30015.16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42616.19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54624.42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266383.58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53221.67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204747.08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35777.25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7096.04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4104.17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30849.78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6970.84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6325.8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61142.86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61142.86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11176.9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11153.72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64158.65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63984.45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10704.62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10684.13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61142.86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61142.86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11474.36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11435.01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80040.070000000007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79769.73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11190.72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11155.28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42805.31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107013.27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56215.75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216982.49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155461.74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271147.01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16.579999999999998</v>
      </c>
      <c r="F295" s="90">
        <v>27906.67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15.5</v>
      </c>
      <c r="F296" s="90">
        <v>26254.33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27.63</v>
      </c>
      <c r="F297" s="90">
        <v>46210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44.52</v>
      </c>
      <c r="F298" s="90">
        <v>73760.05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27064.85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19591.98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39760.79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459216.87229999999</v>
      </c>
      <c r="C310" s="90">
        <v>820.27080000000001</v>
      </c>
      <c r="D310" s="90">
        <v>2229.5484999999999</v>
      </c>
      <c r="E310" s="90">
        <v>0</v>
      </c>
      <c r="F310" s="90">
        <v>9.1999999999999998E-3</v>
      </c>
      <c r="G310" s="90">
        <v>138638.67060000001</v>
      </c>
      <c r="H310" s="90">
        <v>195825.13250000001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408834.23719999997</v>
      </c>
      <c r="C311" s="90">
        <v>736.32989999999995</v>
      </c>
      <c r="D311" s="90">
        <v>2018.3658</v>
      </c>
      <c r="E311" s="90">
        <v>0</v>
      </c>
      <c r="F311" s="90">
        <v>8.3000000000000001E-3</v>
      </c>
      <c r="G311" s="90">
        <v>125509.0276</v>
      </c>
      <c r="H311" s="90">
        <v>174893.93410000001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453210.29499999998</v>
      </c>
      <c r="C312" s="90">
        <v>829.21680000000003</v>
      </c>
      <c r="D312" s="90">
        <v>2309.0237000000002</v>
      </c>
      <c r="E312" s="90">
        <v>0</v>
      </c>
      <c r="F312" s="90">
        <v>9.4000000000000004E-3</v>
      </c>
      <c r="G312" s="90">
        <v>143587.7916</v>
      </c>
      <c r="H312" s="90">
        <v>195062.7715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428297.77840000001</v>
      </c>
      <c r="C313" s="90">
        <v>787.11969999999997</v>
      </c>
      <c r="D313" s="90">
        <v>2201.3368</v>
      </c>
      <c r="E313" s="90">
        <v>0</v>
      </c>
      <c r="F313" s="90">
        <v>8.9999999999999993E-3</v>
      </c>
      <c r="G313" s="90">
        <v>136892.4381</v>
      </c>
      <c r="H313" s="90">
        <v>184658.94459999999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450189.41129999998</v>
      </c>
      <c r="C314" s="90">
        <v>837.44290000000001</v>
      </c>
      <c r="D314" s="90">
        <v>2369.5722000000001</v>
      </c>
      <c r="E314" s="90">
        <v>0</v>
      </c>
      <c r="F314" s="90">
        <v>9.7000000000000003E-3</v>
      </c>
      <c r="G314" s="90">
        <v>147357.8063</v>
      </c>
      <c r="H314" s="90">
        <v>195020.13209999999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457754.90289999999</v>
      </c>
      <c r="C315" s="90">
        <v>864.02880000000005</v>
      </c>
      <c r="D315" s="90">
        <v>2478.4823000000001</v>
      </c>
      <c r="E315" s="90">
        <v>0</v>
      </c>
      <c r="F315" s="90">
        <v>1.01E-2</v>
      </c>
      <c r="G315" s="90">
        <v>154134.85810000001</v>
      </c>
      <c r="H315" s="90">
        <v>199441.5865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477956.19959999999</v>
      </c>
      <c r="C316" s="90">
        <v>906.52359999999999</v>
      </c>
      <c r="D316" s="90">
        <v>2611.9576999999999</v>
      </c>
      <c r="E316" s="90">
        <v>0</v>
      </c>
      <c r="F316" s="90">
        <v>1.06E-2</v>
      </c>
      <c r="G316" s="90">
        <v>162437.0097</v>
      </c>
      <c r="H316" s="90">
        <v>208642.2365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491098.03090000001</v>
      </c>
      <c r="C317" s="90">
        <v>932.69659999999999</v>
      </c>
      <c r="D317" s="90">
        <v>2690.6626999999999</v>
      </c>
      <c r="E317" s="90">
        <v>0</v>
      </c>
      <c r="F317" s="90">
        <v>1.09E-2</v>
      </c>
      <c r="G317" s="90">
        <v>167332.05970000001</v>
      </c>
      <c r="H317" s="90">
        <v>214493.08799999999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439192.3749</v>
      </c>
      <c r="C318" s="90">
        <v>821.9289</v>
      </c>
      <c r="D318" s="90">
        <v>2338.9807999999998</v>
      </c>
      <c r="E318" s="90">
        <v>0</v>
      </c>
      <c r="F318" s="90">
        <v>9.4999999999999998E-3</v>
      </c>
      <c r="G318" s="90">
        <v>145457.0619</v>
      </c>
      <c r="H318" s="90">
        <v>190708.20970000001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446721.99099999998</v>
      </c>
      <c r="C319" s="90">
        <v>826.62049999999999</v>
      </c>
      <c r="D319" s="90">
        <v>2327.1797000000001</v>
      </c>
      <c r="E319" s="90">
        <v>0</v>
      </c>
      <c r="F319" s="90">
        <v>9.4999999999999998E-3</v>
      </c>
      <c r="G319" s="90">
        <v>144720.05499999999</v>
      </c>
      <c r="H319" s="90">
        <v>193118.274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433582.81530000002</v>
      </c>
      <c r="C320" s="90">
        <v>793.57230000000004</v>
      </c>
      <c r="D320" s="90">
        <v>2210.4994999999999</v>
      </c>
      <c r="E320" s="90">
        <v>0</v>
      </c>
      <c r="F320" s="90">
        <v>8.9999999999999993E-3</v>
      </c>
      <c r="G320" s="90">
        <v>137461.10939999999</v>
      </c>
      <c r="H320" s="90">
        <v>186639.47200000001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447841.93770000001</v>
      </c>
      <c r="C321" s="90">
        <v>806.09709999999995</v>
      </c>
      <c r="D321" s="90">
        <v>2208.2503000000002</v>
      </c>
      <c r="E321" s="90">
        <v>0</v>
      </c>
      <c r="F321" s="90">
        <v>9.1000000000000004E-3</v>
      </c>
      <c r="G321" s="90">
        <v>137316.53820000001</v>
      </c>
      <c r="H321" s="90">
        <v>191536.34169999999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5393900</v>
      </c>
      <c r="C323" s="90">
        <v>9961.8477000000003</v>
      </c>
      <c r="D323" s="90">
        <v>27993.859899999999</v>
      </c>
      <c r="E323" s="90">
        <v>0</v>
      </c>
      <c r="F323" s="90">
        <v>0.1143</v>
      </c>
      <c r="G323" s="91">
        <v>1740840</v>
      </c>
      <c r="H323" s="91">
        <v>2330040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408834.23719999997</v>
      </c>
      <c r="C324" s="90">
        <v>736.32989999999995</v>
      </c>
      <c r="D324" s="90">
        <v>2018.3658</v>
      </c>
      <c r="E324" s="90">
        <v>0</v>
      </c>
      <c r="F324" s="90">
        <v>8.3000000000000001E-3</v>
      </c>
      <c r="G324" s="90">
        <v>125509.0276</v>
      </c>
      <c r="H324" s="90">
        <v>174893.93410000001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491098.03090000001</v>
      </c>
      <c r="C325" s="90">
        <v>932.69659999999999</v>
      </c>
      <c r="D325" s="90">
        <v>2690.6626999999999</v>
      </c>
      <c r="E325" s="90">
        <v>0</v>
      </c>
      <c r="F325" s="90">
        <v>1.09E-2</v>
      </c>
      <c r="G325" s="90">
        <v>167332.05970000001</v>
      </c>
      <c r="H325" s="90">
        <v>214493.08799999999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2198310000000</v>
      </c>
      <c r="C328" s="90">
        <v>1300253.817</v>
      </c>
      <c r="D328" s="90" t="s">
        <v>1050</v>
      </c>
      <c r="E328" s="90">
        <v>445952.00699999998</v>
      </c>
      <c r="F328" s="90">
        <v>310109.712</v>
      </c>
      <c r="G328" s="90">
        <v>79556.698000000004</v>
      </c>
      <c r="H328" s="90">
        <v>0</v>
      </c>
      <c r="I328" s="90">
        <v>87601.98</v>
      </c>
      <c r="J328" s="90">
        <v>0</v>
      </c>
      <c r="K328" s="90">
        <v>45818.673000000003</v>
      </c>
      <c r="L328" s="90">
        <v>36975.695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5299.6120000000001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1990120000000</v>
      </c>
      <c r="C329" s="90">
        <v>1258105.3899999999</v>
      </c>
      <c r="D329" s="90" t="s">
        <v>938</v>
      </c>
      <c r="E329" s="90">
        <v>445952.00699999998</v>
      </c>
      <c r="F329" s="90">
        <v>310109.712</v>
      </c>
      <c r="G329" s="90">
        <v>80323.013000000006</v>
      </c>
      <c r="H329" s="90">
        <v>0</v>
      </c>
      <c r="I329" s="90">
        <v>68391.913</v>
      </c>
      <c r="J329" s="90">
        <v>0</v>
      </c>
      <c r="K329" s="90">
        <v>44875.946000000004</v>
      </c>
      <c r="L329" s="90">
        <v>27515.333999999999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5206.5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2276790000000</v>
      </c>
      <c r="C330" s="90">
        <v>1311220.335</v>
      </c>
      <c r="D330" s="90" t="s">
        <v>939</v>
      </c>
      <c r="E330" s="90">
        <v>445952.00699999998</v>
      </c>
      <c r="F330" s="90">
        <v>310109.712</v>
      </c>
      <c r="G330" s="90">
        <v>82072.326000000001</v>
      </c>
      <c r="H330" s="90">
        <v>0</v>
      </c>
      <c r="I330" s="90">
        <v>114727.098</v>
      </c>
      <c r="J330" s="90">
        <v>0</v>
      </c>
      <c r="K330" s="90">
        <v>47304.076000000001</v>
      </c>
      <c r="L330" s="90">
        <v>36975.695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5749.5389999999998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2170620000000</v>
      </c>
      <c r="C331" s="90">
        <v>1305293.166</v>
      </c>
      <c r="D331" s="90" t="s">
        <v>940</v>
      </c>
      <c r="E331" s="90">
        <v>445952.00699999998</v>
      </c>
      <c r="F331" s="90">
        <v>310109.712</v>
      </c>
      <c r="G331" s="90">
        <v>81149.736000000004</v>
      </c>
      <c r="H331" s="90">
        <v>0</v>
      </c>
      <c r="I331" s="90">
        <v>104934.795</v>
      </c>
      <c r="J331" s="90">
        <v>0</v>
      </c>
      <c r="K331" s="90">
        <v>46997.169000000002</v>
      </c>
      <c r="L331" s="90">
        <v>36975.695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5658.9309999999996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2336560000000</v>
      </c>
      <c r="C332" s="90">
        <v>1419086.3829999999</v>
      </c>
      <c r="D332" s="90" t="s">
        <v>941</v>
      </c>
      <c r="E332" s="90">
        <v>445952.00699999998</v>
      </c>
      <c r="F332" s="90">
        <v>310109.712</v>
      </c>
      <c r="G332" s="90">
        <v>83506.476999999999</v>
      </c>
      <c r="H332" s="90">
        <v>0</v>
      </c>
      <c r="I332" s="90">
        <v>318278.05800000002</v>
      </c>
      <c r="J332" s="90">
        <v>0</v>
      </c>
      <c r="K332" s="90">
        <v>54879.45</v>
      </c>
      <c r="L332" s="90">
        <v>36975.695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6422.348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2444020000000</v>
      </c>
      <c r="C333" s="90">
        <v>1535795.58</v>
      </c>
      <c r="D333" s="90" t="s">
        <v>942</v>
      </c>
      <c r="E333" s="90">
        <v>445952.00699999998</v>
      </c>
      <c r="F333" s="90">
        <v>310109.712</v>
      </c>
      <c r="G333" s="90">
        <v>99180.948999999993</v>
      </c>
      <c r="H333" s="90">
        <v>0</v>
      </c>
      <c r="I333" s="90">
        <v>416208.78899999999</v>
      </c>
      <c r="J333" s="90">
        <v>0</v>
      </c>
      <c r="K333" s="90">
        <v>57585.811000000002</v>
      </c>
      <c r="L333" s="90">
        <v>36975.695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6819.9790000000003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2575670000000</v>
      </c>
      <c r="C334" s="90">
        <v>1546154.2949999999</v>
      </c>
      <c r="D334" s="90" t="s">
        <v>1017</v>
      </c>
      <c r="E334" s="90">
        <v>445952.00699999998</v>
      </c>
      <c r="F334" s="90">
        <v>310109.712</v>
      </c>
      <c r="G334" s="90">
        <v>88886.883000000002</v>
      </c>
      <c r="H334" s="90">
        <v>0</v>
      </c>
      <c r="I334" s="90">
        <v>432108.31300000002</v>
      </c>
      <c r="J334" s="90">
        <v>0</v>
      </c>
      <c r="K334" s="90">
        <v>57280.811999999998</v>
      </c>
      <c r="L334" s="90">
        <v>36975.695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11878.235000000001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2653280000000</v>
      </c>
      <c r="C335" s="90">
        <v>1606306</v>
      </c>
      <c r="D335" s="90" t="s">
        <v>943</v>
      </c>
      <c r="E335" s="90">
        <v>445952.00699999998</v>
      </c>
      <c r="F335" s="90">
        <v>310109.712</v>
      </c>
      <c r="G335" s="90">
        <v>97223.191000000006</v>
      </c>
      <c r="H335" s="90">
        <v>0</v>
      </c>
      <c r="I335" s="90">
        <v>487393.77299999999</v>
      </c>
      <c r="J335" s="90">
        <v>0</v>
      </c>
      <c r="K335" s="90">
        <v>59023.735000000001</v>
      </c>
      <c r="L335" s="90">
        <v>36975.695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6665.25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2306430000000</v>
      </c>
      <c r="C336" s="90">
        <v>1398466.6359999999</v>
      </c>
      <c r="D336" s="90" t="s">
        <v>944</v>
      </c>
      <c r="E336" s="90">
        <v>445952.00699999998</v>
      </c>
      <c r="F336" s="90">
        <v>310109.712</v>
      </c>
      <c r="G336" s="90">
        <v>86593.748999999996</v>
      </c>
      <c r="H336" s="90">
        <v>0</v>
      </c>
      <c r="I336" s="90">
        <v>295320.99900000001</v>
      </c>
      <c r="J336" s="90">
        <v>0</v>
      </c>
      <c r="K336" s="90">
        <v>54284.775999999998</v>
      </c>
      <c r="L336" s="90">
        <v>36975.695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6267.0609999999997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2294740000000</v>
      </c>
      <c r="C337" s="90">
        <v>1358958.0330000001</v>
      </c>
      <c r="D337" s="90" t="s">
        <v>945</v>
      </c>
      <c r="E337" s="90">
        <v>445952.00699999998</v>
      </c>
      <c r="F337" s="90">
        <v>310109.712</v>
      </c>
      <c r="G337" s="90">
        <v>79700.350999999995</v>
      </c>
      <c r="H337" s="90">
        <v>0</v>
      </c>
      <c r="I337" s="90">
        <v>259420.791</v>
      </c>
      <c r="J337" s="90">
        <v>0</v>
      </c>
      <c r="K337" s="90">
        <v>52834.099000000002</v>
      </c>
      <c r="L337" s="90">
        <v>36975.695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11002.74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2179640000000</v>
      </c>
      <c r="C338" s="90">
        <v>1308758.5190000001</v>
      </c>
      <c r="D338" s="90" t="s">
        <v>1018</v>
      </c>
      <c r="E338" s="90">
        <v>445952.00699999998</v>
      </c>
      <c r="F338" s="90">
        <v>302612.43699999998</v>
      </c>
      <c r="G338" s="90">
        <v>83095.012000000002</v>
      </c>
      <c r="H338" s="90">
        <v>0</v>
      </c>
      <c r="I338" s="90">
        <v>218494.30900000001</v>
      </c>
      <c r="J338" s="90">
        <v>0</v>
      </c>
      <c r="K338" s="90">
        <v>51563.718000000001</v>
      </c>
      <c r="L338" s="90">
        <v>36975.695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7102.7030000000004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2177350000000</v>
      </c>
      <c r="C339" s="90">
        <v>1273103.47</v>
      </c>
      <c r="D339" s="90" t="s">
        <v>1024</v>
      </c>
      <c r="E339" s="90">
        <v>445952.00699999998</v>
      </c>
      <c r="F339" s="90">
        <v>310109.712</v>
      </c>
      <c r="G339" s="90">
        <v>79161.885999999999</v>
      </c>
      <c r="H339" s="90">
        <v>0</v>
      </c>
      <c r="I339" s="90">
        <v>67552.851999999999</v>
      </c>
      <c r="J339" s="90">
        <v>6881</v>
      </c>
      <c r="K339" s="90">
        <v>44865.66</v>
      </c>
      <c r="L339" s="90">
        <v>24914.463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5210.2169999999996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27603500000000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1990120000000</v>
      </c>
      <c r="C342" s="90">
        <v>1258105.3899999999</v>
      </c>
      <c r="D342" s="90"/>
      <c r="E342" s="90">
        <v>445952.00699999998</v>
      </c>
      <c r="F342" s="90">
        <v>302612.43699999998</v>
      </c>
      <c r="G342" s="90">
        <v>79161.885999999999</v>
      </c>
      <c r="H342" s="90">
        <v>0</v>
      </c>
      <c r="I342" s="90">
        <v>67552.851999999999</v>
      </c>
      <c r="J342" s="90">
        <v>0</v>
      </c>
      <c r="K342" s="90">
        <v>44865.66</v>
      </c>
      <c r="L342" s="90">
        <v>24914.463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5206.5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2653280000000</v>
      </c>
      <c r="C343" s="90">
        <v>1606306</v>
      </c>
      <c r="D343" s="90"/>
      <c r="E343" s="90">
        <v>445952.00699999998</v>
      </c>
      <c r="F343" s="90">
        <v>310109.712</v>
      </c>
      <c r="G343" s="90">
        <v>99180.948999999993</v>
      </c>
      <c r="H343" s="90">
        <v>0</v>
      </c>
      <c r="I343" s="90">
        <v>487393.77299999999</v>
      </c>
      <c r="J343" s="90">
        <v>6881</v>
      </c>
      <c r="K343" s="90">
        <v>59023.735000000001</v>
      </c>
      <c r="L343" s="90">
        <v>36975.695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11878.235000000001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422827.09</v>
      </c>
      <c r="C346" s="90">
        <v>145747.9</v>
      </c>
      <c r="D346" s="90">
        <v>0</v>
      </c>
      <c r="E346" s="90">
        <v>568574.99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18.86</v>
      </c>
      <c r="C347" s="90">
        <v>6.5</v>
      </c>
      <c r="D347" s="90">
        <v>0</v>
      </c>
      <c r="E347" s="90">
        <v>25.36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18.86</v>
      </c>
      <c r="C348" s="90">
        <v>6.5</v>
      </c>
      <c r="D348" s="90">
        <v>0</v>
      </c>
      <c r="E348" s="90">
        <v>25.36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5"/>
      <c r="Y357" s="75"/>
    </row>
    <row r="358" spans="20:34">
      <c r="T358" s="73"/>
      <c r="U358" s="75"/>
      <c r="V358" s="75"/>
      <c r="W358" s="75"/>
      <c r="X358" s="75"/>
      <c r="Y358" s="75"/>
    </row>
    <row r="359" spans="20:34">
      <c r="T359" s="73"/>
      <c r="U359" s="75"/>
      <c r="V359" s="75"/>
      <c r="W359" s="75"/>
      <c r="X359" s="75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38241.29</v>
      </c>
      <c r="C2" s="90">
        <v>1705.51</v>
      </c>
      <c r="D2" s="90">
        <v>1705.51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38241.29</v>
      </c>
      <c r="C3" s="90">
        <v>1705.51</v>
      </c>
      <c r="D3" s="90">
        <v>1705.51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101468.26</v>
      </c>
      <c r="C4" s="90">
        <v>4525.34</v>
      </c>
      <c r="D4" s="90">
        <v>4525.34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101468.26</v>
      </c>
      <c r="C5" s="90">
        <v>4525.34</v>
      </c>
      <c r="D5" s="90">
        <v>4525.34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9350.49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2366.83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108.12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2678.15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1076.57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627.42999999999995</v>
      </c>
      <c r="C21" s="90">
        <v>0</v>
      </c>
      <c r="D21" s="90">
        <v>0</v>
      </c>
      <c r="E21" s="90">
        <v>0</v>
      </c>
      <c r="F21" s="90">
        <v>0</v>
      </c>
      <c r="G21" s="90">
        <v>18148.169999999998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2364.71</v>
      </c>
      <c r="C22" s="90">
        <v>0</v>
      </c>
      <c r="D22" s="90">
        <v>0</v>
      </c>
      <c r="E22" s="90">
        <v>0</v>
      </c>
      <c r="F22" s="90">
        <v>0</v>
      </c>
      <c r="G22" s="90">
        <v>879.67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709.04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185.26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26823.35</v>
      </c>
      <c r="C28" s="90">
        <v>11417.95</v>
      </c>
      <c r="D28" s="90">
        <v>0</v>
      </c>
      <c r="E28" s="90">
        <v>0</v>
      </c>
      <c r="F28" s="90">
        <v>0</v>
      </c>
      <c r="G28" s="90">
        <v>23065.45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1.079</v>
      </c>
      <c r="E96" s="90">
        <v>1.2869999999999999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1.079</v>
      </c>
      <c r="E97" s="90">
        <v>1.2869999999999999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1.079</v>
      </c>
      <c r="E98" s="90">
        <v>1.2869999999999999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1.079</v>
      </c>
      <c r="E99" s="90">
        <v>1.2869999999999999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1.079</v>
      </c>
      <c r="E100" s="90">
        <v>1.2869999999999999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1.079</v>
      </c>
      <c r="E101" s="90">
        <v>1.2869999999999999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0.33500000000000002</v>
      </c>
      <c r="E102" s="90">
        <v>0.35799999999999998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1.079</v>
      </c>
      <c r="E103" s="90">
        <v>1.2869999999999999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1.079</v>
      </c>
      <c r="E104" s="90">
        <v>1.2869999999999999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1.079</v>
      </c>
      <c r="E105" s="90">
        <v>1.2869999999999999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1.079</v>
      </c>
      <c r="E106" s="90">
        <v>1.2869999999999999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1.079</v>
      </c>
      <c r="E107" s="90">
        <v>1.2869999999999999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1.079</v>
      </c>
      <c r="E108" s="90">
        <v>1.2869999999999999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0.33500000000000002</v>
      </c>
      <c r="E109" s="90">
        <v>0.35799999999999998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1.079</v>
      </c>
      <c r="E110" s="90">
        <v>1.2869999999999999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1.079</v>
      </c>
      <c r="E111" s="90">
        <v>1.2869999999999999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1.079</v>
      </c>
      <c r="E112" s="90">
        <v>1.2869999999999999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1.079</v>
      </c>
      <c r="E113" s="90">
        <v>1.2869999999999999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1.079</v>
      </c>
      <c r="E114" s="90">
        <v>1.2869999999999999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1.079</v>
      </c>
      <c r="E115" s="90">
        <v>1.2869999999999999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1.079</v>
      </c>
      <c r="E116" s="90">
        <v>1.2869999999999999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1.079</v>
      </c>
      <c r="E117" s="90">
        <v>1.2869999999999999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1.079</v>
      </c>
      <c r="E118" s="90">
        <v>1.2869999999999999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1.079</v>
      </c>
      <c r="E119" s="90">
        <v>1.2869999999999999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1.079</v>
      </c>
      <c r="E120" s="90">
        <v>1.2869999999999999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1.079</v>
      </c>
      <c r="E121" s="90">
        <v>1.2869999999999999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1.079</v>
      </c>
      <c r="E122" s="90">
        <v>1.2869999999999999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1.079</v>
      </c>
      <c r="E123" s="90">
        <v>1.2869999999999999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1.079</v>
      </c>
      <c r="E124" s="90">
        <v>1.2869999999999999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1.079</v>
      </c>
      <c r="E125" s="90">
        <v>1.2869999999999999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0.33500000000000002</v>
      </c>
      <c r="E126" s="90">
        <v>0.35799999999999998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1.079</v>
      </c>
      <c r="E127" s="90">
        <v>1.2869999999999999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1.079</v>
      </c>
      <c r="E128" s="90">
        <v>1.2869999999999999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1.079</v>
      </c>
      <c r="E129" s="90">
        <v>1.2869999999999999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1.079</v>
      </c>
      <c r="E130" s="90">
        <v>1.2869999999999999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1.079</v>
      </c>
      <c r="E131" s="90">
        <v>1.2869999999999999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0.33500000000000002</v>
      </c>
      <c r="E132" s="90">
        <v>0.35799999999999998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1.079</v>
      </c>
      <c r="E133" s="90">
        <v>1.2869999999999999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1.079</v>
      </c>
      <c r="E134" s="90">
        <v>1.2869999999999999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1.079</v>
      </c>
      <c r="E135" s="90">
        <v>1.2869999999999999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1.079</v>
      </c>
      <c r="E136" s="90">
        <v>1.2869999999999999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1.079</v>
      </c>
      <c r="E137" s="90">
        <v>1.2869999999999999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1.079</v>
      </c>
      <c r="E138" s="90">
        <v>1.2869999999999999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1.079</v>
      </c>
      <c r="E139" s="90">
        <v>1.2869999999999999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1.079</v>
      </c>
      <c r="E140" s="90">
        <v>1.2869999999999999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0.33500000000000002</v>
      </c>
      <c r="E141" s="90">
        <v>0.35799999999999998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1.079</v>
      </c>
      <c r="E142" s="90">
        <v>1.2869999999999999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1.079</v>
      </c>
      <c r="E143" s="90">
        <v>1.2869999999999999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0.33500000000000002</v>
      </c>
      <c r="E144" s="90">
        <v>0.35799999999999998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1.079</v>
      </c>
      <c r="E145" s="90">
        <v>1.2869999999999999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1.079</v>
      </c>
      <c r="E146" s="90">
        <v>1.2869999999999999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0.33500000000000002</v>
      </c>
      <c r="E147" s="90">
        <v>0.35799999999999998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1.079</v>
      </c>
      <c r="E148" s="90">
        <v>1.2869999999999999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0.33500000000000002</v>
      </c>
      <c r="E149" s="90">
        <v>0.35799999999999998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1.079</v>
      </c>
      <c r="E150" s="90">
        <v>1.2869999999999999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1.079</v>
      </c>
      <c r="E151" s="90">
        <v>1.2869999999999999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1.079</v>
      </c>
      <c r="E152" s="90">
        <v>1.2869999999999999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1.079</v>
      </c>
      <c r="E153" s="90">
        <v>1.2869999999999999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1.079</v>
      </c>
      <c r="E154" s="90">
        <v>1.2869999999999999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1.079</v>
      </c>
      <c r="E155" s="90">
        <v>1.2869999999999999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1.079</v>
      </c>
      <c r="E156" s="90">
        <v>1.2869999999999999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1.079</v>
      </c>
      <c r="E157" s="90">
        <v>1.2869999999999999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1.079</v>
      </c>
      <c r="E158" s="90">
        <v>1.2869999999999999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1.079</v>
      </c>
      <c r="E159" s="90">
        <v>1.2869999999999999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1.079</v>
      </c>
      <c r="E160" s="90">
        <v>1.2869999999999999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1.079</v>
      </c>
      <c r="E161" s="90">
        <v>1.2869999999999999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1.079</v>
      </c>
      <c r="E162" s="90">
        <v>1.2869999999999999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1.079</v>
      </c>
      <c r="E163" s="90">
        <v>1.2869999999999999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1.079</v>
      </c>
      <c r="E164" s="90">
        <v>1.2869999999999999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1.079</v>
      </c>
      <c r="E165" s="90">
        <v>1.2869999999999999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1.079</v>
      </c>
      <c r="E166" s="90">
        <v>1.2869999999999999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1.079</v>
      </c>
      <c r="E167" s="90">
        <v>1.2869999999999999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1.079</v>
      </c>
      <c r="E168" s="90">
        <v>1.2869999999999999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1.079</v>
      </c>
      <c r="E169" s="90">
        <v>1.2869999999999999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1.079</v>
      </c>
      <c r="E170" s="90">
        <v>1.2869999999999999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1.079</v>
      </c>
      <c r="E171" s="90">
        <v>1.2869999999999999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1.079</v>
      </c>
      <c r="E172" s="90">
        <v>1.2869999999999999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1.079</v>
      </c>
      <c r="E173" s="90">
        <v>1.2869999999999999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4.0919999999999996</v>
      </c>
      <c r="F176" s="90">
        <v>0.36199999999999999</v>
      </c>
      <c r="G176" s="90">
        <v>0.22500000000000001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4.0919999999999996</v>
      </c>
      <c r="F177" s="90">
        <v>0.36199999999999999</v>
      </c>
      <c r="G177" s="90">
        <v>0.22500000000000001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4.0919999999999996</v>
      </c>
      <c r="F178" s="90">
        <v>0.36199999999999999</v>
      </c>
      <c r="G178" s="90">
        <v>0.22500000000000001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4.0919999999999996</v>
      </c>
      <c r="F179" s="90">
        <v>0.36199999999999999</v>
      </c>
      <c r="G179" s="90">
        <v>0.22500000000000001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4.0919999999999996</v>
      </c>
      <c r="F180" s="90">
        <v>0.36199999999999999</v>
      </c>
      <c r="G180" s="90">
        <v>0.22500000000000001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4.0919999999999996</v>
      </c>
      <c r="F181" s="90">
        <v>0.36199999999999999</v>
      </c>
      <c r="G181" s="90">
        <v>0.22500000000000001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4.0919999999999996</v>
      </c>
      <c r="F182" s="90">
        <v>0.36199999999999999</v>
      </c>
      <c r="G182" s="90">
        <v>0.22500000000000001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4.0919999999999996</v>
      </c>
      <c r="F183" s="90">
        <v>0.36199999999999999</v>
      </c>
      <c r="G183" s="90">
        <v>0.22500000000000001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4.0919999999999996</v>
      </c>
      <c r="F184" s="90">
        <v>0.36199999999999999</v>
      </c>
      <c r="G184" s="90">
        <v>0.22500000000000001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4.0919999999999996</v>
      </c>
      <c r="F185" s="90">
        <v>0.36199999999999999</v>
      </c>
      <c r="G185" s="90">
        <v>0.22500000000000001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4.0919999999999996</v>
      </c>
      <c r="F186" s="90">
        <v>0.36199999999999999</v>
      </c>
      <c r="G186" s="90">
        <v>0.22500000000000001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4.0919999999999996</v>
      </c>
      <c r="F187" s="90">
        <v>0.36199999999999999</v>
      </c>
      <c r="G187" s="90">
        <v>0.22500000000000001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4.0919999999999996</v>
      </c>
      <c r="F188" s="90">
        <v>0.36199999999999999</v>
      </c>
      <c r="G188" s="90">
        <v>0.22500000000000001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4.0919999999999996</v>
      </c>
      <c r="F189" s="90">
        <v>0.36199999999999999</v>
      </c>
      <c r="G189" s="90">
        <v>0.22500000000000001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4.0919999999999996</v>
      </c>
      <c r="F190" s="90">
        <v>0.36199999999999999</v>
      </c>
      <c r="G190" s="90">
        <v>0.22500000000000001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4.0919999999999996</v>
      </c>
      <c r="F191" s="90">
        <v>0.36199999999999999</v>
      </c>
      <c r="G191" s="90">
        <v>0.22500000000000001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4.0919999999999996</v>
      </c>
      <c r="F192" s="90">
        <v>0.36199999999999999</v>
      </c>
      <c r="G192" s="90">
        <v>0.22500000000000001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4.0919999999999996</v>
      </c>
      <c r="F193" s="90">
        <v>0.36199999999999999</v>
      </c>
      <c r="G193" s="90">
        <v>0.22500000000000001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4.0919999999999996</v>
      </c>
      <c r="F194" s="90">
        <v>0.36199999999999999</v>
      </c>
      <c r="G194" s="90">
        <v>0.22500000000000001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4.0919999999999996</v>
      </c>
      <c r="F195" s="90">
        <v>0.36199999999999999</v>
      </c>
      <c r="G195" s="90">
        <v>0.22500000000000001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4.0919999999999996</v>
      </c>
      <c r="F196" s="90">
        <v>0.36199999999999999</v>
      </c>
      <c r="G196" s="90">
        <v>0.22500000000000001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4.0919999999999996</v>
      </c>
      <c r="F197" s="90">
        <v>0.36199999999999999</v>
      </c>
      <c r="G197" s="90">
        <v>0.22500000000000001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4.0919999999999996</v>
      </c>
      <c r="F198" s="90">
        <v>0.36199999999999999</v>
      </c>
      <c r="G198" s="90">
        <v>0.22500000000000001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4.0919999999999996</v>
      </c>
      <c r="F199" s="90">
        <v>0.36199999999999999</v>
      </c>
      <c r="G199" s="90">
        <v>0.22500000000000001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4.0919999999999996</v>
      </c>
      <c r="F200" s="90">
        <v>0.36199999999999999</v>
      </c>
      <c r="G200" s="90">
        <v>0.22500000000000001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4.0919999999999996</v>
      </c>
      <c r="F201" s="90">
        <v>0.36199999999999999</v>
      </c>
      <c r="G201" s="90">
        <v>0.22500000000000001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4.0919999999999996</v>
      </c>
      <c r="F202" s="90">
        <v>0.36199999999999999</v>
      </c>
      <c r="G202" s="90">
        <v>0.22500000000000001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4.0919999999999996</v>
      </c>
      <c r="F203" s="90">
        <v>0.36199999999999999</v>
      </c>
      <c r="G203" s="90">
        <v>0.22500000000000001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4.0919999999999996</v>
      </c>
      <c r="F204" s="90">
        <v>0.36199999999999999</v>
      </c>
      <c r="G204" s="90">
        <v>0.22500000000000001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4.0919999999999996</v>
      </c>
      <c r="F205" s="90">
        <v>0.36199999999999999</v>
      </c>
      <c r="G205" s="90">
        <v>0.22500000000000001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4.0919999999999996</v>
      </c>
      <c r="F206" s="90">
        <v>0.36199999999999999</v>
      </c>
      <c r="G206" s="90">
        <v>0.22500000000000001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4.0919999999999996</v>
      </c>
      <c r="F207" s="90">
        <v>0.36199999999999999</v>
      </c>
      <c r="G207" s="90">
        <v>0.22500000000000001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4.0919999999999996</v>
      </c>
      <c r="F208" s="90">
        <v>0.36199999999999999</v>
      </c>
      <c r="G208" s="90">
        <v>0.22500000000000001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4.0919999999999996</v>
      </c>
      <c r="F209" s="90">
        <v>0.36199999999999999</v>
      </c>
      <c r="G209" s="90">
        <v>0.22500000000000001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4.0919999999999996</v>
      </c>
      <c r="F210" s="90">
        <v>0.36199999999999999</v>
      </c>
      <c r="G210" s="90">
        <v>0.22500000000000001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4.0919999999999996</v>
      </c>
      <c r="F211" s="90">
        <v>0.36199999999999999</v>
      </c>
      <c r="G211" s="90">
        <v>0.22500000000000001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4.0919999999999996</v>
      </c>
      <c r="F212" s="90">
        <v>0.36199999999999999</v>
      </c>
      <c r="G212" s="90">
        <v>0.22500000000000001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4.0919999999999996</v>
      </c>
      <c r="F213" s="90">
        <v>0.36199999999999999</v>
      </c>
      <c r="G213" s="90">
        <v>0.22500000000000001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4.0919999999999996</v>
      </c>
      <c r="F214" s="90">
        <v>0.36199999999999999</v>
      </c>
      <c r="G214" s="90">
        <v>0.22500000000000001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4.0919999999999996</v>
      </c>
      <c r="F215" s="90">
        <v>0.36199999999999999</v>
      </c>
      <c r="G215" s="90">
        <v>0.22500000000000001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4.09</v>
      </c>
      <c r="F216" s="90">
        <v>0.36199999999999999</v>
      </c>
      <c r="G216" s="90">
        <v>0.22500000000000001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4.09</v>
      </c>
      <c r="F217" s="90">
        <v>0.36199999999999999</v>
      </c>
      <c r="G217" s="90">
        <v>0.22500000000000001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4.09</v>
      </c>
      <c r="F218" s="90">
        <v>0.36199999999999999</v>
      </c>
      <c r="G218" s="90">
        <v>0.22500000000000001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2120305.42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3148819.7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2022445.17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444836.95</v>
      </c>
      <c r="D226" s="90">
        <v>272351.82</v>
      </c>
      <c r="E226" s="90">
        <v>172485.13</v>
      </c>
      <c r="F226" s="90">
        <v>0.61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300128.65000000002</v>
      </c>
      <c r="D227" s="90">
        <v>216986.43</v>
      </c>
      <c r="E227" s="90">
        <v>83142.22</v>
      </c>
      <c r="F227" s="90">
        <v>0.72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721880.17</v>
      </c>
      <c r="D228" s="90">
        <v>450766</v>
      </c>
      <c r="E228" s="90">
        <v>271114.15999999997</v>
      </c>
      <c r="F228" s="90">
        <v>0.62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1195921.98</v>
      </c>
      <c r="D229" s="90">
        <v>740091.61</v>
      </c>
      <c r="E229" s="90">
        <v>455830.37</v>
      </c>
      <c r="F229" s="90">
        <v>0.62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53743.65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10607.76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13775.78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14139.7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13719.57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13719.57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13719.57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13719.57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42786.59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53978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53978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50280.67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13494.5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13494.5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53978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181334.66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29841.49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31485.08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12498.83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60054.78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119379.82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64046.75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64046.75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45010.81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29432.35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29991.16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40677.24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50187.96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258042.51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50427.88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198620.38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33885.64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6434.31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3496.28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29852.53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6306.48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5391.16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50598.64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50598.64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9563.89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9517.0300000000007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58751.68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58447.07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9152.43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9109.1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50598.64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50598.64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10272.33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10201.1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77738.070000000007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77261.679999999993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9971.1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9906.48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35423.440000000002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88558.59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34577.79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194652.58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119080.8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224463.6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17.510000000000002</v>
      </c>
      <c r="F295" s="90">
        <v>29473.94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17.89</v>
      </c>
      <c r="F296" s="90">
        <v>30109.18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29.95</v>
      </c>
      <c r="F297" s="90">
        <v>50092.89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48.45</v>
      </c>
      <c r="F298" s="90">
        <v>80264.17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19429.66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17338.740000000002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28543.99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658436.01229999994</v>
      </c>
      <c r="C310" s="90">
        <v>1096.1333999999999</v>
      </c>
      <c r="D310" s="90">
        <v>2700.7608</v>
      </c>
      <c r="E310" s="90">
        <v>0</v>
      </c>
      <c r="F310" s="90">
        <v>1.0699999999999999E-2</v>
      </c>
      <c r="G310" s="91">
        <v>2808000</v>
      </c>
      <c r="H310" s="90">
        <v>276779.94050000003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589575.20369999995</v>
      </c>
      <c r="C311" s="90">
        <v>985.70489999999995</v>
      </c>
      <c r="D311" s="90">
        <v>2441.0830999999998</v>
      </c>
      <c r="E311" s="90">
        <v>0</v>
      </c>
      <c r="F311" s="90">
        <v>9.5999999999999992E-3</v>
      </c>
      <c r="G311" s="91">
        <v>2538040</v>
      </c>
      <c r="H311" s="90">
        <v>248246.36619999999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668809.88069999998</v>
      </c>
      <c r="C312" s="90">
        <v>1123.5054</v>
      </c>
      <c r="D312" s="90">
        <v>2797.9893000000002</v>
      </c>
      <c r="E312" s="90">
        <v>0</v>
      </c>
      <c r="F312" s="90">
        <v>1.0999999999999999E-2</v>
      </c>
      <c r="G312" s="91">
        <v>2909160</v>
      </c>
      <c r="H312" s="90">
        <v>282131.59529999999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641245.21779999998</v>
      </c>
      <c r="C313" s="90">
        <v>1084.2409</v>
      </c>
      <c r="D313" s="90">
        <v>2720.7766999999999</v>
      </c>
      <c r="E313" s="90">
        <v>0</v>
      </c>
      <c r="F313" s="90">
        <v>1.0699999999999999E-2</v>
      </c>
      <c r="G313" s="91">
        <v>2828930</v>
      </c>
      <c r="H313" s="90">
        <v>271194.25329999998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673101.53590000002</v>
      </c>
      <c r="C314" s="90">
        <v>1145.7994000000001</v>
      </c>
      <c r="D314" s="90">
        <v>2897.5895999999998</v>
      </c>
      <c r="E314" s="90">
        <v>0</v>
      </c>
      <c r="F314" s="90">
        <v>1.14E-2</v>
      </c>
      <c r="G314" s="91">
        <v>3012820</v>
      </c>
      <c r="H314" s="90">
        <v>285421.64159999997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636463.97629999998</v>
      </c>
      <c r="C315" s="90">
        <v>1086.8879999999999</v>
      </c>
      <c r="D315" s="90">
        <v>2758.5743000000002</v>
      </c>
      <c r="E315" s="90">
        <v>0</v>
      </c>
      <c r="F315" s="90">
        <v>1.0800000000000001E-2</v>
      </c>
      <c r="G315" s="91">
        <v>2868300</v>
      </c>
      <c r="H315" s="90">
        <v>270224.82339999999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639216.09349999996</v>
      </c>
      <c r="C316" s="90">
        <v>1093.0554999999999</v>
      </c>
      <c r="D316" s="90">
        <v>2778.4461999999999</v>
      </c>
      <c r="E316" s="90">
        <v>0</v>
      </c>
      <c r="F316" s="90">
        <v>1.09E-2</v>
      </c>
      <c r="G316" s="91">
        <v>2888980</v>
      </c>
      <c r="H316" s="90">
        <v>271537.25689999998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654814.27139999997</v>
      </c>
      <c r="C317" s="90">
        <v>1119.7158999999999</v>
      </c>
      <c r="D317" s="90">
        <v>2846.1790999999998</v>
      </c>
      <c r="E317" s="90">
        <v>0</v>
      </c>
      <c r="F317" s="90">
        <v>1.12E-2</v>
      </c>
      <c r="G317" s="91">
        <v>2959400</v>
      </c>
      <c r="H317" s="90">
        <v>278162.10869999998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607534.74970000004</v>
      </c>
      <c r="C318" s="90">
        <v>1033.3472999999999</v>
      </c>
      <c r="D318" s="90">
        <v>2610.7896000000001</v>
      </c>
      <c r="E318" s="90">
        <v>0</v>
      </c>
      <c r="F318" s="90">
        <v>1.0200000000000001E-2</v>
      </c>
      <c r="G318" s="91">
        <v>2714610</v>
      </c>
      <c r="H318" s="90">
        <v>257536.34909999999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637526.7561</v>
      </c>
      <c r="C319" s="90">
        <v>1076.8146999999999</v>
      </c>
      <c r="D319" s="90">
        <v>2698.8355000000001</v>
      </c>
      <c r="E319" s="90">
        <v>0</v>
      </c>
      <c r="F319" s="90">
        <v>1.06E-2</v>
      </c>
      <c r="G319" s="91">
        <v>2806110</v>
      </c>
      <c r="H319" s="90">
        <v>269509.94170000002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631224.62919999997</v>
      </c>
      <c r="C320" s="90">
        <v>1057.8706999999999</v>
      </c>
      <c r="D320" s="90">
        <v>2627.2363999999998</v>
      </c>
      <c r="E320" s="90">
        <v>0</v>
      </c>
      <c r="F320" s="90">
        <v>1.04E-2</v>
      </c>
      <c r="G320" s="91">
        <v>2731610</v>
      </c>
      <c r="H320" s="90">
        <v>266031.68070000003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649019.20889999997</v>
      </c>
      <c r="C321" s="90">
        <v>1080.3426999999999</v>
      </c>
      <c r="D321" s="90">
        <v>2661.5174000000002</v>
      </c>
      <c r="E321" s="90">
        <v>0</v>
      </c>
      <c r="F321" s="90">
        <v>1.0500000000000001E-2</v>
      </c>
      <c r="G321" s="91">
        <v>2767200</v>
      </c>
      <c r="H321" s="90">
        <v>272810.30129999999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7686970</v>
      </c>
      <c r="C323" s="90">
        <v>12983.418799999999</v>
      </c>
      <c r="D323" s="90">
        <v>32539.7778</v>
      </c>
      <c r="E323" s="90">
        <v>0</v>
      </c>
      <c r="F323" s="90">
        <v>0.12790000000000001</v>
      </c>
      <c r="G323" s="91">
        <v>33833200</v>
      </c>
      <c r="H323" s="91">
        <v>3249590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589575.20369999995</v>
      </c>
      <c r="C324" s="90">
        <v>985.70489999999995</v>
      </c>
      <c r="D324" s="90">
        <v>2441.0830999999998</v>
      </c>
      <c r="E324" s="90">
        <v>0</v>
      </c>
      <c r="F324" s="90">
        <v>9.5999999999999992E-3</v>
      </c>
      <c r="G324" s="91">
        <v>2538040</v>
      </c>
      <c r="H324" s="90">
        <v>248246.36619999999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673101.53590000002</v>
      </c>
      <c r="C325" s="90">
        <v>1145.7994000000001</v>
      </c>
      <c r="D325" s="90">
        <v>2897.5895999999998</v>
      </c>
      <c r="E325" s="90">
        <v>0</v>
      </c>
      <c r="F325" s="90">
        <v>1.14E-2</v>
      </c>
      <c r="G325" s="91">
        <v>3012820</v>
      </c>
      <c r="H325" s="90">
        <v>285421.64159999997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2226220000000</v>
      </c>
      <c r="C328" s="90">
        <v>1296945.2890000001</v>
      </c>
      <c r="D328" s="90" t="s">
        <v>946</v>
      </c>
      <c r="E328" s="90">
        <v>445952.00699999998</v>
      </c>
      <c r="F328" s="90">
        <v>310109.712</v>
      </c>
      <c r="G328" s="90">
        <v>91842.519</v>
      </c>
      <c r="H328" s="90">
        <v>0</v>
      </c>
      <c r="I328" s="90">
        <v>59974.889000000003</v>
      </c>
      <c r="J328" s="90">
        <v>0</v>
      </c>
      <c r="K328" s="90">
        <v>33715.807999999997</v>
      </c>
      <c r="L328" s="90">
        <v>26544.593000000001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5378.9260000000004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2012190000000</v>
      </c>
      <c r="C329" s="90">
        <v>1334737.6580000001</v>
      </c>
      <c r="D329" s="90" t="s">
        <v>1051</v>
      </c>
      <c r="E329" s="90">
        <v>445952.00699999998</v>
      </c>
      <c r="F329" s="90">
        <v>310109.712</v>
      </c>
      <c r="G329" s="90">
        <v>88349.051000000007</v>
      </c>
      <c r="H329" s="90">
        <v>0</v>
      </c>
      <c r="I329" s="90">
        <v>100560.106</v>
      </c>
      <c r="J329" s="90">
        <v>0</v>
      </c>
      <c r="K329" s="90">
        <v>36155.311999999998</v>
      </c>
      <c r="L329" s="90">
        <v>26544.593000000001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5803.9939999999997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2306420000000</v>
      </c>
      <c r="C330" s="90">
        <v>1359105.321</v>
      </c>
      <c r="D330" s="90" t="s">
        <v>947</v>
      </c>
      <c r="E330" s="90">
        <v>445952.00699999998</v>
      </c>
      <c r="F330" s="90">
        <v>310109.712</v>
      </c>
      <c r="G330" s="90">
        <v>97223.695000000007</v>
      </c>
      <c r="H330" s="90">
        <v>0</v>
      </c>
      <c r="I330" s="90">
        <v>112249.576</v>
      </c>
      <c r="J330" s="90">
        <v>0</v>
      </c>
      <c r="K330" s="90">
        <v>37017.218000000001</v>
      </c>
      <c r="L330" s="90">
        <v>26544.593000000001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5882.7749999999996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2242810000000</v>
      </c>
      <c r="C331" s="90">
        <v>1421294.4890000001</v>
      </c>
      <c r="D331" s="90" t="s">
        <v>948</v>
      </c>
      <c r="E331" s="90">
        <v>445952.00699999998</v>
      </c>
      <c r="F331" s="90">
        <v>310109.712</v>
      </c>
      <c r="G331" s="90">
        <v>109759.458</v>
      </c>
      <c r="H331" s="90">
        <v>0</v>
      </c>
      <c r="I331" s="90">
        <v>144345.761</v>
      </c>
      <c r="J331" s="90">
        <v>0</v>
      </c>
      <c r="K331" s="90">
        <v>38744.224000000002</v>
      </c>
      <c r="L331" s="90">
        <v>26544.593000000001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6330.5129999999999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2388600000000</v>
      </c>
      <c r="C332" s="90">
        <v>1413581.0209999999</v>
      </c>
      <c r="D332" s="90" t="s">
        <v>949</v>
      </c>
      <c r="E332" s="90">
        <v>445952.00699999998</v>
      </c>
      <c r="F332" s="90">
        <v>310109.712</v>
      </c>
      <c r="G332" s="90">
        <v>112865.198</v>
      </c>
      <c r="H332" s="90">
        <v>0</v>
      </c>
      <c r="I332" s="90">
        <v>147592.68299999999</v>
      </c>
      <c r="J332" s="90">
        <v>0</v>
      </c>
      <c r="K332" s="90">
        <v>38917.142999999996</v>
      </c>
      <c r="L332" s="90">
        <v>26544.593000000001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6316.5079999999998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2274030000000</v>
      </c>
      <c r="C333" s="90">
        <v>1450566.916</v>
      </c>
      <c r="D333" s="90" t="s">
        <v>957</v>
      </c>
      <c r="E333" s="90">
        <v>445952.00699999998</v>
      </c>
      <c r="F333" s="90">
        <v>310109.712</v>
      </c>
      <c r="G333" s="90">
        <v>115613.995</v>
      </c>
      <c r="H333" s="90">
        <v>0</v>
      </c>
      <c r="I333" s="90">
        <v>175859.777</v>
      </c>
      <c r="J333" s="90">
        <v>0</v>
      </c>
      <c r="K333" s="90">
        <v>39963.514000000003</v>
      </c>
      <c r="L333" s="90">
        <v>26544.593000000001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6631.759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2290410000000</v>
      </c>
      <c r="C334" s="90">
        <v>1428810.834</v>
      </c>
      <c r="D334" s="90" t="s">
        <v>927</v>
      </c>
      <c r="E334" s="90">
        <v>445952.00699999998</v>
      </c>
      <c r="F334" s="90">
        <v>310109.712</v>
      </c>
      <c r="G334" s="90">
        <v>111625.25199999999</v>
      </c>
      <c r="H334" s="90">
        <v>0</v>
      </c>
      <c r="I334" s="90">
        <v>191566.769</v>
      </c>
      <c r="J334" s="90">
        <v>0</v>
      </c>
      <c r="K334" s="90">
        <v>39937.828999999998</v>
      </c>
      <c r="L334" s="90">
        <v>26544.593000000001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6719.4629999999997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2346250000000</v>
      </c>
      <c r="C335" s="90">
        <v>1352404.2290000001</v>
      </c>
      <c r="D335" s="90" t="s">
        <v>950</v>
      </c>
      <c r="E335" s="90">
        <v>445952.00699999998</v>
      </c>
      <c r="F335" s="90">
        <v>310109.712</v>
      </c>
      <c r="G335" s="90">
        <v>116820.652</v>
      </c>
      <c r="H335" s="90">
        <v>0</v>
      </c>
      <c r="I335" s="90">
        <v>241033.77</v>
      </c>
      <c r="J335" s="90">
        <v>0</v>
      </c>
      <c r="K335" s="90">
        <v>42144.796000000002</v>
      </c>
      <c r="L335" s="90">
        <v>26544.593000000001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6836.0609999999997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2152180000000</v>
      </c>
      <c r="C336" s="90">
        <v>1387160.0079999999</v>
      </c>
      <c r="D336" s="90" t="s">
        <v>929</v>
      </c>
      <c r="E336" s="90">
        <v>445952.00699999998</v>
      </c>
      <c r="F336" s="90">
        <v>310109.712</v>
      </c>
      <c r="G336" s="90">
        <v>116642.606</v>
      </c>
      <c r="H336" s="90">
        <v>0</v>
      </c>
      <c r="I336" s="90">
        <v>169918.149</v>
      </c>
      <c r="J336" s="90">
        <v>0</v>
      </c>
      <c r="K336" s="90">
        <v>39616.735999999997</v>
      </c>
      <c r="L336" s="90">
        <v>26544.593000000001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6507.2079999999996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2224720000000</v>
      </c>
      <c r="C337" s="90">
        <v>1348406.1070000001</v>
      </c>
      <c r="D337" s="90" t="s">
        <v>951</v>
      </c>
      <c r="E337" s="90">
        <v>445952.00699999998</v>
      </c>
      <c r="F337" s="90">
        <v>310109.712</v>
      </c>
      <c r="G337" s="90">
        <v>104984.94100000001</v>
      </c>
      <c r="H337" s="90">
        <v>0</v>
      </c>
      <c r="I337" s="90">
        <v>139750.481</v>
      </c>
      <c r="J337" s="90">
        <v>0</v>
      </c>
      <c r="K337" s="90">
        <v>38232.362999999998</v>
      </c>
      <c r="L337" s="90">
        <v>26544.593000000001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6199.64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2165650000000</v>
      </c>
      <c r="C338" s="90">
        <v>1308033.04</v>
      </c>
      <c r="D338" s="90" t="s">
        <v>952</v>
      </c>
      <c r="E338" s="90">
        <v>445952.00699999998</v>
      </c>
      <c r="F338" s="90">
        <v>310109.712</v>
      </c>
      <c r="G338" s="90">
        <v>85502.062000000005</v>
      </c>
      <c r="H338" s="90">
        <v>0</v>
      </c>
      <c r="I338" s="90">
        <v>64953.392</v>
      </c>
      <c r="J338" s="90">
        <v>6881</v>
      </c>
      <c r="K338" s="90">
        <v>33926.667999999998</v>
      </c>
      <c r="L338" s="90">
        <v>26544.593000000001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5478.6350000000002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2193870000000</v>
      </c>
      <c r="C339" s="90">
        <v>1268012.233</v>
      </c>
      <c r="D339" s="90" t="s">
        <v>1022</v>
      </c>
      <c r="E339" s="90">
        <v>445952.00699999998</v>
      </c>
      <c r="F339" s="90">
        <v>310109.712</v>
      </c>
      <c r="G339" s="90">
        <v>89647.11</v>
      </c>
      <c r="H339" s="90">
        <v>0</v>
      </c>
      <c r="I339" s="90">
        <v>67306.486999999994</v>
      </c>
      <c r="J339" s="90">
        <v>0</v>
      </c>
      <c r="K339" s="90">
        <v>34202.400000000001</v>
      </c>
      <c r="L339" s="90">
        <v>26544.593000000001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5464.3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26823300000000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2012190000000</v>
      </c>
      <c r="C342" s="90">
        <v>1268012.233</v>
      </c>
      <c r="D342" s="90"/>
      <c r="E342" s="90">
        <v>445952.00699999998</v>
      </c>
      <c r="F342" s="90">
        <v>310109.712</v>
      </c>
      <c r="G342" s="90">
        <v>85502.062000000005</v>
      </c>
      <c r="H342" s="90">
        <v>0</v>
      </c>
      <c r="I342" s="90">
        <v>59974.889000000003</v>
      </c>
      <c r="J342" s="90">
        <v>0</v>
      </c>
      <c r="K342" s="90">
        <v>33715.807999999997</v>
      </c>
      <c r="L342" s="90">
        <v>26544.593000000001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5378.9260000000004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2388600000000</v>
      </c>
      <c r="C343" s="90">
        <v>1450566.916</v>
      </c>
      <c r="D343" s="90"/>
      <c r="E343" s="90">
        <v>445952.00699999998</v>
      </c>
      <c r="F343" s="90">
        <v>310109.712</v>
      </c>
      <c r="G343" s="90">
        <v>116820.652</v>
      </c>
      <c r="H343" s="90">
        <v>0</v>
      </c>
      <c r="I343" s="90">
        <v>241033.77</v>
      </c>
      <c r="J343" s="90">
        <v>6881</v>
      </c>
      <c r="K343" s="90">
        <v>42144.796000000002</v>
      </c>
      <c r="L343" s="90">
        <v>26544.593000000001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6836.0609999999997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275338.68</v>
      </c>
      <c r="C346" s="90">
        <v>81817.66</v>
      </c>
      <c r="D346" s="90">
        <v>0</v>
      </c>
      <c r="E346" s="90">
        <v>357156.34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12.28</v>
      </c>
      <c r="C347" s="90">
        <v>3.65</v>
      </c>
      <c r="D347" s="90">
        <v>0</v>
      </c>
      <c r="E347" s="90">
        <v>15.93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12.28</v>
      </c>
      <c r="C348" s="90">
        <v>3.65</v>
      </c>
      <c r="D348" s="90">
        <v>0</v>
      </c>
      <c r="E348" s="90">
        <v>15.93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5"/>
      <c r="Y357" s="75"/>
    </row>
    <row r="358" spans="20:34">
      <c r="T358" s="73"/>
      <c r="U358" s="75"/>
      <c r="V358" s="75"/>
      <c r="W358" s="75"/>
      <c r="X358" s="75"/>
      <c r="Y358" s="73"/>
    </row>
    <row r="359" spans="20:34">
      <c r="T359" s="73"/>
      <c r="U359" s="75"/>
      <c r="V359" s="75"/>
      <c r="W359" s="75"/>
      <c r="X359" s="75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3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39696.99</v>
      </c>
      <c r="C2" s="90">
        <v>1770.43</v>
      </c>
      <c r="D2" s="90">
        <v>1770.43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39696.99</v>
      </c>
      <c r="C3" s="90">
        <v>1770.43</v>
      </c>
      <c r="D3" s="90">
        <v>1770.43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59403.34</v>
      </c>
      <c r="C4" s="90">
        <v>2649.3</v>
      </c>
      <c r="D4" s="90">
        <v>2649.3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59403.34</v>
      </c>
      <c r="C5" s="90">
        <v>2649.3</v>
      </c>
      <c r="D5" s="90">
        <v>2649.3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12880.46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2029.7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107.96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2401.0700000000002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1099.8699999999999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788.92</v>
      </c>
      <c r="C21" s="90">
        <v>0</v>
      </c>
      <c r="D21" s="90">
        <v>0</v>
      </c>
      <c r="E21" s="90">
        <v>0</v>
      </c>
      <c r="F21" s="90">
        <v>0</v>
      </c>
      <c r="G21" s="90">
        <v>10035.93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672.9</v>
      </c>
      <c r="C22" s="90">
        <v>0</v>
      </c>
      <c r="D22" s="90">
        <v>0</v>
      </c>
      <c r="E22" s="90">
        <v>0</v>
      </c>
      <c r="F22" s="90">
        <v>0</v>
      </c>
      <c r="G22" s="90">
        <v>250.32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759.3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182.12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24698.82</v>
      </c>
      <c r="C28" s="90">
        <v>14998.17</v>
      </c>
      <c r="D28" s="90">
        <v>0</v>
      </c>
      <c r="E28" s="90">
        <v>0</v>
      </c>
      <c r="F28" s="90">
        <v>0</v>
      </c>
      <c r="G28" s="90">
        <v>14323.86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0.56799999999999995</v>
      </c>
      <c r="E96" s="90">
        <v>0.621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0.56799999999999995</v>
      </c>
      <c r="E97" s="90">
        <v>0.621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0.56799999999999995</v>
      </c>
      <c r="E98" s="90">
        <v>0.621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0.56799999999999995</v>
      </c>
      <c r="E99" s="90">
        <v>0.621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0.56799999999999995</v>
      </c>
      <c r="E100" s="90">
        <v>0.621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0.56799999999999995</v>
      </c>
      <c r="E101" s="90">
        <v>0.621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0.36399999999999999</v>
      </c>
      <c r="E102" s="90">
        <v>0.39100000000000001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0.56799999999999995</v>
      </c>
      <c r="E103" s="90">
        <v>0.621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0.56799999999999995</v>
      </c>
      <c r="E104" s="90">
        <v>0.621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0.56799999999999995</v>
      </c>
      <c r="E105" s="90">
        <v>0.621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0.56799999999999995</v>
      </c>
      <c r="E106" s="90">
        <v>0.621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0.56799999999999995</v>
      </c>
      <c r="E107" s="90">
        <v>0.621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0.56799999999999995</v>
      </c>
      <c r="E108" s="90">
        <v>0.621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0.36399999999999999</v>
      </c>
      <c r="E109" s="90">
        <v>0.39100000000000001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0.56799999999999995</v>
      </c>
      <c r="E110" s="90">
        <v>0.621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0.56799999999999995</v>
      </c>
      <c r="E111" s="90">
        <v>0.621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0.56799999999999995</v>
      </c>
      <c r="E112" s="90">
        <v>0.621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0.56799999999999995</v>
      </c>
      <c r="E113" s="90">
        <v>0.621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0.56799999999999995</v>
      </c>
      <c r="E114" s="90">
        <v>0.621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0.56799999999999995</v>
      </c>
      <c r="E115" s="90">
        <v>0.621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0.56799999999999995</v>
      </c>
      <c r="E116" s="90">
        <v>0.621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0.56799999999999995</v>
      </c>
      <c r="E117" s="90">
        <v>0.621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0.56799999999999995</v>
      </c>
      <c r="E118" s="90">
        <v>0.621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0.56799999999999995</v>
      </c>
      <c r="E119" s="90">
        <v>0.621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0.56799999999999995</v>
      </c>
      <c r="E120" s="90">
        <v>0.621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0.56799999999999995</v>
      </c>
      <c r="E121" s="90">
        <v>0.621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0.56799999999999995</v>
      </c>
      <c r="E122" s="90">
        <v>0.621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0.56799999999999995</v>
      </c>
      <c r="E123" s="90">
        <v>0.621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0.56799999999999995</v>
      </c>
      <c r="E124" s="90">
        <v>0.621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0.56799999999999995</v>
      </c>
      <c r="E125" s="90">
        <v>0.621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0.36399999999999999</v>
      </c>
      <c r="E126" s="90">
        <v>0.39100000000000001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0.56799999999999995</v>
      </c>
      <c r="E127" s="90">
        <v>0.621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0.56799999999999995</v>
      </c>
      <c r="E128" s="90">
        <v>0.621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0.56799999999999995</v>
      </c>
      <c r="E129" s="90">
        <v>0.621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0.56799999999999995</v>
      </c>
      <c r="E130" s="90">
        <v>0.621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0.56799999999999995</v>
      </c>
      <c r="E131" s="90">
        <v>0.621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0.36399999999999999</v>
      </c>
      <c r="E132" s="90">
        <v>0.39100000000000001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0.56799999999999995</v>
      </c>
      <c r="E133" s="90">
        <v>0.621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0.56799999999999995</v>
      </c>
      <c r="E134" s="90">
        <v>0.621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0.56799999999999995</v>
      </c>
      <c r="E135" s="90">
        <v>0.621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0.56799999999999995</v>
      </c>
      <c r="E136" s="90">
        <v>0.621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0.56799999999999995</v>
      </c>
      <c r="E137" s="90">
        <v>0.621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0.56799999999999995</v>
      </c>
      <c r="E138" s="90">
        <v>0.621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0.56799999999999995</v>
      </c>
      <c r="E139" s="90">
        <v>0.621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0.56799999999999995</v>
      </c>
      <c r="E140" s="90">
        <v>0.621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0.36399999999999999</v>
      </c>
      <c r="E141" s="90">
        <v>0.39100000000000001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0.56799999999999995</v>
      </c>
      <c r="E142" s="90">
        <v>0.621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0.56799999999999995</v>
      </c>
      <c r="E143" s="90">
        <v>0.621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0.36399999999999999</v>
      </c>
      <c r="E144" s="90">
        <v>0.39100000000000001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0.56799999999999995</v>
      </c>
      <c r="E145" s="90">
        <v>0.621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0.56799999999999995</v>
      </c>
      <c r="E146" s="90">
        <v>0.621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0.36399999999999999</v>
      </c>
      <c r="E147" s="90">
        <v>0.39100000000000001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0.56799999999999995</v>
      </c>
      <c r="E148" s="90">
        <v>0.621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0.36399999999999999</v>
      </c>
      <c r="E149" s="90">
        <v>0.39100000000000001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0.56799999999999995</v>
      </c>
      <c r="E150" s="90">
        <v>0.621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0.56799999999999995</v>
      </c>
      <c r="E151" s="90">
        <v>0.621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0.56799999999999995</v>
      </c>
      <c r="E152" s="90">
        <v>0.621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0.56799999999999995</v>
      </c>
      <c r="E153" s="90">
        <v>0.621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0.56799999999999995</v>
      </c>
      <c r="E154" s="90">
        <v>0.621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0.56799999999999995</v>
      </c>
      <c r="E155" s="90">
        <v>0.621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0.56799999999999995</v>
      </c>
      <c r="E156" s="90">
        <v>0.621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0.56799999999999995</v>
      </c>
      <c r="E157" s="90">
        <v>0.621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0.56799999999999995</v>
      </c>
      <c r="E158" s="90">
        <v>0.621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0.56799999999999995</v>
      </c>
      <c r="E159" s="90">
        <v>0.621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0.56799999999999995</v>
      </c>
      <c r="E160" s="90">
        <v>0.621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0.56799999999999995</v>
      </c>
      <c r="E161" s="90">
        <v>0.621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0.56799999999999995</v>
      </c>
      <c r="E162" s="90">
        <v>0.621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0.56799999999999995</v>
      </c>
      <c r="E163" s="90">
        <v>0.621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0.56799999999999995</v>
      </c>
      <c r="E164" s="90">
        <v>0.621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0.56799999999999995</v>
      </c>
      <c r="E165" s="90">
        <v>0.621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0.56799999999999995</v>
      </c>
      <c r="E166" s="90">
        <v>0.621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0.56799999999999995</v>
      </c>
      <c r="E167" s="90">
        <v>0.621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0.56799999999999995</v>
      </c>
      <c r="E168" s="90">
        <v>0.621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0.56799999999999995</v>
      </c>
      <c r="E169" s="90">
        <v>0.621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0.56799999999999995</v>
      </c>
      <c r="E170" s="90">
        <v>0.621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0.56799999999999995</v>
      </c>
      <c r="E171" s="90">
        <v>0.621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0.56799999999999995</v>
      </c>
      <c r="E172" s="90">
        <v>0.621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0.56799999999999995</v>
      </c>
      <c r="E173" s="90">
        <v>0.621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4.0919999999999996</v>
      </c>
      <c r="F176" s="90">
        <v>0.39200000000000002</v>
      </c>
      <c r="G176" s="90">
        <v>0.253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4.0919999999999996</v>
      </c>
      <c r="F177" s="90">
        <v>0.39200000000000002</v>
      </c>
      <c r="G177" s="90">
        <v>0.253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4.0919999999999996</v>
      </c>
      <c r="F178" s="90">
        <v>0.39200000000000002</v>
      </c>
      <c r="G178" s="90">
        <v>0.253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4.0919999999999996</v>
      </c>
      <c r="F179" s="90">
        <v>0.39200000000000002</v>
      </c>
      <c r="G179" s="90">
        <v>0.253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4.0919999999999996</v>
      </c>
      <c r="F180" s="90">
        <v>0.39200000000000002</v>
      </c>
      <c r="G180" s="90">
        <v>0.253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4.0919999999999996</v>
      </c>
      <c r="F181" s="90">
        <v>0.39200000000000002</v>
      </c>
      <c r="G181" s="90">
        <v>0.253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4.0919999999999996</v>
      </c>
      <c r="F182" s="90">
        <v>0.39200000000000002</v>
      </c>
      <c r="G182" s="90">
        <v>0.253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4.0919999999999996</v>
      </c>
      <c r="F183" s="90">
        <v>0.39200000000000002</v>
      </c>
      <c r="G183" s="90">
        <v>0.253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4.0919999999999996</v>
      </c>
      <c r="F184" s="90">
        <v>0.39200000000000002</v>
      </c>
      <c r="G184" s="90">
        <v>0.253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4.0919999999999996</v>
      </c>
      <c r="F185" s="90">
        <v>0.39200000000000002</v>
      </c>
      <c r="G185" s="90">
        <v>0.253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4.0919999999999996</v>
      </c>
      <c r="F186" s="90">
        <v>0.39200000000000002</v>
      </c>
      <c r="G186" s="90">
        <v>0.253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4.0919999999999996</v>
      </c>
      <c r="F187" s="90">
        <v>0.39200000000000002</v>
      </c>
      <c r="G187" s="90">
        <v>0.253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4.0919999999999996</v>
      </c>
      <c r="F188" s="90">
        <v>0.39200000000000002</v>
      </c>
      <c r="G188" s="90">
        <v>0.253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4.0919999999999996</v>
      </c>
      <c r="F189" s="90">
        <v>0.39200000000000002</v>
      </c>
      <c r="G189" s="90">
        <v>0.253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4.0919999999999996</v>
      </c>
      <c r="F190" s="90">
        <v>0.39200000000000002</v>
      </c>
      <c r="G190" s="90">
        <v>0.253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4.0919999999999996</v>
      </c>
      <c r="F191" s="90">
        <v>0.39200000000000002</v>
      </c>
      <c r="G191" s="90">
        <v>0.253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4.0919999999999996</v>
      </c>
      <c r="F192" s="90">
        <v>0.39200000000000002</v>
      </c>
      <c r="G192" s="90">
        <v>0.253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4.0919999999999996</v>
      </c>
      <c r="F193" s="90">
        <v>0.39200000000000002</v>
      </c>
      <c r="G193" s="90">
        <v>0.253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4.0919999999999996</v>
      </c>
      <c r="F194" s="90">
        <v>0.39200000000000002</v>
      </c>
      <c r="G194" s="90">
        <v>0.253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4.0919999999999996</v>
      </c>
      <c r="F195" s="90">
        <v>0.39200000000000002</v>
      </c>
      <c r="G195" s="90">
        <v>0.253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4.0919999999999996</v>
      </c>
      <c r="F196" s="90">
        <v>0.39200000000000002</v>
      </c>
      <c r="G196" s="90">
        <v>0.253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4.0919999999999996</v>
      </c>
      <c r="F197" s="90">
        <v>0.39200000000000002</v>
      </c>
      <c r="G197" s="90">
        <v>0.253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4.0919999999999996</v>
      </c>
      <c r="F198" s="90">
        <v>0.39200000000000002</v>
      </c>
      <c r="G198" s="90">
        <v>0.253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4.0919999999999996</v>
      </c>
      <c r="F199" s="90">
        <v>0.39200000000000002</v>
      </c>
      <c r="G199" s="90">
        <v>0.253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4.0919999999999996</v>
      </c>
      <c r="F200" s="90">
        <v>0.39200000000000002</v>
      </c>
      <c r="G200" s="90">
        <v>0.253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4.0919999999999996</v>
      </c>
      <c r="F201" s="90">
        <v>0.39200000000000002</v>
      </c>
      <c r="G201" s="90">
        <v>0.253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4.0919999999999996</v>
      </c>
      <c r="F202" s="90">
        <v>0.39200000000000002</v>
      </c>
      <c r="G202" s="90">
        <v>0.253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4.0919999999999996</v>
      </c>
      <c r="F203" s="90">
        <v>0.39200000000000002</v>
      </c>
      <c r="G203" s="90">
        <v>0.253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4.0919999999999996</v>
      </c>
      <c r="F204" s="90">
        <v>0.39200000000000002</v>
      </c>
      <c r="G204" s="90">
        <v>0.253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4.0919999999999996</v>
      </c>
      <c r="F205" s="90">
        <v>0.39200000000000002</v>
      </c>
      <c r="G205" s="90">
        <v>0.253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4.0919999999999996</v>
      </c>
      <c r="F206" s="90">
        <v>0.39200000000000002</v>
      </c>
      <c r="G206" s="90">
        <v>0.253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4.0919999999999996</v>
      </c>
      <c r="F207" s="90">
        <v>0.39200000000000002</v>
      </c>
      <c r="G207" s="90">
        <v>0.253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4.0919999999999996</v>
      </c>
      <c r="F208" s="90">
        <v>0.39200000000000002</v>
      </c>
      <c r="G208" s="90">
        <v>0.253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4.0919999999999996</v>
      </c>
      <c r="F209" s="90">
        <v>0.39200000000000002</v>
      </c>
      <c r="G209" s="90">
        <v>0.253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4.0919999999999996</v>
      </c>
      <c r="F210" s="90">
        <v>0.39200000000000002</v>
      </c>
      <c r="G210" s="90">
        <v>0.253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4.0919999999999996</v>
      </c>
      <c r="F211" s="90">
        <v>0.39200000000000002</v>
      </c>
      <c r="G211" s="90">
        <v>0.253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4.0919999999999996</v>
      </c>
      <c r="F212" s="90">
        <v>0.39200000000000002</v>
      </c>
      <c r="G212" s="90">
        <v>0.253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4.0919999999999996</v>
      </c>
      <c r="F213" s="90">
        <v>0.39200000000000002</v>
      </c>
      <c r="G213" s="90">
        <v>0.253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4.0919999999999996</v>
      </c>
      <c r="F214" s="90">
        <v>0.39200000000000002</v>
      </c>
      <c r="G214" s="90">
        <v>0.253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4.0919999999999996</v>
      </c>
      <c r="F215" s="90">
        <v>0.39200000000000002</v>
      </c>
      <c r="G215" s="90">
        <v>0.253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4.09</v>
      </c>
      <c r="F216" s="90">
        <v>0.39200000000000002</v>
      </c>
      <c r="G216" s="90">
        <v>0.253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4.09</v>
      </c>
      <c r="F217" s="90">
        <v>0.39200000000000002</v>
      </c>
      <c r="G217" s="90">
        <v>0.253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4.09</v>
      </c>
      <c r="F218" s="90">
        <v>0.39200000000000002</v>
      </c>
      <c r="G218" s="90">
        <v>0.253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2214720.0699999998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3417857.38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2112502.2200000002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472793.2</v>
      </c>
      <c r="D226" s="90">
        <v>316570.19</v>
      </c>
      <c r="E226" s="90">
        <v>156223</v>
      </c>
      <c r="F226" s="90">
        <v>0.67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302748.19</v>
      </c>
      <c r="D227" s="90">
        <v>230828.6</v>
      </c>
      <c r="E227" s="90">
        <v>71919.59</v>
      </c>
      <c r="F227" s="90">
        <v>0.76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704896.45</v>
      </c>
      <c r="D228" s="90">
        <v>477117.52</v>
      </c>
      <c r="E228" s="90">
        <v>227778.93</v>
      </c>
      <c r="F228" s="90">
        <v>0.68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1216911.27</v>
      </c>
      <c r="D229" s="90">
        <v>820067.63</v>
      </c>
      <c r="E229" s="90">
        <v>396843.65</v>
      </c>
      <c r="F229" s="90">
        <v>0.67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47404.71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10902.44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16499.34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14278.41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16432.02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16432.02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16432.02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16432.02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46358.25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64649.81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64649.81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51020.56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16162.45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16162.45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64649.81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184917.42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29821.34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31856.94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12921.96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61733.22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118758.67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76709.210000000006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76709.210000000006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46077.39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29416.76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29976.84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41033.69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52017.45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261312.59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51612.52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204671.49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38941.57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7330.15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5416.42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30588.27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6524.78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5530.96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71033.19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70806.2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13401.52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13347.07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63424.91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63097.08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10102.219999999999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10102.219999999999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60602.32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60602.32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12297.85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12241.33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80377.919999999998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80008.55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10376.17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10330.15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42426.879999999997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106067.2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61597.69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210203.15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122003.32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224302.8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16.829999999999998</v>
      </c>
      <c r="F295" s="90">
        <v>28335.64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15.42</v>
      </c>
      <c r="F296" s="90">
        <v>26134.45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</v>
      </c>
      <c r="D297" s="90">
        <v>1017.59</v>
      </c>
      <c r="E297" s="90">
        <v>25.91</v>
      </c>
      <c r="F297" s="90">
        <v>43610.77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44.16</v>
      </c>
      <c r="F298" s="90">
        <v>73154.2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20294.84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18820.18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29815.02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177829.16709999999</v>
      </c>
      <c r="C310" s="90">
        <v>230.553</v>
      </c>
      <c r="D310" s="90">
        <v>442.15429999999998</v>
      </c>
      <c r="E310" s="90">
        <v>0</v>
      </c>
      <c r="F310" s="90">
        <v>1.9E-3</v>
      </c>
      <c r="G310" s="91">
        <v>5839220</v>
      </c>
      <c r="H310" s="90">
        <v>68951.246199999994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157218.72990000001</v>
      </c>
      <c r="C311" s="90">
        <v>205.62280000000001</v>
      </c>
      <c r="D311" s="90">
        <v>402.3433</v>
      </c>
      <c r="E311" s="90">
        <v>0</v>
      </c>
      <c r="F311" s="90">
        <v>1.6999999999999999E-3</v>
      </c>
      <c r="G311" s="91">
        <v>5313780</v>
      </c>
      <c r="H311" s="90">
        <v>61151.592100000002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172825.08420000001</v>
      </c>
      <c r="C312" s="90">
        <v>227.64449999999999</v>
      </c>
      <c r="D312" s="90">
        <v>452.56509999999997</v>
      </c>
      <c r="E312" s="90">
        <v>0</v>
      </c>
      <c r="F312" s="90">
        <v>1.9E-3</v>
      </c>
      <c r="G312" s="91">
        <v>5977340</v>
      </c>
      <c r="H312" s="90">
        <v>67394.310800000007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161394.2959</v>
      </c>
      <c r="C313" s="90">
        <v>213.55170000000001</v>
      </c>
      <c r="D313" s="90">
        <v>428.78539999999998</v>
      </c>
      <c r="E313" s="90">
        <v>0</v>
      </c>
      <c r="F313" s="90">
        <v>1.8E-3</v>
      </c>
      <c r="G313" s="91">
        <v>5663420</v>
      </c>
      <c r="H313" s="90">
        <v>63040.016100000001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161532.33979999999</v>
      </c>
      <c r="C314" s="90">
        <v>216.67230000000001</v>
      </c>
      <c r="D314" s="90">
        <v>447.91050000000001</v>
      </c>
      <c r="E314" s="90">
        <v>0</v>
      </c>
      <c r="F314" s="90">
        <v>1.9E-3</v>
      </c>
      <c r="G314" s="91">
        <v>5916510</v>
      </c>
      <c r="H314" s="90">
        <v>63408.5936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155197.6514</v>
      </c>
      <c r="C315" s="90">
        <v>210.69499999999999</v>
      </c>
      <c r="D315" s="90">
        <v>446.43329999999997</v>
      </c>
      <c r="E315" s="90">
        <v>0</v>
      </c>
      <c r="F315" s="90">
        <v>1.8E-3</v>
      </c>
      <c r="G315" s="91">
        <v>5897390</v>
      </c>
      <c r="H315" s="90">
        <v>61191.815399999999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157731.9664</v>
      </c>
      <c r="C316" s="90">
        <v>215.6147</v>
      </c>
      <c r="D316" s="90">
        <v>463.1678</v>
      </c>
      <c r="E316" s="90">
        <v>0</v>
      </c>
      <c r="F316" s="90">
        <v>1.9E-3</v>
      </c>
      <c r="G316" s="91">
        <v>6118680</v>
      </c>
      <c r="H316" s="90">
        <v>62349.476000000002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161311.40090000001</v>
      </c>
      <c r="C317" s="90">
        <v>222.03809999999999</v>
      </c>
      <c r="D317" s="90">
        <v>483.45010000000002</v>
      </c>
      <c r="E317" s="90">
        <v>0</v>
      </c>
      <c r="F317" s="90">
        <v>2E-3</v>
      </c>
      <c r="G317" s="91">
        <v>6386840</v>
      </c>
      <c r="H317" s="90">
        <v>63928.2929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155331.61189999999</v>
      </c>
      <c r="C318" s="90">
        <v>209.9307</v>
      </c>
      <c r="D318" s="90">
        <v>440.77789999999999</v>
      </c>
      <c r="E318" s="90">
        <v>0</v>
      </c>
      <c r="F318" s="90">
        <v>1.8E-3</v>
      </c>
      <c r="G318" s="91">
        <v>5822540</v>
      </c>
      <c r="H318" s="90">
        <v>61143.303500000002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164670.7641</v>
      </c>
      <c r="C319" s="90">
        <v>218.0881</v>
      </c>
      <c r="D319" s="90">
        <v>438.77420000000001</v>
      </c>
      <c r="E319" s="90">
        <v>0</v>
      </c>
      <c r="F319" s="90">
        <v>1.8E-3</v>
      </c>
      <c r="G319" s="91">
        <v>5795390</v>
      </c>
      <c r="H319" s="90">
        <v>64341.330199999997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168270.462</v>
      </c>
      <c r="C320" s="90">
        <v>219.95310000000001</v>
      </c>
      <c r="D320" s="90">
        <v>429.83429999999998</v>
      </c>
      <c r="E320" s="90">
        <v>0</v>
      </c>
      <c r="F320" s="90">
        <v>1.8E-3</v>
      </c>
      <c r="G320" s="91">
        <v>5676840</v>
      </c>
      <c r="H320" s="90">
        <v>65436.977899999998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175116.30869999999</v>
      </c>
      <c r="C321" s="90">
        <v>226.2919</v>
      </c>
      <c r="D321" s="90">
        <v>430.65910000000002</v>
      </c>
      <c r="E321" s="90">
        <v>0</v>
      </c>
      <c r="F321" s="90">
        <v>1.8E-3</v>
      </c>
      <c r="G321" s="91">
        <v>5687280</v>
      </c>
      <c r="H321" s="90">
        <v>67819.688299999994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1968430</v>
      </c>
      <c r="C323" s="90">
        <v>2616.6561000000002</v>
      </c>
      <c r="D323" s="90">
        <v>5306.8554999999997</v>
      </c>
      <c r="E323" s="90">
        <v>0</v>
      </c>
      <c r="F323" s="90">
        <v>2.2200000000000001E-2</v>
      </c>
      <c r="G323" s="91">
        <v>70095200</v>
      </c>
      <c r="H323" s="90">
        <v>770156.64309999999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0"/>
    </row>
    <row r="324" spans="1:38">
      <c r="A324" s="90" t="s">
        <v>806</v>
      </c>
      <c r="B324" s="90">
        <v>155197.6514</v>
      </c>
      <c r="C324" s="90">
        <v>205.62280000000001</v>
      </c>
      <c r="D324" s="90">
        <v>402.3433</v>
      </c>
      <c r="E324" s="90">
        <v>0</v>
      </c>
      <c r="F324" s="90">
        <v>1.6999999999999999E-3</v>
      </c>
      <c r="G324" s="91">
        <v>5313780</v>
      </c>
      <c r="H324" s="90">
        <v>61143.303500000002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177829.16709999999</v>
      </c>
      <c r="C325" s="90">
        <v>230.553</v>
      </c>
      <c r="D325" s="90">
        <v>483.45010000000002</v>
      </c>
      <c r="E325" s="90">
        <v>0</v>
      </c>
      <c r="F325" s="90">
        <v>2E-3</v>
      </c>
      <c r="G325" s="91">
        <v>6386840</v>
      </c>
      <c r="H325" s="90">
        <v>68951.246199999994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2057510000000</v>
      </c>
      <c r="C328" s="90">
        <v>1220127.182</v>
      </c>
      <c r="D328" s="90" t="s">
        <v>953</v>
      </c>
      <c r="E328" s="90">
        <v>445952.00699999998</v>
      </c>
      <c r="F328" s="90">
        <v>310109.712</v>
      </c>
      <c r="G328" s="90">
        <v>77911.823000000004</v>
      </c>
      <c r="H328" s="90">
        <v>0</v>
      </c>
      <c r="I328" s="90">
        <v>29364.3</v>
      </c>
      <c r="J328" s="90">
        <v>6881</v>
      </c>
      <c r="K328" s="90">
        <v>32868.466999999997</v>
      </c>
      <c r="L328" s="90">
        <v>6812.4129999999996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5114.8980000000001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1872370000000</v>
      </c>
      <c r="C329" s="90">
        <v>1230927.442</v>
      </c>
      <c r="D329" s="90" t="s">
        <v>954</v>
      </c>
      <c r="E329" s="90">
        <v>445952.00699999998</v>
      </c>
      <c r="F329" s="90">
        <v>310109.712</v>
      </c>
      <c r="G329" s="90">
        <v>77106.581000000006</v>
      </c>
      <c r="H329" s="90">
        <v>0</v>
      </c>
      <c r="I329" s="90">
        <v>78959.944000000003</v>
      </c>
      <c r="J329" s="90">
        <v>0</v>
      </c>
      <c r="K329" s="90">
        <v>36154.616999999998</v>
      </c>
      <c r="L329" s="90">
        <v>27726.592000000001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9673.1020000000008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2106180000000</v>
      </c>
      <c r="C330" s="90">
        <v>1234407.736</v>
      </c>
      <c r="D330" s="90" t="s">
        <v>955</v>
      </c>
      <c r="E330" s="90">
        <v>445952.00699999998</v>
      </c>
      <c r="F330" s="90">
        <v>310109.712</v>
      </c>
      <c r="G330" s="90">
        <v>85097.667000000001</v>
      </c>
      <c r="H330" s="90">
        <v>0</v>
      </c>
      <c r="I330" s="90">
        <v>74915.205000000002</v>
      </c>
      <c r="J330" s="90">
        <v>0</v>
      </c>
      <c r="K330" s="90">
        <v>35912.51</v>
      </c>
      <c r="L330" s="90">
        <v>27726.592000000001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5627.02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1995570000000</v>
      </c>
      <c r="C331" s="90">
        <v>1229100.037</v>
      </c>
      <c r="D331" s="90" t="s">
        <v>909</v>
      </c>
      <c r="E331" s="90">
        <v>445952.00699999998</v>
      </c>
      <c r="F331" s="90">
        <v>310109.712</v>
      </c>
      <c r="G331" s="90">
        <v>86179.213000000003</v>
      </c>
      <c r="H331" s="90">
        <v>0</v>
      </c>
      <c r="I331" s="90">
        <v>112420.94500000001</v>
      </c>
      <c r="J331" s="90">
        <v>0</v>
      </c>
      <c r="K331" s="90">
        <v>38000.127</v>
      </c>
      <c r="L331" s="90">
        <v>27726.592000000001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5958.116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2084750000000</v>
      </c>
      <c r="C332" s="90">
        <v>1266288.081</v>
      </c>
      <c r="D332" s="90" t="s">
        <v>956</v>
      </c>
      <c r="E332" s="90">
        <v>445952.00699999998</v>
      </c>
      <c r="F332" s="90">
        <v>310109.712</v>
      </c>
      <c r="G332" s="90">
        <v>89386.377999999997</v>
      </c>
      <c r="H332" s="90">
        <v>0</v>
      </c>
      <c r="I332" s="90">
        <v>182740.81899999999</v>
      </c>
      <c r="J332" s="90">
        <v>0</v>
      </c>
      <c r="K332" s="90">
        <v>41077.824000000001</v>
      </c>
      <c r="L332" s="90">
        <v>27726.592000000001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6332.1120000000001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2078010000000</v>
      </c>
      <c r="C333" s="90">
        <v>1269241.561</v>
      </c>
      <c r="D333" s="90" t="s">
        <v>957</v>
      </c>
      <c r="E333" s="90">
        <v>445952.00699999998</v>
      </c>
      <c r="F333" s="90">
        <v>310109.712</v>
      </c>
      <c r="G333" s="90">
        <v>91215.754000000001</v>
      </c>
      <c r="H333" s="90">
        <v>0</v>
      </c>
      <c r="I333" s="90">
        <v>161297.15</v>
      </c>
      <c r="J333" s="90">
        <v>0</v>
      </c>
      <c r="K333" s="90">
        <v>39694.949000000001</v>
      </c>
      <c r="L333" s="90">
        <v>27726.592000000001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6406.5929999999998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2155980000000</v>
      </c>
      <c r="C334" s="90">
        <v>1309195.182</v>
      </c>
      <c r="D334" s="90" t="s">
        <v>958</v>
      </c>
      <c r="E334" s="90">
        <v>445952.00699999998</v>
      </c>
      <c r="F334" s="90">
        <v>310109.712</v>
      </c>
      <c r="G334" s="90">
        <v>97003.615000000005</v>
      </c>
      <c r="H334" s="90">
        <v>0</v>
      </c>
      <c r="I334" s="90">
        <v>216042.66800000001</v>
      </c>
      <c r="J334" s="90">
        <v>0</v>
      </c>
      <c r="K334" s="90">
        <v>42986.506000000001</v>
      </c>
      <c r="L334" s="90">
        <v>27726.592000000001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6411.4449999999997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2250470000000</v>
      </c>
      <c r="C335" s="90">
        <v>1307341.9639999999</v>
      </c>
      <c r="D335" s="90" t="s">
        <v>959</v>
      </c>
      <c r="E335" s="90">
        <v>445952.00699999998</v>
      </c>
      <c r="F335" s="90">
        <v>310109.712</v>
      </c>
      <c r="G335" s="90">
        <v>97180.073000000004</v>
      </c>
      <c r="H335" s="90">
        <v>0</v>
      </c>
      <c r="I335" s="90">
        <v>214309.7</v>
      </c>
      <c r="J335" s="90">
        <v>0</v>
      </c>
      <c r="K335" s="90">
        <v>42625.055999999997</v>
      </c>
      <c r="L335" s="90">
        <v>27726.592000000001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6476.1869999999999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2051640000000</v>
      </c>
      <c r="C336" s="90">
        <v>1308457.42</v>
      </c>
      <c r="D336" s="90" t="s">
        <v>919</v>
      </c>
      <c r="E336" s="90">
        <v>445952.00699999998</v>
      </c>
      <c r="F336" s="90">
        <v>310109.712</v>
      </c>
      <c r="G336" s="90">
        <v>94366.043999999994</v>
      </c>
      <c r="H336" s="90">
        <v>0</v>
      </c>
      <c r="I336" s="90">
        <v>218498.655</v>
      </c>
      <c r="J336" s="90">
        <v>0</v>
      </c>
      <c r="K336" s="90">
        <v>42311.101000000002</v>
      </c>
      <c r="L336" s="90">
        <v>27726.592000000001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6530.6719999999996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2042070000000</v>
      </c>
      <c r="C337" s="90">
        <v>1234115.3899999999</v>
      </c>
      <c r="D337" s="90" t="s">
        <v>960</v>
      </c>
      <c r="E337" s="90">
        <v>445952.00699999998</v>
      </c>
      <c r="F337" s="90">
        <v>310109.712</v>
      </c>
      <c r="G337" s="90">
        <v>84620.554000000004</v>
      </c>
      <c r="H337" s="90">
        <v>0</v>
      </c>
      <c r="I337" s="90">
        <v>129954.98</v>
      </c>
      <c r="J337" s="90">
        <v>0</v>
      </c>
      <c r="K337" s="90">
        <v>38407.148000000001</v>
      </c>
      <c r="L337" s="90">
        <v>27726.592000000001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6069.8590000000004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2000290000000</v>
      </c>
      <c r="C338" s="90">
        <v>1211055.773</v>
      </c>
      <c r="D338" s="90" t="s">
        <v>961</v>
      </c>
      <c r="E338" s="90">
        <v>445952.00699999998</v>
      </c>
      <c r="F338" s="90">
        <v>310109.712</v>
      </c>
      <c r="G338" s="90">
        <v>79218.596999999994</v>
      </c>
      <c r="H338" s="90">
        <v>0</v>
      </c>
      <c r="I338" s="90">
        <v>23385.733</v>
      </c>
      <c r="J338" s="90">
        <v>6881</v>
      </c>
      <c r="K338" s="90">
        <v>32361.732</v>
      </c>
      <c r="L338" s="90">
        <v>3214.018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5044.68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2003980000000</v>
      </c>
      <c r="C339" s="90">
        <v>1175335.8570000001</v>
      </c>
      <c r="D339" s="90" t="s">
        <v>962</v>
      </c>
      <c r="E339" s="90">
        <v>445952.00699999998</v>
      </c>
      <c r="F339" s="90">
        <v>310109.712</v>
      </c>
      <c r="G339" s="90">
        <v>80883.442999999999</v>
      </c>
      <c r="H339" s="90">
        <v>0</v>
      </c>
      <c r="I339" s="90">
        <v>32961.718000000001</v>
      </c>
      <c r="J339" s="90">
        <v>6881</v>
      </c>
      <c r="K339" s="90">
        <v>33153.040999999997</v>
      </c>
      <c r="L339" s="90">
        <v>27726.592000000001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5281.5079999999998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24698800000000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1872370000000</v>
      </c>
      <c r="C342" s="90">
        <v>1175335.8570000001</v>
      </c>
      <c r="D342" s="90"/>
      <c r="E342" s="90">
        <v>445952.00699999998</v>
      </c>
      <c r="F342" s="90">
        <v>310109.712</v>
      </c>
      <c r="G342" s="90">
        <v>77106.581000000006</v>
      </c>
      <c r="H342" s="90">
        <v>0</v>
      </c>
      <c r="I342" s="90">
        <v>23385.733</v>
      </c>
      <c r="J342" s="90">
        <v>0</v>
      </c>
      <c r="K342" s="90">
        <v>32361.732</v>
      </c>
      <c r="L342" s="90">
        <v>3214.018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5044.68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2250470000000</v>
      </c>
      <c r="C343" s="90">
        <v>1309195.182</v>
      </c>
      <c r="D343" s="90"/>
      <c r="E343" s="90">
        <v>445952.00699999998</v>
      </c>
      <c r="F343" s="90">
        <v>310109.712</v>
      </c>
      <c r="G343" s="90">
        <v>97180.073000000004</v>
      </c>
      <c r="H343" s="90">
        <v>0</v>
      </c>
      <c r="I343" s="90">
        <v>218498.655</v>
      </c>
      <c r="J343" s="90">
        <v>6881</v>
      </c>
      <c r="K343" s="90">
        <v>42986.506000000001</v>
      </c>
      <c r="L343" s="90">
        <v>27726.592000000001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9673.1020000000008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449984.9</v>
      </c>
      <c r="C346" s="90">
        <v>124322.93</v>
      </c>
      <c r="D346" s="90">
        <v>0</v>
      </c>
      <c r="E346" s="90">
        <v>574307.82999999996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20.07</v>
      </c>
      <c r="C347" s="90">
        <v>5.54</v>
      </c>
      <c r="D347" s="90">
        <v>0</v>
      </c>
      <c r="E347" s="90">
        <v>25.61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20.07</v>
      </c>
      <c r="C348" s="90">
        <v>5.54</v>
      </c>
      <c r="D348" s="90">
        <v>0</v>
      </c>
      <c r="E348" s="90">
        <v>25.61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3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3"/>
      <c r="Y367" s="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42039.24</v>
      </c>
      <c r="C2" s="90">
        <v>1874.89</v>
      </c>
      <c r="D2" s="90">
        <v>1874.89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42039.24</v>
      </c>
      <c r="C3" s="90">
        <v>1874.89</v>
      </c>
      <c r="D3" s="90">
        <v>1874.89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111259.3</v>
      </c>
      <c r="C4" s="90">
        <v>4962.01</v>
      </c>
      <c r="D4" s="90">
        <v>4962.01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111259.3</v>
      </c>
      <c r="C5" s="90">
        <v>4962.01</v>
      </c>
      <c r="D5" s="90">
        <v>4962.01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13265.26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2807.45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107.99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2413.7199999999998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1393.99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740.78</v>
      </c>
      <c r="C21" s="90">
        <v>0</v>
      </c>
      <c r="D21" s="90">
        <v>0</v>
      </c>
      <c r="E21" s="90">
        <v>0</v>
      </c>
      <c r="F21" s="90">
        <v>0</v>
      </c>
      <c r="G21" s="90">
        <v>14018.2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1568.53</v>
      </c>
      <c r="C22" s="90">
        <v>0</v>
      </c>
      <c r="D22" s="90">
        <v>0</v>
      </c>
      <c r="E22" s="90">
        <v>0</v>
      </c>
      <c r="F22" s="90">
        <v>0</v>
      </c>
      <c r="G22" s="90">
        <v>583.49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784.57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182.26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26630.99</v>
      </c>
      <c r="C28" s="90">
        <v>15408.25</v>
      </c>
      <c r="D28" s="90">
        <v>0</v>
      </c>
      <c r="E28" s="90">
        <v>0</v>
      </c>
      <c r="F28" s="90">
        <v>0</v>
      </c>
      <c r="G28" s="90">
        <v>18639.3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0.56799999999999995</v>
      </c>
      <c r="E96" s="90">
        <v>0.621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0.56799999999999995</v>
      </c>
      <c r="E97" s="90">
        <v>0.621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0.56799999999999995</v>
      </c>
      <c r="E98" s="90">
        <v>0.621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0.56799999999999995</v>
      </c>
      <c r="E99" s="90">
        <v>0.621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0.56799999999999995</v>
      </c>
      <c r="E100" s="90">
        <v>0.621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0.56799999999999995</v>
      </c>
      <c r="E101" s="90">
        <v>0.621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0.29599999999999999</v>
      </c>
      <c r="E102" s="90">
        <v>0.314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0.56799999999999995</v>
      </c>
      <c r="E103" s="90">
        <v>0.621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0.56799999999999995</v>
      </c>
      <c r="E104" s="90">
        <v>0.621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0.56799999999999995</v>
      </c>
      <c r="E105" s="90">
        <v>0.621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0.56799999999999995</v>
      </c>
      <c r="E106" s="90">
        <v>0.621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0.56799999999999995</v>
      </c>
      <c r="E107" s="90">
        <v>0.621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0.56799999999999995</v>
      </c>
      <c r="E108" s="90">
        <v>0.621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0.29599999999999999</v>
      </c>
      <c r="E109" s="90">
        <v>0.314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0.56799999999999995</v>
      </c>
      <c r="E110" s="90">
        <v>0.621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0.56799999999999995</v>
      </c>
      <c r="E111" s="90">
        <v>0.621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0.56799999999999995</v>
      </c>
      <c r="E112" s="90">
        <v>0.621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0.56799999999999995</v>
      </c>
      <c r="E113" s="90">
        <v>0.621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0.56799999999999995</v>
      </c>
      <c r="E114" s="90">
        <v>0.621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0.56799999999999995</v>
      </c>
      <c r="E115" s="90">
        <v>0.621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0.56799999999999995</v>
      </c>
      <c r="E116" s="90">
        <v>0.621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0.56799999999999995</v>
      </c>
      <c r="E117" s="90">
        <v>0.621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0.56799999999999995</v>
      </c>
      <c r="E118" s="90">
        <v>0.621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0.56799999999999995</v>
      </c>
      <c r="E119" s="90">
        <v>0.621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0.56799999999999995</v>
      </c>
      <c r="E120" s="90">
        <v>0.621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0.56799999999999995</v>
      </c>
      <c r="E121" s="90">
        <v>0.621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0.56799999999999995</v>
      </c>
      <c r="E122" s="90">
        <v>0.621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0.56799999999999995</v>
      </c>
      <c r="E123" s="90">
        <v>0.621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0.56799999999999995</v>
      </c>
      <c r="E124" s="90">
        <v>0.621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0.56799999999999995</v>
      </c>
      <c r="E125" s="90">
        <v>0.621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0.29599999999999999</v>
      </c>
      <c r="E126" s="90">
        <v>0.314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0.56799999999999995</v>
      </c>
      <c r="E127" s="90">
        <v>0.621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0.56799999999999995</v>
      </c>
      <c r="E128" s="90">
        <v>0.621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0.56799999999999995</v>
      </c>
      <c r="E129" s="90">
        <v>0.621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0.56799999999999995</v>
      </c>
      <c r="E130" s="90">
        <v>0.621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0.56799999999999995</v>
      </c>
      <c r="E131" s="90">
        <v>0.621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0.29599999999999999</v>
      </c>
      <c r="E132" s="90">
        <v>0.314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0.56799999999999995</v>
      </c>
      <c r="E133" s="90">
        <v>0.621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0.56799999999999995</v>
      </c>
      <c r="E134" s="90">
        <v>0.621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0.56799999999999995</v>
      </c>
      <c r="E135" s="90">
        <v>0.621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0.56799999999999995</v>
      </c>
      <c r="E136" s="90">
        <v>0.621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0.56799999999999995</v>
      </c>
      <c r="E137" s="90">
        <v>0.621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0.56799999999999995</v>
      </c>
      <c r="E138" s="90">
        <v>0.621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0.56799999999999995</v>
      </c>
      <c r="E139" s="90">
        <v>0.621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0.56799999999999995</v>
      </c>
      <c r="E140" s="90">
        <v>0.621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0.29599999999999999</v>
      </c>
      <c r="E141" s="90">
        <v>0.314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0.56799999999999995</v>
      </c>
      <c r="E142" s="90">
        <v>0.621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0.56799999999999995</v>
      </c>
      <c r="E143" s="90">
        <v>0.621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0.29599999999999999</v>
      </c>
      <c r="E144" s="90">
        <v>0.314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0.56799999999999995</v>
      </c>
      <c r="E145" s="90">
        <v>0.621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0.56799999999999995</v>
      </c>
      <c r="E146" s="90">
        <v>0.621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0.29599999999999999</v>
      </c>
      <c r="E147" s="90">
        <v>0.314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0.56799999999999995</v>
      </c>
      <c r="E148" s="90">
        <v>0.621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0.29599999999999999</v>
      </c>
      <c r="E149" s="90">
        <v>0.314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0.56799999999999995</v>
      </c>
      <c r="E150" s="90">
        <v>0.621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0.56799999999999995</v>
      </c>
      <c r="E151" s="90">
        <v>0.621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0.56799999999999995</v>
      </c>
      <c r="E152" s="90">
        <v>0.621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0.56799999999999995</v>
      </c>
      <c r="E153" s="90">
        <v>0.621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0.56799999999999995</v>
      </c>
      <c r="E154" s="90">
        <v>0.621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0.56799999999999995</v>
      </c>
      <c r="E155" s="90">
        <v>0.621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0.56799999999999995</v>
      </c>
      <c r="E156" s="90">
        <v>0.621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0.56799999999999995</v>
      </c>
      <c r="E157" s="90">
        <v>0.621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0.56799999999999995</v>
      </c>
      <c r="E158" s="90">
        <v>0.621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0.56799999999999995</v>
      </c>
      <c r="E159" s="90">
        <v>0.621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0.56799999999999995</v>
      </c>
      <c r="E160" s="90">
        <v>0.621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0.56799999999999995</v>
      </c>
      <c r="E161" s="90">
        <v>0.621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0.56799999999999995</v>
      </c>
      <c r="E162" s="90">
        <v>0.621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0.56799999999999995</v>
      </c>
      <c r="E163" s="90">
        <v>0.621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0.56799999999999995</v>
      </c>
      <c r="E164" s="90">
        <v>0.621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0.56799999999999995</v>
      </c>
      <c r="E165" s="90">
        <v>0.621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0.56799999999999995</v>
      </c>
      <c r="E166" s="90">
        <v>0.621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0.56799999999999995</v>
      </c>
      <c r="E167" s="90">
        <v>0.621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0.56799999999999995</v>
      </c>
      <c r="E168" s="90">
        <v>0.621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0.56799999999999995</v>
      </c>
      <c r="E169" s="90">
        <v>0.621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0.56799999999999995</v>
      </c>
      <c r="E170" s="90">
        <v>0.621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0.56799999999999995</v>
      </c>
      <c r="E171" s="90">
        <v>0.621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0.56799999999999995</v>
      </c>
      <c r="E172" s="90">
        <v>0.621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0.56799999999999995</v>
      </c>
      <c r="E173" s="90">
        <v>0.621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3.3540000000000001</v>
      </c>
      <c r="F176" s="90">
        <v>0.38500000000000001</v>
      </c>
      <c r="G176" s="90">
        <v>0.30499999999999999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3.3540000000000001</v>
      </c>
      <c r="F177" s="90">
        <v>0.38500000000000001</v>
      </c>
      <c r="G177" s="90">
        <v>0.30499999999999999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3.3540000000000001</v>
      </c>
      <c r="F178" s="90">
        <v>0.38500000000000001</v>
      </c>
      <c r="G178" s="90">
        <v>0.30499999999999999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3.3540000000000001</v>
      </c>
      <c r="F179" s="90">
        <v>0.38500000000000001</v>
      </c>
      <c r="G179" s="90">
        <v>0.30499999999999999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3.3540000000000001</v>
      </c>
      <c r="F180" s="90">
        <v>0.38500000000000001</v>
      </c>
      <c r="G180" s="90">
        <v>0.30499999999999999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3.3540000000000001</v>
      </c>
      <c r="F181" s="90">
        <v>0.38500000000000001</v>
      </c>
      <c r="G181" s="90">
        <v>0.30499999999999999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3.3540000000000001</v>
      </c>
      <c r="F182" s="90">
        <v>0.38500000000000001</v>
      </c>
      <c r="G182" s="90">
        <v>0.30499999999999999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3.3540000000000001</v>
      </c>
      <c r="F183" s="90">
        <v>0.38500000000000001</v>
      </c>
      <c r="G183" s="90">
        <v>0.30499999999999999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3.3540000000000001</v>
      </c>
      <c r="F184" s="90">
        <v>0.38500000000000001</v>
      </c>
      <c r="G184" s="90">
        <v>0.30499999999999999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3.3540000000000001</v>
      </c>
      <c r="F185" s="90">
        <v>0.38500000000000001</v>
      </c>
      <c r="G185" s="90">
        <v>0.30499999999999999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3.3540000000000001</v>
      </c>
      <c r="F186" s="90">
        <v>0.38500000000000001</v>
      </c>
      <c r="G186" s="90">
        <v>0.30499999999999999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3.3540000000000001</v>
      </c>
      <c r="F187" s="90">
        <v>0.38500000000000001</v>
      </c>
      <c r="G187" s="90">
        <v>0.30499999999999999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3.3540000000000001</v>
      </c>
      <c r="F188" s="90">
        <v>0.38500000000000001</v>
      </c>
      <c r="G188" s="90">
        <v>0.30499999999999999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3.3540000000000001</v>
      </c>
      <c r="F189" s="90">
        <v>0.38500000000000001</v>
      </c>
      <c r="G189" s="90">
        <v>0.30499999999999999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3.3540000000000001</v>
      </c>
      <c r="F190" s="90">
        <v>0.38500000000000001</v>
      </c>
      <c r="G190" s="90">
        <v>0.30499999999999999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3.3540000000000001</v>
      </c>
      <c r="F191" s="90">
        <v>0.38500000000000001</v>
      </c>
      <c r="G191" s="90">
        <v>0.30499999999999999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3.3540000000000001</v>
      </c>
      <c r="F192" s="90">
        <v>0.38500000000000001</v>
      </c>
      <c r="G192" s="90">
        <v>0.30499999999999999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3.3540000000000001</v>
      </c>
      <c r="F193" s="90">
        <v>0.38500000000000001</v>
      </c>
      <c r="G193" s="90">
        <v>0.30499999999999999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3.3540000000000001</v>
      </c>
      <c r="F194" s="90">
        <v>0.38500000000000001</v>
      </c>
      <c r="G194" s="90">
        <v>0.30499999999999999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3.3540000000000001</v>
      </c>
      <c r="F195" s="90">
        <v>0.38500000000000001</v>
      </c>
      <c r="G195" s="90">
        <v>0.30499999999999999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3.3540000000000001</v>
      </c>
      <c r="F196" s="90">
        <v>0.38500000000000001</v>
      </c>
      <c r="G196" s="90">
        <v>0.30499999999999999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3.3540000000000001</v>
      </c>
      <c r="F197" s="90">
        <v>0.38500000000000001</v>
      </c>
      <c r="G197" s="90">
        <v>0.30499999999999999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3.3540000000000001</v>
      </c>
      <c r="F198" s="90">
        <v>0.38500000000000001</v>
      </c>
      <c r="G198" s="90">
        <v>0.30499999999999999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3.3540000000000001</v>
      </c>
      <c r="F199" s="90">
        <v>0.38500000000000001</v>
      </c>
      <c r="G199" s="90">
        <v>0.30499999999999999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3.3540000000000001</v>
      </c>
      <c r="F200" s="90">
        <v>0.38500000000000001</v>
      </c>
      <c r="G200" s="90">
        <v>0.30499999999999999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3.3540000000000001</v>
      </c>
      <c r="F201" s="90">
        <v>0.38500000000000001</v>
      </c>
      <c r="G201" s="90">
        <v>0.30499999999999999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3.3540000000000001</v>
      </c>
      <c r="F202" s="90">
        <v>0.38500000000000001</v>
      </c>
      <c r="G202" s="90">
        <v>0.30499999999999999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3.3540000000000001</v>
      </c>
      <c r="F203" s="90">
        <v>0.38500000000000001</v>
      </c>
      <c r="G203" s="90">
        <v>0.30499999999999999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3.3540000000000001</v>
      </c>
      <c r="F204" s="90">
        <v>0.38500000000000001</v>
      </c>
      <c r="G204" s="90">
        <v>0.30499999999999999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3.3540000000000001</v>
      </c>
      <c r="F205" s="90">
        <v>0.38500000000000001</v>
      </c>
      <c r="G205" s="90">
        <v>0.30499999999999999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3.3540000000000001</v>
      </c>
      <c r="F206" s="90">
        <v>0.38500000000000001</v>
      </c>
      <c r="G206" s="90">
        <v>0.30499999999999999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3.3540000000000001</v>
      </c>
      <c r="F207" s="90">
        <v>0.38500000000000001</v>
      </c>
      <c r="G207" s="90">
        <v>0.30499999999999999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3.3540000000000001</v>
      </c>
      <c r="F208" s="90">
        <v>0.38500000000000001</v>
      </c>
      <c r="G208" s="90">
        <v>0.30499999999999999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3.3540000000000001</v>
      </c>
      <c r="F209" s="90">
        <v>0.38500000000000001</v>
      </c>
      <c r="G209" s="90">
        <v>0.30499999999999999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3.3540000000000001</v>
      </c>
      <c r="F210" s="90">
        <v>0.38500000000000001</v>
      </c>
      <c r="G210" s="90">
        <v>0.30499999999999999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3.3540000000000001</v>
      </c>
      <c r="F211" s="90">
        <v>0.38500000000000001</v>
      </c>
      <c r="G211" s="90">
        <v>0.30499999999999999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3.3540000000000001</v>
      </c>
      <c r="F212" s="90">
        <v>0.38500000000000001</v>
      </c>
      <c r="G212" s="90">
        <v>0.30499999999999999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3.3540000000000001</v>
      </c>
      <c r="F213" s="90">
        <v>0.38500000000000001</v>
      </c>
      <c r="G213" s="90">
        <v>0.30499999999999999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3.3540000000000001</v>
      </c>
      <c r="F214" s="90">
        <v>0.38500000000000001</v>
      </c>
      <c r="G214" s="90">
        <v>0.30499999999999999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3.3540000000000001</v>
      </c>
      <c r="F215" s="90">
        <v>0.38500000000000001</v>
      </c>
      <c r="G215" s="90">
        <v>0.30499999999999999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3.35</v>
      </c>
      <c r="F216" s="90">
        <v>0.38500000000000001</v>
      </c>
      <c r="G216" s="90">
        <v>0.30499999999999999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3.35</v>
      </c>
      <c r="F217" s="90">
        <v>0.38500000000000001</v>
      </c>
      <c r="G217" s="90">
        <v>0.30499999999999999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3.35</v>
      </c>
      <c r="F218" s="90">
        <v>0.38500000000000001</v>
      </c>
      <c r="G218" s="90">
        <v>0.30499999999999999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2910074.77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3729732.34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2775763.63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547565.39</v>
      </c>
      <c r="D226" s="90">
        <v>350340.57</v>
      </c>
      <c r="E226" s="90">
        <v>197224.82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329146.76</v>
      </c>
      <c r="D227" s="90">
        <v>245245.26</v>
      </c>
      <c r="E227" s="90">
        <v>83901.5</v>
      </c>
      <c r="F227" s="90">
        <v>0.75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846741.96</v>
      </c>
      <c r="D228" s="90">
        <v>552599.06000000006</v>
      </c>
      <c r="E228" s="90">
        <v>294142.89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1381026.91</v>
      </c>
      <c r="D229" s="90">
        <v>895897.31</v>
      </c>
      <c r="E229" s="90">
        <v>485129.6</v>
      </c>
      <c r="F229" s="90">
        <v>0.65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64205.08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11659.23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16366.83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14143.09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16300.04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16300.04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16300.04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16300.04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43861.77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64130.57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64130.57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51384.15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16032.64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16032.64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64130.57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187004.62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29822.13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34703.040000000001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13916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62708.31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124647.23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76093.119999999995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76093.119999999995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47998.38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29450.7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30009.71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40316.75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54164.75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265209.83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52987.37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198669.39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36025.370000000003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7072.29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4175.13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30594.5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6918.16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6114.42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60115.58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60115.58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11268.96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11250.07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64870.77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64697.65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10626.18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10608.47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60115.58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60115.58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11736.82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11698.58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82004.5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81736.36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11372.66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11339.16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42086.12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105215.31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95718.82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208604.72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192810.92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334739.05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16.809999999999999</v>
      </c>
      <c r="F295" s="90">
        <v>28296.52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15.58</v>
      </c>
      <c r="F296" s="90">
        <v>26397.200000000001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27.73</v>
      </c>
      <c r="F297" s="90">
        <v>46373.15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44.37</v>
      </c>
      <c r="F298" s="90">
        <v>73504.759999999995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26666.81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20537.490000000002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39176.03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840077.63359999994</v>
      </c>
      <c r="C310" s="90">
        <v>1438.4519</v>
      </c>
      <c r="D310" s="90">
        <v>4055.3876</v>
      </c>
      <c r="E310" s="90">
        <v>0</v>
      </c>
      <c r="F310" s="90">
        <v>1.24E-2</v>
      </c>
      <c r="G310" s="90">
        <v>933477.81689999998</v>
      </c>
      <c r="H310" s="90">
        <v>355376.38530000002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750189.58019999997</v>
      </c>
      <c r="C311" s="90">
        <v>1292.9754</v>
      </c>
      <c r="D311" s="90">
        <v>3672.0421999999999</v>
      </c>
      <c r="E311" s="90">
        <v>0</v>
      </c>
      <c r="F311" s="90">
        <v>1.12E-2</v>
      </c>
      <c r="G311" s="90">
        <v>845250.96349999995</v>
      </c>
      <c r="H311" s="90">
        <v>318157.92259999999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828969.08409999998</v>
      </c>
      <c r="C312" s="90">
        <v>1439.6124</v>
      </c>
      <c r="D312" s="90">
        <v>4122.7444999999998</v>
      </c>
      <c r="E312" s="90">
        <v>0</v>
      </c>
      <c r="F312" s="90">
        <v>1.26E-2</v>
      </c>
      <c r="G312" s="90">
        <v>949011.87179999996</v>
      </c>
      <c r="H312" s="90">
        <v>352606.7169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772939.45059999998</v>
      </c>
      <c r="C313" s="90">
        <v>1348.1124</v>
      </c>
      <c r="D313" s="90">
        <v>3878.8761</v>
      </c>
      <c r="E313" s="90">
        <v>0</v>
      </c>
      <c r="F313" s="90">
        <v>1.18E-2</v>
      </c>
      <c r="G313" s="90">
        <v>892884.26089999999</v>
      </c>
      <c r="H313" s="90">
        <v>329328.99939999997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822839.43299999996</v>
      </c>
      <c r="C314" s="90">
        <v>1445.1384</v>
      </c>
      <c r="D314" s="90">
        <v>4189.2003999999997</v>
      </c>
      <c r="E314" s="90">
        <v>0</v>
      </c>
      <c r="F314" s="90">
        <v>1.2699999999999999E-2</v>
      </c>
      <c r="G314" s="90">
        <v>964332.42460000003</v>
      </c>
      <c r="H314" s="90">
        <v>351545.55420000001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851977.43539999996</v>
      </c>
      <c r="C315" s="90">
        <v>1507.1339</v>
      </c>
      <c r="D315" s="90">
        <v>4402.4147000000003</v>
      </c>
      <c r="E315" s="90">
        <v>0</v>
      </c>
      <c r="F315" s="90">
        <v>1.34E-2</v>
      </c>
      <c r="G315" s="91">
        <v>1013430</v>
      </c>
      <c r="H315" s="90">
        <v>365028.9118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891517.7108</v>
      </c>
      <c r="C316" s="90">
        <v>1580.7920999999999</v>
      </c>
      <c r="D316" s="90">
        <v>4628.9840999999997</v>
      </c>
      <c r="E316" s="90">
        <v>0</v>
      </c>
      <c r="F316" s="90">
        <v>1.4E-2</v>
      </c>
      <c r="G316" s="91">
        <v>1065590</v>
      </c>
      <c r="H316" s="90">
        <v>382324.82539999997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915428.31960000005</v>
      </c>
      <c r="C317" s="90">
        <v>1623.07</v>
      </c>
      <c r="D317" s="90">
        <v>4752.4198999999999</v>
      </c>
      <c r="E317" s="90">
        <v>0</v>
      </c>
      <c r="F317" s="90">
        <v>1.44E-2</v>
      </c>
      <c r="G317" s="91">
        <v>1094000</v>
      </c>
      <c r="H317" s="90">
        <v>392567.43199999997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819843.33570000005</v>
      </c>
      <c r="C318" s="90">
        <v>1444.9771000000001</v>
      </c>
      <c r="D318" s="90">
        <v>4204.5239000000001</v>
      </c>
      <c r="E318" s="90">
        <v>0</v>
      </c>
      <c r="F318" s="90">
        <v>1.2800000000000001E-2</v>
      </c>
      <c r="G318" s="90">
        <v>967866.92669999995</v>
      </c>
      <c r="H318" s="90">
        <v>350753.19439999998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809410.38879999996</v>
      </c>
      <c r="C319" s="90">
        <v>1415.4603999999999</v>
      </c>
      <c r="D319" s="90">
        <v>4084.3062</v>
      </c>
      <c r="E319" s="90">
        <v>0</v>
      </c>
      <c r="F319" s="90">
        <v>1.24E-2</v>
      </c>
      <c r="G319" s="90">
        <v>940177.80960000004</v>
      </c>
      <c r="H319" s="90">
        <v>345225.6606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777738.84199999995</v>
      </c>
      <c r="C320" s="90">
        <v>1350.7063000000001</v>
      </c>
      <c r="D320" s="90">
        <v>3868.3299000000002</v>
      </c>
      <c r="E320" s="90">
        <v>0</v>
      </c>
      <c r="F320" s="90">
        <v>1.18E-2</v>
      </c>
      <c r="G320" s="90">
        <v>890448.43220000004</v>
      </c>
      <c r="H320" s="90">
        <v>330821.55570000003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821647.94909999997</v>
      </c>
      <c r="C321" s="90">
        <v>1412.1818000000001</v>
      </c>
      <c r="D321" s="90">
        <v>3998.1129000000001</v>
      </c>
      <c r="E321" s="90">
        <v>0</v>
      </c>
      <c r="F321" s="90">
        <v>1.2200000000000001E-2</v>
      </c>
      <c r="G321" s="90">
        <v>920301.97759999998</v>
      </c>
      <c r="H321" s="90">
        <v>348085.58189999999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9902580</v>
      </c>
      <c r="C323" s="90">
        <v>17298.6122</v>
      </c>
      <c r="D323" s="90">
        <v>49857.342499999999</v>
      </c>
      <c r="E323" s="90">
        <v>0</v>
      </c>
      <c r="F323" s="90">
        <v>0.15190000000000001</v>
      </c>
      <c r="G323" s="91">
        <v>11476800</v>
      </c>
      <c r="H323" s="91">
        <v>4221820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750189.58019999997</v>
      </c>
      <c r="C324" s="90">
        <v>1292.9754</v>
      </c>
      <c r="D324" s="90">
        <v>3672.0421999999999</v>
      </c>
      <c r="E324" s="90">
        <v>0</v>
      </c>
      <c r="F324" s="90">
        <v>1.12E-2</v>
      </c>
      <c r="G324" s="90">
        <v>845250.96349999995</v>
      </c>
      <c r="H324" s="90">
        <v>318157.92259999999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915428.31960000005</v>
      </c>
      <c r="C325" s="90">
        <v>1623.07</v>
      </c>
      <c r="D325" s="90">
        <v>4752.4198999999999</v>
      </c>
      <c r="E325" s="90">
        <v>0</v>
      </c>
      <c r="F325" s="90">
        <v>1.44E-2</v>
      </c>
      <c r="G325" s="91">
        <v>1094000</v>
      </c>
      <c r="H325" s="90">
        <v>392567.43199999997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2166060000000</v>
      </c>
      <c r="C328" s="90">
        <v>1228254.047</v>
      </c>
      <c r="D328" s="90" t="s">
        <v>963</v>
      </c>
      <c r="E328" s="90">
        <v>445952.00699999998</v>
      </c>
      <c r="F328" s="90">
        <v>310109.712</v>
      </c>
      <c r="G328" s="90">
        <v>78897.259000000005</v>
      </c>
      <c r="H328" s="90">
        <v>0</v>
      </c>
      <c r="I328" s="90">
        <v>170.34700000000001</v>
      </c>
      <c r="J328" s="90">
        <v>6881</v>
      </c>
      <c r="K328" s="90">
        <v>39743.767999999996</v>
      </c>
      <c r="L328" s="90">
        <v>0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4915.9740000000002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1961340000000</v>
      </c>
      <c r="C329" s="90">
        <v>1210413.4939999999</v>
      </c>
      <c r="D329" s="90" t="s">
        <v>1052</v>
      </c>
      <c r="E329" s="90">
        <v>445952.00699999998</v>
      </c>
      <c r="F329" s="90">
        <v>310109.712</v>
      </c>
      <c r="G329" s="90">
        <v>79365.043999999994</v>
      </c>
      <c r="H329" s="90">
        <v>0</v>
      </c>
      <c r="I329" s="90">
        <v>8295.4750000000004</v>
      </c>
      <c r="J329" s="90">
        <v>6881</v>
      </c>
      <c r="K329" s="90">
        <v>40482.909</v>
      </c>
      <c r="L329" s="90">
        <v>0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4961.3109999999997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2202110000000</v>
      </c>
      <c r="C330" s="90">
        <v>1255991.4580000001</v>
      </c>
      <c r="D330" s="90" t="s">
        <v>1053</v>
      </c>
      <c r="E330" s="90">
        <v>445952.00699999998</v>
      </c>
      <c r="F330" s="90">
        <v>310109.712</v>
      </c>
      <c r="G330" s="90">
        <v>83633.290999999997</v>
      </c>
      <c r="H330" s="90">
        <v>0</v>
      </c>
      <c r="I330" s="90">
        <v>136137.85500000001</v>
      </c>
      <c r="J330" s="90">
        <v>0</v>
      </c>
      <c r="K330" s="90">
        <v>47127.000999999997</v>
      </c>
      <c r="L330" s="90">
        <v>36431.898000000001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5994.0410000000002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2071870000000</v>
      </c>
      <c r="C331" s="90">
        <v>1299667.233</v>
      </c>
      <c r="D331" s="90" t="s">
        <v>964</v>
      </c>
      <c r="E331" s="90">
        <v>445952.00699999998</v>
      </c>
      <c r="F331" s="90">
        <v>310109.712</v>
      </c>
      <c r="G331" s="90">
        <v>84898.982999999993</v>
      </c>
      <c r="H331" s="90">
        <v>0</v>
      </c>
      <c r="I331" s="90">
        <v>100362.958</v>
      </c>
      <c r="J331" s="90">
        <v>0</v>
      </c>
      <c r="K331" s="90">
        <v>45944.747000000003</v>
      </c>
      <c r="L331" s="90">
        <v>36431.898000000001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5729.7659999999996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2237660000000</v>
      </c>
      <c r="C332" s="90">
        <v>1367962.8259999999</v>
      </c>
      <c r="D332" s="90" t="s">
        <v>965</v>
      </c>
      <c r="E332" s="90">
        <v>445952.00699999998</v>
      </c>
      <c r="F332" s="90">
        <v>310109.712</v>
      </c>
      <c r="G332" s="90">
        <v>80069.606</v>
      </c>
      <c r="H332" s="90">
        <v>0</v>
      </c>
      <c r="I332" s="90">
        <v>273583.98599999998</v>
      </c>
      <c r="J332" s="90">
        <v>0</v>
      </c>
      <c r="K332" s="90">
        <v>52401.542000000001</v>
      </c>
      <c r="L332" s="90">
        <v>36431.898000000001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6451.4369999999999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2351580000000</v>
      </c>
      <c r="C333" s="90">
        <v>1503826.692</v>
      </c>
      <c r="D333" s="90" t="s">
        <v>966</v>
      </c>
      <c r="E333" s="90">
        <v>445952.00699999998</v>
      </c>
      <c r="F333" s="90">
        <v>302612.43699999998</v>
      </c>
      <c r="G333" s="90">
        <v>91941.115000000005</v>
      </c>
      <c r="H333" s="90">
        <v>0</v>
      </c>
      <c r="I333" s="90">
        <v>400250.67099999997</v>
      </c>
      <c r="J333" s="90">
        <v>0</v>
      </c>
      <c r="K333" s="90">
        <v>56118.248</v>
      </c>
      <c r="L333" s="90">
        <v>36431.898000000001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7557.6790000000001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2472620000000</v>
      </c>
      <c r="C334" s="90">
        <v>1491433.416</v>
      </c>
      <c r="D334" s="90" t="s">
        <v>967</v>
      </c>
      <c r="E334" s="90">
        <v>445952.00699999998</v>
      </c>
      <c r="F334" s="90">
        <v>310109.712</v>
      </c>
      <c r="G334" s="90">
        <v>93678.091</v>
      </c>
      <c r="H334" s="90">
        <v>0</v>
      </c>
      <c r="I334" s="90">
        <v>374873.10700000002</v>
      </c>
      <c r="J334" s="90">
        <v>0</v>
      </c>
      <c r="K334" s="90">
        <v>55591.133000000002</v>
      </c>
      <c r="L334" s="90">
        <v>36431.898000000001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11834.832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2538550000000</v>
      </c>
      <c r="C335" s="90">
        <v>1562431.7279999999</v>
      </c>
      <c r="D335" s="90" t="s">
        <v>968</v>
      </c>
      <c r="E335" s="90">
        <v>445952.00699999998</v>
      </c>
      <c r="F335" s="90">
        <v>310109.712</v>
      </c>
      <c r="G335" s="90">
        <v>99532.244999999995</v>
      </c>
      <c r="H335" s="90">
        <v>0</v>
      </c>
      <c r="I335" s="90">
        <v>443130.08899999998</v>
      </c>
      <c r="J335" s="90">
        <v>0</v>
      </c>
      <c r="K335" s="90">
        <v>57681.817999999999</v>
      </c>
      <c r="L335" s="90">
        <v>36431.898000000001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6631.3220000000001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2245860000000</v>
      </c>
      <c r="C336" s="90">
        <v>1416022.764</v>
      </c>
      <c r="D336" s="90" t="s">
        <v>1054</v>
      </c>
      <c r="E336" s="90">
        <v>445952.00699999998</v>
      </c>
      <c r="F336" s="90">
        <v>310109.712</v>
      </c>
      <c r="G336" s="90">
        <v>89765.505999999994</v>
      </c>
      <c r="H336" s="90">
        <v>0</v>
      </c>
      <c r="I336" s="90">
        <v>309085.076</v>
      </c>
      <c r="J336" s="90">
        <v>0</v>
      </c>
      <c r="K336" s="90">
        <v>55529.48</v>
      </c>
      <c r="L336" s="90">
        <v>36431.898000000001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6186.4470000000001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2181610000000</v>
      </c>
      <c r="C337" s="90">
        <v>1329035.5649999999</v>
      </c>
      <c r="D337" s="90" t="s">
        <v>1023</v>
      </c>
      <c r="E337" s="90">
        <v>445952.00699999998</v>
      </c>
      <c r="F337" s="90">
        <v>310109.712</v>
      </c>
      <c r="G337" s="90">
        <v>79338.960000000006</v>
      </c>
      <c r="H337" s="90">
        <v>0</v>
      </c>
      <c r="I337" s="90">
        <v>234987.45300000001</v>
      </c>
      <c r="J337" s="90">
        <v>0</v>
      </c>
      <c r="K337" s="90">
        <v>52371.33</v>
      </c>
      <c r="L337" s="90">
        <v>36431.898000000001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6881.5680000000002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2066220000000</v>
      </c>
      <c r="C338" s="90">
        <v>1343287.54</v>
      </c>
      <c r="D338" s="90" t="s">
        <v>1055</v>
      </c>
      <c r="E338" s="90">
        <v>445952.00699999998</v>
      </c>
      <c r="F338" s="90">
        <v>310109.712</v>
      </c>
      <c r="G338" s="90">
        <v>79765.494999999995</v>
      </c>
      <c r="H338" s="90">
        <v>0</v>
      </c>
      <c r="I338" s="90">
        <v>248266.73699999999</v>
      </c>
      <c r="J338" s="90">
        <v>0</v>
      </c>
      <c r="K338" s="90">
        <v>52959.605000000003</v>
      </c>
      <c r="L338" s="90">
        <v>36431.898000000001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6839.4489999999996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2135490000000</v>
      </c>
      <c r="C339" s="90">
        <v>1211163.2949999999</v>
      </c>
      <c r="D339" s="90" t="s">
        <v>969</v>
      </c>
      <c r="E339" s="90">
        <v>445952.00699999998</v>
      </c>
      <c r="F339" s="90">
        <v>310109.712</v>
      </c>
      <c r="G339" s="90">
        <v>78115.245999999999</v>
      </c>
      <c r="H339" s="90">
        <v>0</v>
      </c>
      <c r="I339" s="90">
        <v>17345.170999999998</v>
      </c>
      <c r="J339" s="90">
        <v>6881</v>
      </c>
      <c r="K339" s="90">
        <v>41129.42</v>
      </c>
      <c r="L339" s="90">
        <v>0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4975.7439999999997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26631000000000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1961340000000</v>
      </c>
      <c r="C342" s="90">
        <v>1210413.4939999999</v>
      </c>
      <c r="D342" s="90"/>
      <c r="E342" s="90">
        <v>445952.00699999998</v>
      </c>
      <c r="F342" s="90">
        <v>302612.43699999998</v>
      </c>
      <c r="G342" s="90">
        <v>78115.245999999999</v>
      </c>
      <c r="H342" s="90">
        <v>0</v>
      </c>
      <c r="I342" s="90">
        <v>170.34700000000001</v>
      </c>
      <c r="J342" s="90">
        <v>0</v>
      </c>
      <c r="K342" s="90">
        <v>39743.767999999996</v>
      </c>
      <c r="L342" s="90">
        <v>0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4915.9740000000002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2538550000000</v>
      </c>
      <c r="C343" s="90">
        <v>1562431.7279999999</v>
      </c>
      <c r="D343" s="90"/>
      <c r="E343" s="90">
        <v>445952.00699999998</v>
      </c>
      <c r="F343" s="90">
        <v>310109.712</v>
      </c>
      <c r="G343" s="90">
        <v>99532.244999999995</v>
      </c>
      <c r="H343" s="90">
        <v>0</v>
      </c>
      <c r="I343" s="90">
        <v>443130.08899999998</v>
      </c>
      <c r="J343" s="90">
        <v>6881</v>
      </c>
      <c r="K343" s="90">
        <v>57681.817999999999</v>
      </c>
      <c r="L343" s="90">
        <v>36431.898000000001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11834.832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726749.96</v>
      </c>
      <c r="C346" s="90">
        <v>136927.73000000001</v>
      </c>
      <c r="D346" s="90">
        <v>0</v>
      </c>
      <c r="E346" s="90">
        <v>863677.68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32.409999999999997</v>
      </c>
      <c r="C347" s="90">
        <v>6.11</v>
      </c>
      <c r="D347" s="90">
        <v>0</v>
      </c>
      <c r="E347" s="90">
        <v>38.520000000000003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32.409999999999997</v>
      </c>
      <c r="C348" s="90">
        <v>6.11</v>
      </c>
      <c r="D348" s="90">
        <v>0</v>
      </c>
      <c r="E348" s="90">
        <v>38.520000000000003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5"/>
      <c r="Y357" s="75"/>
    </row>
    <row r="358" spans="20:34">
      <c r="T358" s="73"/>
      <c r="U358" s="75"/>
      <c r="V358" s="75"/>
      <c r="W358" s="75"/>
      <c r="X358" s="75"/>
      <c r="Y358" s="75"/>
    </row>
    <row r="359" spans="20:34">
      <c r="T359" s="73"/>
      <c r="U359" s="75"/>
      <c r="V359" s="75"/>
      <c r="W359" s="75"/>
      <c r="X359" s="75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38340.67</v>
      </c>
      <c r="C2" s="90">
        <v>1709.94</v>
      </c>
      <c r="D2" s="90">
        <v>1709.94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38340.67</v>
      </c>
      <c r="C3" s="90">
        <v>1709.94</v>
      </c>
      <c r="D3" s="90">
        <v>1709.94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100199.22</v>
      </c>
      <c r="C4" s="90">
        <v>4468.74</v>
      </c>
      <c r="D4" s="90">
        <v>4468.74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100199.22</v>
      </c>
      <c r="C5" s="90">
        <v>4468.74</v>
      </c>
      <c r="D5" s="90">
        <v>4468.74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9996.42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1868.75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108.01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2605.73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1013.86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545.9</v>
      </c>
      <c r="C21" s="90">
        <v>0</v>
      </c>
      <c r="D21" s="90">
        <v>0</v>
      </c>
      <c r="E21" s="90">
        <v>0</v>
      </c>
      <c r="F21" s="90">
        <v>0</v>
      </c>
      <c r="G21" s="90">
        <v>14117.75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2464.44</v>
      </c>
      <c r="C22" s="90">
        <v>0</v>
      </c>
      <c r="D22" s="90">
        <v>0</v>
      </c>
      <c r="E22" s="90">
        <v>0</v>
      </c>
      <c r="F22" s="90">
        <v>0</v>
      </c>
      <c r="G22" s="90">
        <v>916.77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781.34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181.54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26204.5</v>
      </c>
      <c r="C28" s="90">
        <v>12136.18</v>
      </c>
      <c r="D28" s="90">
        <v>0</v>
      </c>
      <c r="E28" s="90">
        <v>0</v>
      </c>
      <c r="F28" s="90">
        <v>0</v>
      </c>
      <c r="G28" s="90">
        <v>19072.13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0.79500000000000004</v>
      </c>
      <c r="E96" s="90">
        <v>0.90200000000000002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0.79500000000000004</v>
      </c>
      <c r="E97" s="90">
        <v>0.90200000000000002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0.79500000000000004</v>
      </c>
      <c r="E98" s="90">
        <v>0.90200000000000002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0.79500000000000004</v>
      </c>
      <c r="E99" s="90">
        <v>0.90200000000000002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0.79500000000000004</v>
      </c>
      <c r="E100" s="90">
        <v>0.90200000000000002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0.79500000000000004</v>
      </c>
      <c r="E101" s="90">
        <v>0.90200000000000002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0.28499999999999998</v>
      </c>
      <c r="E102" s="90">
        <v>0.30199999999999999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0.79500000000000004</v>
      </c>
      <c r="E103" s="90">
        <v>0.90200000000000002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0.79500000000000004</v>
      </c>
      <c r="E104" s="90">
        <v>0.90200000000000002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0.79500000000000004</v>
      </c>
      <c r="E105" s="90">
        <v>0.90200000000000002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0.79500000000000004</v>
      </c>
      <c r="E106" s="90">
        <v>0.90200000000000002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0.79500000000000004</v>
      </c>
      <c r="E107" s="90">
        <v>0.90200000000000002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0.79500000000000004</v>
      </c>
      <c r="E108" s="90">
        <v>0.90200000000000002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0.28499999999999998</v>
      </c>
      <c r="E109" s="90">
        <v>0.30199999999999999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0.79500000000000004</v>
      </c>
      <c r="E110" s="90">
        <v>0.90200000000000002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0.79500000000000004</v>
      </c>
      <c r="E111" s="90">
        <v>0.90200000000000002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0.79500000000000004</v>
      </c>
      <c r="E112" s="90">
        <v>0.90200000000000002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0.79500000000000004</v>
      </c>
      <c r="E113" s="90">
        <v>0.90200000000000002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0.79500000000000004</v>
      </c>
      <c r="E114" s="90">
        <v>0.90200000000000002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0.79500000000000004</v>
      </c>
      <c r="E115" s="90">
        <v>0.90200000000000002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0.79500000000000004</v>
      </c>
      <c r="E116" s="90">
        <v>0.90200000000000002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0.79500000000000004</v>
      </c>
      <c r="E117" s="90">
        <v>0.90200000000000002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0.79500000000000004</v>
      </c>
      <c r="E118" s="90">
        <v>0.90200000000000002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0.79500000000000004</v>
      </c>
      <c r="E119" s="90">
        <v>0.90200000000000002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0.79500000000000004</v>
      </c>
      <c r="E120" s="90">
        <v>0.90200000000000002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0.79500000000000004</v>
      </c>
      <c r="E121" s="90">
        <v>0.90200000000000002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0.79500000000000004</v>
      </c>
      <c r="E122" s="90">
        <v>0.90200000000000002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0.79500000000000004</v>
      </c>
      <c r="E123" s="90">
        <v>0.90200000000000002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0.79500000000000004</v>
      </c>
      <c r="E124" s="90">
        <v>0.90200000000000002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0.79500000000000004</v>
      </c>
      <c r="E125" s="90">
        <v>0.90200000000000002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0.28499999999999998</v>
      </c>
      <c r="E126" s="90">
        <v>0.30199999999999999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0.79500000000000004</v>
      </c>
      <c r="E127" s="90">
        <v>0.90200000000000002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0.79500000000000004</v>
      </c>
      <c r="E128" s="90">
        <v>0.90200000000000002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0.79500000000000004</v>
      </c>
      <c r="E129" s="90">
        <v>0.90200000000000002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0.79500000000000004</v>
      </c>
      <c r="E130" s="90">
        <v>0.90200000000000002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0.79500000000000004</v>
      </c>
      <c r="E131" s="90">
        <v>0.90200000000000002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0.28499999999999998</v>
      </c>
      <c r="E132" s="90">
        <v>0.30199999999999999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0.79500000000000004</v>
      </c>
      <c r="E133" s="90">
        <v>0.90200000000000002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0.79500000000000004</v>
      </c>
      <c r="E134" s="90">
        <v>0.90200000000000002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0.79500000000000004</v>
      </c>
      <c r="E135" s="90">
        <v>0.90200000000000002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0.79500000000000004</v>
      </c>
      <c r="E136" s="90">
        <v>0.90200000000000002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0.79500000000000004</v>
      </c>
      <c r="E137" s="90">
        <v>0.90200000000000002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0.79500000000000004</v>
      </c>
      <c r="E138" s="90">
        <v>0.90200000000000002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0.79500000000000004</v>
      </c>
      <c r="E139" s="90">
        <v>0.90200000000000002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0.79500000000000004</v>
      </c>
      <c r="E140" s="90">
        <v>0.90200000000000002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0.28499999999999998</v>
      </c>
      <c r="E141" s="90">
        <v>0.30199999999999999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0.79500000000000004</v>
      </c>
      <c r="E142" s="90">
        <v>0.90200000000000002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0.79500000000000004</v>
      </c>
      <c r="E143" s="90">
        <v>0.90200000000000002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0.28499999999999998</v>
      </c>
      <c r="E144" s="90">
        <v>0.30199999999999999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0.79500000000000004</v>
      </c>
      <c r="E145" s="90">
        <v>0.90200000000000002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0.79500000000000004</v>
      </c>
      <c r="E146" s="90">
        <v>0.90200000000000002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0.28499999999999998</v>
      </c>
      <c r="E147" s="90">
        <v>0.30199999999999999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0.79500000000000004</v>
      </c>
      <c r="E148" s="90">
        <v>0.90200000000000002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0.28499999999999998</v>
      </c>
      <c r="E149" s="90">
        <v>0.30199999999999999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0.79500000000000004</v>
      </c>
      <c r="E150" s="90">
        <v>0.90200000000000002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0.79500000000000004</v>
      </c>
      <c r="E151" s="90">
        <v>0.90200000000000002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0.79500000000000004</v>
      </c>
      <c r="E152" s="90">
        <v>0.90200000000000002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0.79500000000000004</v>
      </c>
      <c r="E153" s="90">
        <v>0.90200000000000002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0.79500000000000004</v>
      </c>
      <c r="E154" s="90">
        <v>0.90200000000000002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0.79500000000000004</v>
      </c>
      <c r="E155" s="90">
        <v>0.90200000000000002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0.79500000000000004</v>
      </c>
      <c r="E156" s="90">
        <v>0.90200000000000002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0.79500000000000004</v>
      </c>
      <c r="E157" s="90">
        <v>0.90200000000000002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0.79500000000000004</v>
      </c>
      <c r="E158" s="90">
        <v>0.90200000000000002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0.79500000000000004</v>
      </c>
      <c r="E159" s="90">
        <v>0.90200000000000002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0.79500000000000004</v>
      </c>
      <c r="E160" s="90">
        <v>0.90200000000000002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0.79500000000000004</v>
      </c>
      <c r="E161" s="90">
        <v>0.90200000000000002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0.79500000000000004</v>
      </c>
      <c r="E162" s="90">
        <v>0.90200000000000002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0.79500000000000004</v>
      </c>
      <c r="E163" s="90">
        <v>0.90200000000000002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0.79500000000000004</v>
      </c>
      <c r="E164" s="90">
        <v>0.90200000000000002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0.79500000000000004</v>
      </c>
      <c r="E165" s="90">
        <v>0.90200000000000002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0.79500000000000004</v>
      </c>
      <c r="E166" s="90">
        <v>0.90200000000000002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0.79500000000000004</v>
      </c>
      <c r="E167" s="90">
        <v>0.90200000000000002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0.79500000000000004</v>
      </c>
      <c r="E168" s="90">
        <v>0.90200000000000002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0.79500000000000004</v>
      </c>
      <c r="E169" s="90">
        <v>0.90200000000000002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0.79500000000000004</v>
      </c>
      <c r="E170" s="90">
        <v>0.90200000000000002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0.79500000000000004</v>
      </c>
      <c r="E171" s="90">
        <v>0.90200000000000002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0.79500000000000004</v>
      </c>
      <c r="E172" s="90">
        <v>0.90200000000000002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0.79500000000000004</v>
      </c>
      <c r="E173" s="90">
        <v>0.90200000000000002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3.3540000000000001</v>
      </c>
      <c r="F176" s="90">
        <v>0.38500000000000001</v>
      </c>
      <c r="G176" s="90">
        <v>0.30499999999999999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3.3540000000000001</v>
      </c>
      <c r="F177" s="90">
        <v>0.38500000000000001</v>
      </c>
      <c r="G177" s="90">
        <v>0.30499999999999999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3.3540000000000001</v>
      </c>
      <c r="F178" s="90">
        <v>0.38500000000000001</v>
      </c>
      <c r="G178" s="90">
        <v>0.30499999999999999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3.3540000000000001</v>
      </c>
      <c r="F179" s="90">
        <v>0.38500000000000001</v>
      </c>
      <c r="G179" s="90">
        <v>0.30499999999999999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3.3540000000000001</v>
      </c>
      <c r="F180" s="90">
        <v>0.38500000000000001</v>
      </c>
      <c r="G180" s="90">
        <v>0.30499999999999999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3.3540000000000001</v>
      </c>
      <c r="F181" s="90">
        <v>0.38500000000000001</v>
      </c>
      <c r="G181" s="90">
        <v>0.30499999999999999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3.3540000000000001</v>
      </c>
      <c r="F182" s="90">
        <v>0.38500000000000001</v>
      </c>
      <c r="G182" s="90">
        <v>0.30499999999999999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3.3540000000000001</v>
      </c>
      <c r="F183" s="90">
        <v>0.38500000000000001</v>
      </c>
      <c r="G183" s="90">
        <v>0.30499999999999999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3.3540000000000001</v>
      </c>
      <c r="F184" s="90">
        <v>0.38500000000000001</v>
      </c>
      <c r="G184" s="90">
        <v>0.30499999999999999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3.3540000000000001</v>
      </c>
      <c r="F185" s="90">
        <v>0.38500000000000001</v>
      </c>
      <c r="G185" s="90">
        <v>0.30499999999999999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3.3540000000000001</v>
      </c>
      <c r="F186" s="90">
        <v>0.38500000000000001</v>
      </c>
      <c r="G186" s="90">
        <v>0.30499999999999999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3.3540000000000001</v>
      </c>
      <c r="F187" s="90">
        <v>0.38500000000000001</v>
      </c>
      <c r="G187" s="90">
        <v>0.30499999999999999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3.3540000000000001</v>
      </c>
      <c r="F188" s="90">
        <v>0.38500000000000001</v>
      </c>
      <c r="G188" s="90">
        <v>0.30499999999999999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3.3540000000000001</v>
      </c>
      <c r="F189" s="90">
        <v>0.38500000000000001</v>
      </c>
      <c r="G189" s="90">
        <v>0.30499999999999999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3.3540000000000001</v>
      </c>
      <c r="F190" s="90">
        <v>0.38500000000000001</v>
      </c>
      <c r="G190" s="90">
        <v>0.30499999999999999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3.3540000000000001</v>
      </c>
      <c r="F191" s="90">
        <v>0.38500000000000001</v>
      </c>
      <c r="G191" s="90">
        <v>0.30499999999999999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3.3540000000000001</v>
      </c>
      <c r="F192" s="90">
        <v>0.38500000000000001</v>
      </c>
      <c r="G192" s="90">
        <v>0.30499999999999999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3.3540000000000001</v>
      </c>
      <c r="F193" s="90">
        <v>0.38500000000000001</v>
      </c>
      <c r="G193" s="90">
        <v>0.30499999999999999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3.3540000000000001</v>
      </c>
      <c r="F194" s="90">
        <v>0.38500000000000001</v>
      </c>
      <c r="G194" s="90">
        <v>0.30499999999999999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3.3540000000000001</v>
      </c>
      <c r="F195" s="90">
        <v>0.38500000000000001</v>
      </c>
      <c r="G195" s="90">
        <v>0.30499999999999999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3.3540000000000001</v>
      </c>
      <c r="F196" s="90">
        <v>0.38500000000000001</v>
      </c>
      <c r="G196" s="90">
        <v>0.30499999999999999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3.3540000000000001</v>
      </c>
      <c r="F197" s="90">
        <v>0.38500000000000001</v>
      </c>
      <c r="G197" s="90">
        <v>0.30499999999999999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3.3540000000000001</v>
      </c>
      <c r="F198" s="90">
        <v>0.38500000000000001</v>
      </c>
      <c r="G198" s="90">
        <v>0.30499999999999999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3.3540000000000001</v>
      </c>
      <c r="F199" s="90">
        <v>0.38500000000000001</v>
      </c>
      <c r="G199" s="90">
        <v>0.30499999999999999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3.3540000000000001</v>
      </c>
      <c r="F200" s="90">
        <v>0.38500000000000001</v>
      </c>
      <c r="G200" s="90">
        <v>0.30499999999999999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3.3540000000000001</v>
      </c>
      <c r="F201" s="90">
        <v>0.38500000000000001</v>
      </c>
      <c r="G201" s="90">
        <v>0.30499999999999999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3.3540000000000001</v>
      </c>
      <c r="F202" s="90">
        <v>0.38500000000000001</v>
      </c>
      <c r="G202" s="90">
        <v>0.30499999999999999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3.3540000000000001</v>
      </c>
      <c r="F203" s="90">
        <v>0.38500000000000001</v>
      </c>
      <c r="G203" s="90">
        <v>0.30499999999999999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3.3540000000000001</v>
      </c>
      <c r="F204" s="90">
        <v>0.38500000000000001</v>
      </c>
      <c r="G204" s="90">
        <v>0.30499999999999999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3.3540000000000001</v>
      </c>
      <c r="F205" s="90">
        <v>0.38500000000000001</v>
      </c>
      <c r="G205" s="90">
        <v>0.30499999999999999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3.3540000000000001</v>
      </c>
      <c r="F206" s="90">
        <v>0.38500000000000001</v>
      </c>
      <c r="G206" s="90">
        <v>0.30499999999999999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3.3540000000000001</v>
      </c>
      <c r="F207" s="90">
        <v>0.38500000000000001</v>
      </c>
      <c r="G207" s="90">
        <v>0.30499999999999999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3.3540000000000001</v>
      </c>
      <c r="F208" s="90">
        <v>0.38500000000000001</v>
      </c>
      <c r="G208" s="90">
        <v>0.30499999999999999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3.3540000000000001</v>
      </c>
      <c r="F209" s="90">
        <v>0.38500000000000001</v>
      </c>
      <c r="G209" s="90">
        <v>0.30499999999999999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3.3540000000000001</v>
      </c>
      <c r="F210" s="90">
        <v>0.38500000000000001</v>
      </c>
      <c r="G210" s="90">
        <v>0.30499999999999999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3.3540000000000001</v>
      </c>
      <c r="F211" s="90">
        <v>0.38500000000000001</v>
      </c>
      <c r="G211" s="90">
        <v>0.30499999999999999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3.3540000000000001</v>
      </c>
      <c r="F212" s="90">
        <v>0.38500000000000001</v>
      </c>
      <c r="G212" s="90">
        <v>0.30499999999999999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3.3540000000000001</v>
      </c>
      <c r="F213" s="90">
        <v>0.38500000000000001</v>
      </c>
      <c r="G213" s="90">
        <v>0.30499999999999999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3.3540000000000001</v>
      </c>
      <c r="F214" s="90">
        <v>0.38500000000000001</v>
      </c>
      <c r="G214" s="90">
        <v>0.30499999999999999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3.3540000000000001</v>
      </c>
      <c r="F215" s="90">
        <v>0.38500000000000001</v>
      </c>
      <c r="G215" s="90">
        <v>0.30499999999999999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3.35</v>
      </c>
      <c r="F216" s="90">
        <v>0.38500000000000001</v>
      </c>
      <c r="G216" s="90">
        <v>0.30499999999999999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3.35</v>
      </c>
      <c r="F217" s="90">
        <v>0.38500000000000001</v>
      </c>
      <c r="G217" s="90">
        <v>0.30499999999999999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3.35</v>
      </c>
      <c r="F218" s="90">
        <v>0.38500000000000001</v>
      </c>
      <c r="G218" s="90">
        <v>0.30499999999999999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2073141.41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3271864.47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1977457.96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442735.27</v>
      </c>
      <c r="D226" s="90">
        <v>267149.48</v>
      </c>
      <c r="E226" s="90">
        <v>175585.79</v>
      </c>
      <c r="F226" s="90">
        <v>0.6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280479.53000000003</v>
      </c>
      <c r="D227" s="90">
        <v>205340.35</v>
      </c>
      <c r="E227" s="90">
        <v>75139.179999999993</v>
      </c>
      <c r="F227" s="90">
        <v>0.73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716580.08</v>
      </c>
      <c r="D228" s="90">
        <v>441269.88</v>
      </c>
      <c r="E228" s="90">
        <v>275310.2</v>
      </c>
      <c r="F228" s="90">
        <v>0.62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1173723.29</v>
      </c>
      <c r="D229" s="90">
        <v>716457.21</v>
      </c>
      <c r="E229" s="90">
        <v>457266.07</v>
      </c>
      <c r="F229" s="90">
        <v>0.61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52961.3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10203.99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13750.47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12235.5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13694.36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13694.36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13694.36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13694.36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39644.57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53878.84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53878.84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49561.120000000003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13469.71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13469.71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53878.84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178811.69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29841.75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30421.33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11871.81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57657.43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111165.71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63929.09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63929.09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41998.75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29412.240000000002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29972.44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37066.31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49079.13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255443.19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49829.45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198619.4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33402.07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5929.39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3349.94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27744.62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5754.07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4790.09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50505.68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50505.68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9074.48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9038.06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54961.48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54649.57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8473.85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8436.5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50505.68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50505.68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9707.2000000000007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9658.33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73813.149999999994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73475.91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9319.24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9271.2199999999993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35358.35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88395.89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71920.14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199989.58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153321.54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276500.87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17.14</v>
      </c>
      <c r="F295" s="90">
        <v>28847.25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17.7</v>
      </c>
      <c r="F296" s="90">
        <v>29802.16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29.33</v>
      </c>
      <c r="F297" s="90">
        <v>49057.69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46.91</v>
      </c>
      <c r="F298" s="90">
        <v>77713.87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18997.47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18016.28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27909.06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664336.60919999995</v>
      </c>
      <c r="C310" s="90">
        <v>1102.1502</v>
      </c>
      <c r="D310" s="90">
        <v>2704.3622999999998</v>
      </c>
      <c r="E310" s="90">
        <v>0</v>
      </c>
      <c r="F310" s="90">
        <v>1.0699999999999999E-2</v>
      </c>
      <c r="G310" s="91">
        <v>2811720</v>
      </c>
      <c r="H310" s="90">
        <v>278886.95919999998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590675.76</v>
      </c>
      <c r="C311" s="90">
        <v>984.45839999999998</v>
      </c>
      <c r="D311" s="90">
        <v>2428.9340000000002</v>
      </c>
      <c r="E311" s="90">
        <v>0</v>
      </c>
      <c r="F311" s="90">
        <v>9.5999999999999992E-3</v>
      </c>
      <c r="G311" s="91">
        <v>2525390</v>
      </c>
      <c r="H311" s="90">
        <v>248407.01070000001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662471.78330000001</v>
      </c>
      <c r="C312" s="90">
        <v>1111.1998000000001</v>
      </c>
      <c r="D312" s="90">
        <v>2762.4974000000002</v>
      </c>
      <c r="E312" s="90">
        <v>0</v>
      </c>
      <c r="F312" s="90">
        <v>1.09E-2</v>
      </c>
      <c r="G312" s="91">
        <v>2872250</v>
      </c>
      <c r="H312" s="90">
        <v>279295.25020000001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616055.55200000003</v>
      </c>
      <c r="C313" s="90">
        <v>1038.1815999999999</v>
      </c>
      <c r="D313" s="90">
        <v>2595.1295</v>
      </c>
      <c r="E313" s="90">
        <v>0</v>
      </c>
      <c r="F313" s="90">
        <v>1.0200000000000001E-2</v>
      </c>
      <c r="G313" s="91">
        <v>2698260</v>
      </c>
      <c r="H313" s="90">
        <v>260200.94940000001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626497.44129999995</v>
      </c>
      <c r="C314" s="90">
        <v>1059.3989999999999</v>
      </c>
      <c r="D314" s="90">
        <v>2658.7125999999998</v>
      </c>
      <c r="E314" s="90">
        <v>0</v>
      </c>
      <c r="F314" s="90">
        <v>1.04E-2</v>
      </c>
      <c r="G314" s="91">
        <v>2764400</v>
      </c>
      <c r="H314" s="90">
        <v>264966.39539999998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606171.75309999997</v>
      </c>
      <c r="C315" s="90">
        <v>1029.9657</v>
      </c>
      <c r="D315" s="90">
        <v>2599.1772000000001</v>
      </c>
      <c r="E315" s="90">
        <v>0</v>
      </c>
      <c r="F315" s="90">
        <v>1.0200000000000001E-2</v>
      </c>
      <c r="G315" s="91">
        <v>2702530</v>
      </c>
      <c r="H315" s="90">
        <v>256854.27129999999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630990.43530000001</v>
      </c>
      <c r="C316" s="90">
        <v>1077.0934</v>
      </c>
      <c r="D316" s="90">
        <v>2732.4286000000002</v>
      </c>
      <c r="E316" s="90">
        <v>0</v>
      </c>
      <c r="F316" s="90">
        <v>1.0699999999999999E-2</v>
      </c>
      <c r="G316" s="91">
        <v>2841110</v>
      </c>
      <c r="H316" s="90">
        <v>267857.01419999998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637587.022</v>
      </c>
      <c r="C317" s="90">
        <v>1087.1359</v>
      </c>
      <c r="D317" s="90">
        <v>2754.4032000000002</v>
      </c>
      <c r="E317" s="90">
        <v>0</v>
      </c>
      <c r="F317" s="90">
        <v>1.0800000000000001E-2</v>
      </c>
      <c r="G317" s="91">
        <v>2863960</v>
      </c>
      <c r="H317" s="90">
        <v>270537.83240000001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606535.12269999995</v>
      </c>
      <c r="C318" s="90">
        <v>1029.472</v>
      </c>
      <c r="D318" s="90">
        <v>2594.7217999999998</v>
      </c>
      <c r="E318" s="90">
        <v>0</v>
      </c>
      <c r="F318" s="90">
        <v>1.0200000000000001E-2</v>
      </c>
      <c r="G318" s="91">
        <v>2697890</v>
      </c>
      <c r="H318" s="90">
        <v>256899.26180000001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633589.23439999996</v>
      </c>
      <c r="C319" s="90">
        <v>1069.0315000000001</v>
      </c>
      <c r="D319" s="90">
        <v>2676.0371</v>
      </c>
      <c r="E319" s="90">
        <v>0</v>
      </c>
      <c r="F319" s="90">
        <v>1.0500000000000001E-2</v>
      </c>
      <c r="G319" s="91">
        <v>2782400</v>
      </c>
      <c r="H319" s="90">
        <v>267734.29340000002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625270.27049999998</v>
      </c>
      <c r="C320" s="90">
        <v>1046.5195000000001</v>
      </c>
      <c r="D320" s="90">
        <v>2595.0257000000001</v>
      </c>
      <c r="E320" s="90">
        <v>0</v>
      </c>
      <c r="F320" s="90">
        <v>1.0200000000000001E-2</v>
      </c>
      <c r="G320" s="91">
        <v>2698110</v>
      </c>
      <c r="H320" s="90">
        <v>263387.58299999998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660582.40890000004</v>
      </c>
      <c r="C321" s="90">
        <v>1095.6994999999999</v>
      </c>
      <c r="D321" s="90">
        <v>2687.8760000000002</v>
      </c>
      <c r="E321" s="90">
        <v>0</v>
      </c>
      <c r="F321" s="90">
        <v>1.06E-2</v>
      </c>
      <c r="G321" s="91">
        <v>2794580</v>
      </c>
      <c r="H321" s="90">
        <v>277289.1385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7560760</v>
      </c>
      <c r="C323" s="90">
        <v>12730.306500000001</v>
      </c>
      <c r="D323" s="90">
        <v>31789.305199999999</v>
      </c>
      <c r="E323" s="90">
        <v>0</v>
      </c>
      <c r="F323" s="90">
        <v>0.12509999999999999</v>
      </c>
      <c r="G323" s="91">
        <v>33052600</v>
      </c>
      <c r="H323" s="91">
        <v>3192320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590675.76</v>
      </c>
      <c r="C324" s="90">
        <v>984.45839999999998</v>
      </c>
      <c r="D324" s="90">
        <v>2428.9340000000002</v>
      </c>
      <c r="E324" s="90">
        <v>0</v>
      </c>
      <c r="F324" s="90">
        <v>9.5999999999999992E-3</v>
      </c>
      <c r="G324" s="91">
        <v>2525390</v>
      </c>
      <c r="H324" s="90">
        <v>248407.01070000001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664336.60919999995</v>
      </c>
      <c r="C325" s="90">
        <v>1111.1998000000001</v>
      </c>
      <c r="D325" s="90">
        <v>2762.4974000000002</v>
      </c>
      <c r="E325" s="90">
        <v>0</v>
      </c>
      <c r="F325" s="90">
        <v>1.09E-2</v>
      </c>
      <c r="G325" s="91">
        <v>2872250</v>
      </c>
      <c r="H325" s="90">
        <v>279295.25020000001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2229160000000</v>
      </c>
      <c r="C328" s="90">
        <v>1293154.8470000001</v>
      </c>
      <c r="D328" s="90" t="s">
        <v>970</v>
      </c>
      <c r="E328" s="90">
        <v>445952.00699999998</v>
      </c>
      <c r="F328" s="90">
        <v>310109.712</v>
      </c>
      <c r="G328" s="90">
        <v>88301.36</v>
      </c>
      <c r="H328" s="90">
        <v>0</v>
      </c>
      <c r="I328" s="90">
        <v>76745.578999999998</v>
      </c>
      <c r="J328" s="90">
        <v>0</v>
      </c>
      <c r="K328" s="90">
        <v>34025.309000000001</v>
      </c>
      <c r="L328" s="90">
        <v>25954.135999999999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5604.73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2002160000000</v>
      </c>
      <c r="C329" s="90">
        <v>1278735.1740000001</v>
      </c>
      <c r="D329" s="90" t="s">
        <v>971</v>
      </c>
      <c r="E329" s="90">
        <v>445952.00699999998</v>
      </c>
      <c r="F329" s="90">
        <v>302612.43699999998</v>
      </c>
      <c r="G329" s="90">
        <v>87864.54</v>
      </c>
      <c r="H329" s="90">
        <v>0</v>
      </c>
      <c r="I329" s="90">
        <v>71020.104000000007</v>
      </c>
      <c r="J329" s="90">
        <v>0</v>
      </c>
      <c r="K329" s="90">
        <v>33864.43</v>
      </c>
      <c r="L329" s="90">
        <v>25954.135999999999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6418.1289999999999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2277150000000</v>
      </c>
      <c r="C330" s="90">
        <v>1370230.608</v>
      </c>
      <c r="D330" s="90" t="s">
        <v>972</v>
      </c>
      <c r="E330" s="90">
        <v>445952.00699999998</v>
      </c>
      <c r="F330" s="90">
        <v>310109.712</v>
      </c>
      <c r="G330" s="90">
        <v>95785.517999999996</v>
      </c>
      <c r="H330" s="90">
        <v>0</v>
      </c>
      <c r="I330" s="90">
        <v>111500.079</v>
      </c>
      <c r="J330" s="90">
        <v>0</v>
      </c>
      <c r="K330" s="90">
        <v>36215.017</v>
      </c>
      <c r="L330" s="90">
        <v>25954.135999999999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5963.78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2139220000000</v>
      </c>
      <c r="C331" s="90">
        <v>1321466.4110000001</v>
      </c>
      <c r="D331" s="90" t="s">
        <v>973</v>
      </c>
      <c r="E331" s="90">
        <v>445952.00699999998</v>
      </c>
      <c r="F331" s="90">
        <v>302612.43699999998</v>
      </c>
      <c r="G331" s="90">
        <v>94728.254000000001</v>
      </c>
      <c r="H331" s="90">
        <v>0</v>
      </c>
      <c r="I331" s="90">
        <v>99855.9</v>
      </c>
      <c r="J331" s="90">
        <v>0</v>
      </c>
      <c r="K331" s="90">
        <v>35582.644999999997</v>
      </c>
      <c r="L331" s="90">
        <v>25954.135999999999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6732.6130000000003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2191650000000</v>
      </c>
      <c r="C332" s="90">
        <v>1353449.041</v>
      </c>
      <c r="D332" s="90" t="s">
        <v>902</v>
      </c>
      <c r="E332" s="90">
        <v>445952.00699999998</v>
      </c>
      <c r="F332" s="90">
        <v>310109.712</v>
      </c>
      <c r="G332" s="90">
        <v>101109.908</v>
      </c>
      <c r="H332" s="90">
        <v>0</v>
      </c>
      <c r="I332" s="90">
        <v>120424.83199999999</v>
      </c>
      <c r="J332" s="90">
        <v>0</v>
      </c>
      <c r="K332" s="90">
        <v>36585.413999999997</v>
      </c>
      <c r="L332" s="90">
        <v>25954.135999999999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6106.7179999999998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2142600000000</v>
      </c>
      <c r="C333" s="90">
        <v>1414340.1440000001</v>
      </c>
      <c r="D333" s="90" t="s">
        <v>974</v>
      </c>
      <c r="E333" s="90">
        <v>445952.00699999998</v>
      </c>
      <c r="F333" s="90">
        <v>310109.712</v>
      </c>
      <c r="G333" s="90">
        <v>109713.05499999999</v>
      </c>
      <c r="H333" s="90">
        <v>0</v>
      </c>
      <c r="I333" s="90">
        <v>142583.068</v>
      </c>
      <c r="J333" s="90">
        <v>0</v>
      </c>
      <c r="K333" s="90">
        <v>37696.163999999997</v>
      </c>
      <c r="L333" s="90">
        <v>25954.135999999999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6331.585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2252470000000</v>
      </c>
      <c r="C334" s="90">
        <v>1369194.2949999999</v>
      </c>
      <c r="D334" s="90" t="s">
        <v>1030</v>
      </c>
      <c r="E334" s="90">
        <v>445952.00699999998</v>
      </c>
      <c r="F334" s="90">
        <v>310109.712</v>
      </c>
      <c r="G334" s="90">
        <v>113237.679</v>
      </c>
      <c r="H334" s="90">
        <v>0</v>
      </c>
      <c r="I334" s="90">
        <v>174773.47099999999</v>
      </c>
      <c r="J334" s="90">
        <v>0</v>
      </c>
      <c r="K334" s="90">
        <v>38638.684999999998</v>
      </c>
      <c r="L334" s="90">
        <v>25954.135999999999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6629.143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2270580000000</v>
      </c>
      <c r="C335" s="90">
        <v>1372944.152</v>
      </c>
      <c r="D335" s="90" t="s">
        <v>975</v>
      </c>
      <c r="E335" s="90">
        <v>445952.00699999998</v>
      </c>
      <c r="F335" s="90">
        <v>310109.712</v>
      </c>
      <c r="G335" s="90">
        <v>112269.841</v>
      </c>
      <c r="H335" s="90">
        <v>0</v>
      </c>
      <c r="I335" s="90">
        <v>183175.35399999999</v>
      </c>
      <c r="J335" s="90">
        <v>0</v>
      </c>
      <c r="K335" s="90">
        <v>38842.343999999997</v>
      </c>
      <c r="L335" s="90">
        <v>25954.135999999999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6687.6329999999998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2138920000000</v>
      </c>
      <c r="C336" s="90">
        <v>1399787.024</v>
      </c>
      <c r="D336" s="90" t="s">
        <v>976</v>
      </c>
      <c r="E336" s="90">
        <v>445952.00699999998</v>
      </c>
      <c r="F336" s="90">
        <v>310109.712</v>
      </c>
      <c r="G336" s="90">
        <v>103511.34600000001</v>
      </c>
      <c r="H336" s="90">
        <v>0</v>
      </c>
      <c r="I336" s="90">
        <v>141901.56299999999</v>
      </c>
      <c r="J336" s="90">
        <v>0</v>
      </c>
      <c r="K336" s="90">
        <v>37449.934999999998</v>
      </c>
      <c r="L336" s="90">
        <v>25954.135999999999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6321.4530000000004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2205920000000</v>
      </c>
      <c r="C337" s="90">
        <v>1365238.88</v>
      </c>
      <c r="D337" s="90" t="s">
        <v>977</v>
      </c>
      <c r="E337" s="90">
        <v>445952.00699999998</v>
      </c>
      <c r="F337" s="90">
        <v>310109.712</v>
      </c>
      <c r="G337" s="90">
        <v>103268.976</v>
      </c>
      <c r="H337" s="90">
        <v>0</v>
      </c>
      <c r="I337" s="90">
        <v>145365.28400000001</v>
      </c>
      <c r="J337" s="90">
        <v>0</v>
      </c>
      <c r="K337" s="90">
        <v>37432.822999999997</v>
      </c>
      <c r="L337" s="90">
        <v>25954.135999999999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6335.0150000000003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2139090000000</v>
      </c>
      <c r="C338" s="90">
        <v>1325734.794</v>
      </c>
      <c r="D338" s="90" t="s">
        <v>978</v>
      </c>
      <c r="E338" s="90">
        <v>445952.00699999998</v>
      </c>
      <c r="F338" s="90">
        <v>302612.43699999998</v>
      </c>
      <c r="G338" s="90">
        <v>91107.985000000001</v>
      </c>
      <c r="H338" s="90">
        <v>0</v>
      </c>
      <c r="I338" s="90">
        <v>105582.435</v>
      </c>
      <c r="J338" s="90">
        <v>0</v>
      </c>
      <c r="K338" s="90">
        <v>35787.144</v>
      </c>
      <c r="L338" s="90">
        <v>25954.135999999999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6749.5870000000004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2215570000000</v>
      </c>
      <c r="C339" s="90">
        <v>1275840.889</v>
      </c>
      <c r="D339" s="90" t="s">
        <v>979</v>
      </c>
      <c r="E339" s="90">
        <v>445952.00699999998</v>
      </c>
      <c r="F339" s="90">
        <v>302612.43699999998</v>
      </c>
      <c r="G339" s="90">
        <v>88518.622000000003</v>
      </c>
      <c r="H339" s="90">
        <v>0</v>
      </c>
      <c r="I339" s="90">
        <v>64576.364000000001</v>
      </c>
      <c r="J339" s="90">
        <v>0</v>
      </c>
      <c r="K339" s="90">
        <v>33549.898000000001</v>
      </c>
      <c r="L339" s="90">
        <v>25954.135999999999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6337.7920000000004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26204500000000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2002160000000</v>
      </c>
      <c r="C342" s="90">
        <v>1275840.889</v>
      </c>
      <c r="D342" s="90"/>
      <c r="E342" s="90">
        <v>445952.00699999998</v>
      </c>
      <c r="F342" s="90">
        <v>302612.43699999998</v>
      </c>
      <c r="G342" s="90">
        <v>87864.54</v>
      </c>
      <c r="H342" s="90">
        <v>0</v>
      </c>
      <c r="I342" s="90">
        <v>64576.364000000001</v>
      </c>
      <c r="J342" s="90">
        <v>0</v>
      </c>
      <c r="K342" s="90">
        <v>33549.898000000001</v>
      </c>
      <c r="L342" s="90">
        <v>25954.135999999999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5604.73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2277150000000</v>
      </c>
      <c r="C343" s="90">
        <v>1414340.1440000001</v>
      </c>
      <c r="D343" s="90"/>
      <c r="E343" s="90">
        <v>445952.00699999998</v>
      </c>
      <c r="F343" s="90">
        <v>310109.712</v>
      </c>
      <c r="G343" s="90">
        <v>113237.679</v>
      </c>
      <c r="H343" s="90">
        <v>0</v>
      </c>
      <c r="I343" s="90">
        <v>183175.35399999999</v>
      </c>
      <c r="J343" s="90">
        <v>0</v>
      </c>
      <c r="K343" s="90">
        <v>38842.343999999997</v>
      </c>
      <c r="L343" s="90">
        <v>25954.135999999999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6749.5870000000004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268990.69</v>
      </c>
      <c r="C346" s="90">
        <v>86995.58</v>
      </c>
      <c r="D346" s="90">
        <v>0</v>
      </c>
      <c r="E346" s="90">
        <v>355986.28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12</v>
      </c>
      <c r="C347" s="90">
        <v>3.88</v>
      </c>
      <c r="D347" s="90">
        <v>0</v>
      </c>
      <c r="E347" s="90">
        <v>15.88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12</v>
      </c>
      <c r="C348" s="90">
        <v>3.88</v>
      </c>
      <c r="D348" s="90">
        <v>0</v>
      </c>
      <c r="E348" s="90">
        <v>15.88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5"/>
      <c r="Y358" s="75"/>
    </row>
    <row r="359" spans="20:34">
      <c r="T359" s="73"/>
      <c r="U359" s="75"/>
      <c r="V359" s="75"/>
      <c r="W359" s="75"/>
      <c r="X359" s="75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46" width="9.33203125" style="74" customWidth="1"/>
    <col min="47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42834.54</v>
      </c>
      <c r="C2" s="90">
        <v>1910.36</v>
      </c>
      <c r="D2" s="90">
        <v>1910.36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42834.54</v>
      </c>
      <c r="C3" s="90">
        <v>1910.36</v>
      </c>
      <c r="D3" s="90">
        <v>1910.36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108846.36</v>
      </c>
      <c r="C4" s="90">
        <v>4854.3900000000003</v>
      </c>
      <c r="D4" s="90">
        <v>4854.3900000000003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108846.36</v>
      </c>
      <c r="C5" s="90">
        <v>4854.3900000000003</v>
      </c>
      <c r="D5" s="90">
        <v>4854.3900000000003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14168.34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2519.84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108.08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2413.8000000000002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1273.83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658.74</v>
      </c>
      <c r="C21" s="90">
        <v>0</v>
      </c>
      <c r="D21" s="90">
        <v>0</v>
      </c>
      <c r="E21" s="90">
        <v>0</v>
      </c>
      <c r="F21" s="90">
        <v>0</v>
      </c>
      <c r="G21" s="90">
        <v>12442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1898.41</v>
      </c>
      <c r="C22" s="90">
        <v>0</v>
      </c>
      <c r="D22" s="90">
        <v>0</v>
      </c>
      <c r="E22" s="90">
        <v>0</v>
      </c>
      <c r="F22" s="90">
        <v>0</v>
      </c>
      <c r="G22" s="90">
        <v>706.21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838.26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180.55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26469.53</v>
      </c>
      <c r="C28" s="90">
        <v>16365.02</v>
      </c>
      <c r="D28" s="90">
        <v>0</v>
      </c>
      <c r="E28" s="90">
        <v>0</v>
      </c>
      <c r="F28" s="90">
        <v>0</v>
      </c>
      <c r="G28" s="90">
        <v>17185.810000000001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0.40300000000000002</v>
      </c>
      <c r="E96" s="90">
        <v>0.42899999999999999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0.40300000000000002</v>
      </c>
      <c r="E97" s="90">
        <v>0.42899999999999999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0.40300000000000002</v>
      </c>
      <c r="E98" s="90">
        <v>0.42899999999999999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0.40300000000000002</v>
      </c>
      <c r="E99" s="90">
        <v>0.42899999999999999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0.40300000000000002</v>
      </c>
      <c r="E100" s="90">
        <v>0.42899999999999999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0.40300000000000002</v>
      </c>
      <c r="E101" s="90">
        <v>0.42899999999999999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0.252</v>
      </c>
      <c r="E102" s="90">
        <v>0.26500000000000001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0.40300000000000002</v>
      </c>
      <c r="E103" s="90">
        <v>0.42899999999999999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0.40300000000000002</v>
      </c>
      <c r="E104" s="90">
        <v>0.42899999999999999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0.40300000000000002</v>
      </c>
      <c r="E105" s="90">
        <v>0.42899999999999999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0.40300000000000002</v>
      </c>
      <c r="E106" s="90">
        <v>0.42899999999999999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0.40300000000000002</v>
      </c>
      <c r="E107" s="90">
        <v>0.42899999999999999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0.40300000000000002</v>
      </c>
      <c r="E108" s="90">
        <v>0.42899999999999999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0.252</v>
      </c>
      <c r="E109" s="90">
        <v>0.26500000000000001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0.40300000000000002</v>
      </c>
      <c r="E110" s="90">
        <v>0.42899999999999999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0.40300000000000002</v>
      </c>
      <c r="E111" s="90">
        <v>0.42899999999999999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0.40300000000000002</v>
      </c>
      <c r="E112" s="90">
        <v>0.42899999999999999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0.40300000000000002</v>
      </c>
      <c r="E113" s="90">
        <v>0.42899999999999999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0.40300000000000002</v>
      </c>
      <c r="E114" s="90">
        <v>0.42899999999999999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0.40300000000000002</v>
      </c>
      <c r="E115" s="90">
        <v>0.42899999999999999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0.40300000000000002</v>
      </c>
      <c r="E116" s="90">
        <v>0.42899999999999999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0.40300000000000002</v>
      </c>
      <c r="E117" s="90">
        <v>0.42899999999999999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0.40300000000000002</v>
      </c>
      <c r="E118" s="90">
        <v>0.42899999999999999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0.40300000000000002</v>
      </c>
      <c r="E119" s="90">
        <v>0.42899999999999999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0.40300000000000002</v>
      </c>
      <c r="E120" s="90">
        <v>0.42899999999999999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0.40300000000000002</v>
      </c>
      <c r="E121" s="90">
        <v>0.42899999999999999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0.40300000000000002</v>
      </c>
      <c r="E122" s="90">
        <v>0.42899999999999999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0.40300000000000002</v>
      </c>
      <c r="E123" s="90">
        <v>0.42899999999999999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0.40300000000000002</v>
      </c>
      <c r="E124" s="90">
        <v>0.42899999999999999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0.40300000000000002</v>
      </c>
      <c r="E125" s="90">
        <v>0.42899999999999999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0.252</v>
      </c>
      <c r="E126" s="90">
        <v>0.26500000000000001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0.40300000000000002</v>
      </c>
      <c r="E127" s="90">
        <v>0.42899999999999999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0.40300000000000002</v>
      </c>
      <c r="E128" s="90">
        <v>0.42899999999999999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0.40300000000000002</v>
      </c>
      <c r="E129" s="90">
        <v>0.42899999999999999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0.40300000000000002</v>
      </c>
      <c r="E130" s="90">
        <v>0.42899999999999999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0.40300000000000002</v>
      </c>
      <c r="E131" s="90">
        <v>0.42899999999999999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0.252</v>
      </c>
      <c r="E132" s="90">
        <v>0.26500000000000001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0.40300000000000002</v>
      </c>
      <c r="E133" s="90">
        <v>0.42899999999999999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0.40300000000000002</v>
      </c>
      <c r="E134" s="90">
        <v>0.42899999999999999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0.40300000000000002</v>
      </c>
      <c r="E135" s="90">
        <v>0.42899999999999999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0.40300000000000002</v>
      </c>
      <c r="E136" s="90">
        <v>0.42899999999999999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0.40300000000000002</v>
      </c>
      <c r="E137" s="90">
        <v>0.42899999999999999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0.40300000000000002</v>
      </c>
      <c r="E138" s="90">
        <v>0.42899999999999999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0.40300000000000002</v>
      </c>
      <c r="E139" s="90">
        <v>0.42899999999999999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0.40300000000000002</v>
      </c>
      <c r="E140" s="90">
        <v>0.42899999999999999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0.252</v>
      </c>
      <c r="E141" s="90">
        <v>0.26500000000000001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0.40300000000000002</v>
      </c>
      <c r="E142" s="90">
        <v>0.42899999999999999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0.40300000000000002</v>
      </c>
      <c r="E143" s="90">
        <v>0.42899999999999999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0.252</v>
      </c>
      <c r="E144" s="90">
        <v>0.26500000000000001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0.40300000000000002</v>
      </c>
      <c r="E145" s="90">
        <v>0.42899999999999999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0.40300000000000002</v>
      </c>
      <c r="E146" s="90">
        <v>0.42899999999999999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0.252</v>
      </c>
      <c r="E147" s="90">
        <v>0.26500000000000001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0.40300000000000002</v>
      </c>
      <c r="E148" s="90">
        <v>0.42899999999999999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0.252</v>
      </c>
      <c r="E149" s="90">
        <v>0.26500000000000001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0.40300000000000002</v>
      </c>
      <c r="E150" s="90">
        <v>0.42899999999999999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0.40300000000000002</v>
      </c>
      <c r="E151" s="90">
        <v>0.42899999999999999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0.40300000000000002</v>
      </c>
      <c r="E152" s="90">
        <v>0.42899999999999999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0.40300000000000002</v>
      </c>
      <c r="E153" s="90">
        <v>0.42899999999999999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0.40300000000000002</v>
      </c>
      <c r="E154" s="90">
        <v>0.42899999999999999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0.40300000000000002</v>
      </c>
      <c r="E155" s="90">
        <v>0.42899999999999999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0.40300000000000002</v>
      </c>
      <c r="E156" s="90">
        <v>0.42899999999999999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0.40300000000000002</v>
      </c>
      <c r="E157" s="90">
        <v>0.42899999999999999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0.40300000000000002</v>
      </c>
      <c r="E158" s="90">
        <v>0.42899999999999999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0.40300000000000002</v>
      </c>
      <c r="E159" s="90">
        <v>0.42899999999999999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0.40300000000000002</v>
      </c>
      <c r="E160" s="90">
        <v>0.42899999999999999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0.40300000000000002</v>
      </c>
      <c r="E161" s="90">
        <v>0.42899999999999999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0.40300000000000002</v>
      </c>
      <c r="E162" s="90">
        <v>0.42899999999999999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0.40300000000000002</v>
      </c>
      <c r="E163" s="90">
        <v>0.42899999999999999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0.40300000000000002</v>
      </c>
      <c r="E164" s="90">
        <v>0.42899999999999999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0.40300000000000002</v>
      </c>
      <c r="E165" s="90">
        <v>0.42899999999999999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0.40300000000000002</v>
      </c>
      <c r="E166" s="90">
        <v>0.42899999999999999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0.40300000000000002</v>
      </c>
      <c r="E167" s="90">
        <v>0.42899999999999999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0.40300000000000002</v>
      </c>
      <c r="E168" s="90">
        <v>0.42899999999999999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0.40300000000000002</v>
      </c>
      <c r="E169" s="90">
        <v>0.42899999999999999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0.40300000000000002</v>
      </c>
      <c r="E170" s="90">
        <v>0.42899999999999999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0.40300000000000002</v>
      </c>
      <c r="E171" s="90">
        <v>0.42899999999999999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0.40300000000000002</v>
      </c>
      <c r="E172" s="90">
        <v>0.42899999999999999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0.40300000000000002</v>
      </c>
      <c r="E173" s="90">
        <v>0.42899999999999999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2.956</v>
      </c>
      <c r="F176" s="90">
        <v>0.38500000000000001</v>
      </c>
      <c r="G176" s="90">
        <v>0.30499999999999999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2.956</v>
      </c>
      <c r="F177" s="90">
        <v>0.38500000000000001</v>
      </c>
      <c r="G177" s="90">
        <v>0.30499999999999999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2.956</v>
      </c>
      <c r="F178" s="90">
        <v>0.38500000000000001</v>
      </c>
      <c r="G178" s="90">
        <v>0.30499999999999999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2.956</v>
      </c>
      <c r="F179" s="90">
        <v>0.38500000000000001</v>
      </c>
      <c r="G179" s="90">
        <v>0.30499999999999999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2.956</v>
      </c>
      <c r="F180" s="90">
        <v>0.38500000000000001</v>
      </c>
      <c r="G180" s="90">
        <v>0.30499999999999999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2.956</v>
      </c>
      <c r="F181" s="90">
        <v>0.38500000000000001</v>
      </c>
      <c r="G181" s="90">
        <v>0.30499999999999999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2.956</v>
      </c>
      <c r="F182" s="90">
        <v>0.38500000000000001</v>
      </c>
      <c r="G182" s="90">
        <v>0.30499999999999999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2.956</v>
      </c>
      <c r="F183" s="90">
        <v>0.38500000000000001</v>
      </c>
      <c r="G183" s="90">
        <v>0.30499999999999999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2.956</v>
      </c>
      <c r="F184" s="90">
        <v>0.38500000000000001</v>
      </c>
      <c r="G184" s="90">
        <v>0.30499999999999999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2.956</v>
      </c>
      <c r="F185" s="90">
        <v>0.38500000000000001</v>
      </c>
      <c r="G185" s="90">
        <v>0.30499999999999999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2.956</v>
      </c>
      <c r="F186" s="90">
        <v>0.38500000000000001</v>
      </c>
      <c r="G186" s="90">
        <v>0.30499999999999999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2.956</v>
      </c>
      <c r="F187" s="90">
        <v>0.38500000000000001</v>
      </c>
      <c r="G187" s="90">
        <v>0.30499999999999999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2.956</v>
      </c>
      <c r="F188" s="90">
        <v>0.38500000000000001</v>
      </c>
      <c r="G188" s="90">
        <v>0.30499999999999999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2.956</v>
      </c>
      <c r="F189" s="90">
        <v>0.38500000000000001</v>
      </c>
      <c r="G189" s="90">
        <v>0.30499999999999999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2.956</v>
      </c>
      <c r="F190" s="90">
        <v>0.38500000000000001</v>
      </c>
      <c r="G190" s="90">
        <v>0.30499999999999999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2.956</v>
      </c>
      <c r="F191" s="90">
        <v>0.38500000000000001</v>
      </c>
      <c r="G191" s="90">
        <v>0.30499999999999999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2.956</v>
      </c>
      <c r="F192" s="90">
        <v>0.38500000000000001</v>
      </c>
      <c r="G192" s="90">
        <v>0.30499999999999999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2.956</v>
      </c>
      <c r="F193" s="90">
        <v>0.38500000000000001</v>
      </c>
      <c r="G193" s="90">
        <v>0.30499999999999999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2.956</v>
      </c>
      <c r="F194" s="90">
        <v>0.38500000000000001</v>
      </c>
      <c r="G194" s="90">
        <v>0.30499999999999999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2.956</v>
      </c>
      <c r="F195" s="90">
        <v>0.38500000000000001</v>
      </c>
      <c r="G195" s="90">
        <v>0.30499999999999999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2.956</v>
      </c>
      <c r="F196" s="90">
        <v>0.38500000000000001</v>
      </c>
      <c r="G196" s="90">
        <v>0.30499999999999999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2.956</v>
      </c>
      <c r="F197" s="90">
        <v>0.38500000000000001</v>
      </c>
      <c r="G197" s="90">
        <v>0.30499999999999999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2.956</v>
      </c>
      <c r="F198" s="90">
        <v>0.38500000000000001</v>
      </c>
      <c r="G198" s="90">
        <v>0.30499999999999999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2.956</v>
      </c>
      <c r="F199" s="90">
        <v>0.38500000000000001</v>
      </c>
      <c r="G199" s="90">
        <v>0.30499999999999999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2.956</v>
      </c>
      <c r="F200" s="90">
        <v>0.38500000000000001</v>
      </c>
      <c r="G200" s="90">
        <v>0.30499999999999999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2.956</v>
      </c>
      <c r="F201" s="90">
        <v>0.38500000000000001</v>
      </c>
      <c r="G201" s="90">
        <v>0.30499999999999999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2.956</v>
      </c>
      <c r="F202" s="90">
        <v>0.38500000000000001</v>
      </c>
      <c r="G202" s="90">
        <v>0.30499999999999999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2.956</v>
      </c>
      <c r="F203" s="90">
        <v>0.38500000000000001</v>
      </c>
      <c r="G203" s="90">
        <v>0.30499999999999999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2.956</v>
      </c>
      <c r="F204" s="90">
        <v>0.38500000000000001</v>
      </c>
      <c r="G204" s="90">
        <v>0.30499999999999999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2.956</v>
      </c>
      <c r="F205" s="90">
        <v>0.38500000000000001</v>
      </c>
      <c r="G205" s="90">
        <v>0.30499999999999999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2.956</v>
      </c>
      <c r="F206" s="90">
        <v>0.38500000000000001</v>
      </c>
      <c r="G206" s="90">
        <v>0.30499999999999999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2.956</v>
      </c>
      <c r="F207" s="90">
        <v>0.38500000000000001</v>
      </c>
      <c r="G207" s="90">
        <v>0.30499999999999999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2.956</v>
      </c>
      <c r="F208" s="90">
        <v>0.38500000000000001</v>
      </c>
      <c r="G208" s="90">
        <v>0.30499999999999999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2.956</v>
      </c>
      <c r="F209" s="90">
        <v>0.38500000000000001</v>
      </c>
      <c r="G209" s="90">
        <v>0.30499999999999999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2.956</v>
      </c>
      <c r="F210" s="90">
        <v>0.38500000000000001</v>
      </c>
      <c r="G210" s="90">
        <v>0.30499999999999999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2.956</v>
      </c>
      <c r="F211" s="90">
        <v>0.38500000000000001</v>
      </c>
      <c r="G211" s="90">
        <v>0.30499999999999999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2.956</v>
      </c>
      <c r="F212" s="90">
        <v>0.38500000000000001</v>
      </c>
      <c r="G212" s="90">
        <v>0.30499999999999999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2.956</v>
      </c>
      <c r="F213" s="90">
        <v>0.38500000000000001</v>
      </c>
      <c r="G213" s="90">
        <v>0.30499999999999999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2.956</v>
      </c>
      <c r="F214" s="90">
        <v>0.38500000000000001</v>
      </c>
      <c r="G214" s="90">
        <v>0.30499999999999999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2.956</v>
      </c>
      <c r="F215" s="90">
        <v>0.38500000000000001</v>
      </c>
      <c r="G215" s="90">
        <v>0.30499999999999999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2.96</v>
      </c>
      <c r="F216" s="90">
        <v>0.38500000000000001</v>
      </c>
      <c r="G216" s="90">
        <v>0.30499999999999999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2.96</v>
      </c>
      <c r="F217" s="90">
        <v>0.38500000000000001</v>
      </c>
      <c r="G217" s="90">
        <v>0.30499999999999999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2.96</v>
      </c>
      <c r="F218" s="90">
        <v>0.38500000000000001</v>
      </c>
      <c r="G218" s="90">
        <v>0.30499999999999999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2791653.59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3813353.71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2662808.04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540467.35</v>
      </c>
      <c r="D226" s="90">
        <v>342165.79</v>
      </c>
      <c r="E226" s="90">
        <v>198301.56</v>
      </c>
      <c r="F226" s="90">
        <v>0.63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322598.84999999998</v>
      </c>
      <c r="D227" s="90">
        <v>238695.33</v>
      </c>
      <c r="E227" s="90">
        <v>83903.51</v>
      </c>
      <c r="F227" s="90">
        <v>0.74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833847.13</v>
      </c>
      <c r="D228" s="90">
        <v>538131.82999999996</v>
      </c>
      <c r="E228" s="90">
        <v>295715.28999999998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1347325.15</v>
      </c>
      <c r="D229" s="90">
        <v>863899.1</v>
      </c>
      <c r="E229" s="90">
        <v>483426.05</v>
      </c>
      <c r="F229" s="90">
        <v>0.64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62541.31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11424.43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16240.97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13557.2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16174.7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16174.7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16174.7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16174.7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41561.879999999997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63637.41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63637.41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51276.92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15909.35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15909.35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63637.41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184943.23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29823.06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34107.19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13463.81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61180.03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127499.24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75507.97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75507.97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46391.24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29439.84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29999.22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37159.980000000003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53845.54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264252.96000000002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52851.32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198666.6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36158.51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6673.63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4252.88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28959.74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6499.13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5729.29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59653.3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59653.3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11288.73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11270.08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64695.18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64495.74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10240.9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10224.33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59653.3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59653.3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11319.07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11286.51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79403.710000000006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79170.87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10888.36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10858.98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41762.480000000003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104406.21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117513.53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215414.32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205527.55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363928.72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16.7</v>
      </c>
      <c r="F295" s="90">
        <v>28117.67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15.62</v>
      </c>
      <c r="F296" s="90">
        <v>26469.439999999999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27.47</v>
      </c>
      <c r="F297" s="90">
        <v>45943.64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43.46</v>
      </c>
      <c r="F298" s="90">
        <v>72000.710000000006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25581.64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20997.95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37581.82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600723.81429999997</v>
      </c>
      <c r="C310" s="90">
        <v>981.65800000000002</v>
      </c>
      <c r="D310" s="90">
        <v>1423.6859999999999</v>
      </c>
      <c r="E310" s="90">
        <v>0</v>
      </c>
      <c r="F310" s="90">
        <v>1.06E-2</v>
      </c>
      <c r="G310" s="90">
        <v>935430.8983</v>
      </c>
      <c r="H310" s="90">
        <v>249623.43770000001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527678.15339999995</v>
      </c>
      <c r="C311" s="90">
        <v>877.29949999999997</v>
      </c>
      <c r="D311" s="90">
        <v>1299.4376999999999</v>
      </c>
      <c r="E311" s="90">
        <v>0</v>
      </c>
      <c r="F311" s="90">
        <v>9.7000000000000003E-3</v>
      </c>
      <c r="G311" s="90">
        <v>853863.55850000004</v>
      </c>
      <c r="H311" s="90">
        <v>220704.7078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561174.93850000005</v>
      </c>
      <c r="C312" s="90">
        <v>952.69230000000005</v>
      </c>
      <c r="D312" s="90">
        <v>1446.0789</v>
      </c>
      <c r="E312" s="90">
        <v>0</v>
      </c>
      <c r="F312" s="90">
        <v>1.0699999999999999E-2</v>
      </c>
      <c r="G312" s="90">
        <v>950310.11609999998</v>
      </c>
      <c r="H312" s="90">
        <v>236598.21530000001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521355.37160000001</v>
      </c>
      <c r="C313" s="90">
        <v>894.44740000000002</v>
      </c>
      <c r="D313" s="90">
        <v>1373.9327000000001</v>
      </c>
      <c r="E313" s="90">
        <v>0</v>
      </c>
      <c r="F313" s="90">
        <v>1.01E-2</v>
      </c>
      <c r="G313" s="90">
        <v>902938.29980000004</v>
      </c>
      <c r="H313" s="90">
        <v>220704.08609999999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548033.77430000005</v>
      </c>
      <c r="C314" s="90">
        <v>949.2396</v>
      </c>
      <c r="D314" s="90">
        <v>1473.6161999999999</v>
      </c>
      <c r="E314" s="90">
        <v>0</v>
      </c>
      <c r="F314" s="90">
        <v>1.09E-2</v>
      </c>
      <c r="G314" s="90">
        <v>968487.31709999999</v>
      </c>
      <c r="H314" s="90">
        <v>232860.18849999999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556973.41599999997</v>
      </c>
      <c r="C315" s="90">
        <v>972.74180000000001</v>
      </c>
      <c r="D315" s="90">
        <v>1523.7620999999999</v>
      </c>
      <c r="E315" s="90">
        <v>0</v>
      </c>
      <c r="F315" s="90">
        <v>1.12E-2</v>
      </c>
      <c r="G315" s="91">
        <v>1001480</v>
      </c>
      <c r="H315" s="90">
        <v>237425.06839999999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580986.29920000001</v>
      </c>
      <c r="C316" s="90">
        <v>1017.4962</v>
      </c>
      <c r="D316" s="90">
        <v>1598.627</v>
      </c>
      <c r="E316" s="90">
        <v>0</v>
      </c>
      <c r="F316" s="90">
        <v>1.17E-2</v>
      </c>
      <c r="G316" s="91">
        <v>1050690</v>
      </c>
      <c r="H316" s="90">
        <v>247930.42379999999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594900.79760000005</v>
      </c>
      <c r="C317" s="90">
        <v>1042.2941000000001</v>
      </c>
      <c r="D317" s="90">
        <v>1638.3108</v>
      </c>
      <c r="E317" s="90">
        <v>0</v>
      </c>
      <c r="F317" s="90">
        <v>1.2E-2</v>
      </c>
      <c r="G317" s="91">
        <v>1076780</v>
      </c>
      <c r="H317" s="90">
        <v>253909.3173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525197.55940000003</v>
      </c>
      <c r="C318" s="90">
        <v>909.61649999999997</v>
      </c>
      <c r="D318" s="90">
        <v>1411.9873</v>
      </c>
      <c r="E318" s="90">
        <v>0</v>
      </c>
      <c r="F318" s="90">
        <v>1.04E-2</v>
      </c>
      <c r="G318" s="90">
        <v>927983.38670000003</v>
      </c>
      <c r="H318" s="90">
        <v>223150.47020000001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532337.17440000002</v>
      </c>
      <c r="C319" s="90">
        <v>912.62139999999999</v>
      </c>
      <c r="D319" s="90">
        <v>1400.7023999999999</v>
      </c>
      <c r="E319" s="90">
        <v>0</v>
      </c>
      <c r="F319" s="90">
        <v>1.03E-2</v>
      </c>
      <c r="G319" s="90">
        <v>920528.34100000001</v>
      </c>
      <c r="H319" s="90">
        <v>225289.26130000001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526428.72129999998</v>
      </c>
      <c r="C320" s="90">
        <v>892.10350000000005</v>
      </c>
      <c r="D320" s="90">
        <v>1351.3289</v>
      </c>
      <c r="E320" s="90">
        <v>0</v>
      </c>
      <c r="F320" s="90">
        <v>0.01</v>
      </c>
      <c r="G320" s="90">
        <v>888037.01100000006</v>
      </c>
      <c r="H320" s="90">
        <v>221795.7457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578947.32799999998</v>
      </c>
      <c r="C321" s="90">
        <v>959.66520000000003</v>
      </c>
      <c r="D321" s="90">
        <v>1416.3368</v>
      </c>
      <c r="E321" s="90">
        <v>0</v>
      </c>
      <c r="F321" s="90">
        <v>1.0500000000000001E-2</v>
      </c>
      <c r="G321" s="90">
        <v>930665.39529999997</v>
      </c>
      <c r="H321" s="90">
        <v>241873.76610000001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6654740</v>
      </c>
      <c r="C323" s="90">
        <v>11361.8755</v>
      </c>
      <c r="D323" s="90">
        <v>17357.806700000001</v>
      </c>
      <c r="E323" s="90">
        <v>0</v>
      </c>
      <c r="F323" s="90">
        <v>0.1283</v>
      </c>
      <c r="G323" s="91">
        <v>11407200</v>
      </c>
      <c r="H323" s="91">
        <v>2811860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521355.37160000001</v>
      </c>
      <c r="C324" s="90">
        <v>877.29949999999997</v>
      </c>
      <c r="D324" s="90">
        <v>1299.4376999999999</v>
      </c>
      <c r="E324" s="90">
        <v>0</v>
      </c>
      <c r="F324" s="90">
        <v>9.7000000000000003E-3</v>
      </c>
      <c r="G324" s="90">
        <v>853863.55850000004</v>
      </c>
      <c r="H324" s="90">
        <v>220704.08609999999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600723.81429999997</v>
      </c>
      <c r="C325" s="90">
        <v>1042.2941000000001</v>
      </c>
      <c r="D325" s="90">
        <v>1638.3108</v>
      </c>
      <c r="E325" s="90">
        <v>0</v>
      </c>
      <c r="F325" s="90">
        <v>1.2E-2</v>
      </c>
      <c r="G325" s="91">
        <v>1076780</v>
      </c>
      <c r="H325" s="90">
        <v>253909.3173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2170600000000</v>
      </c>
      <c r="C328" s="90">
        <v>1220109.4750000001</v>
      </c>
      <c r="D328" s="90" t="s">
        <v>953</v>
      </c>
      <c r="E328" s="90">
        <v>445952.00699999998</v>
      </c>
      <c r="F328" s="90">
        <v>310109.712</v>
      </c>
      <c r="G328" s="90">
        <v>76916.081000000006</v>
      </c>
      <c r="H328" s="90">
        <v>0</v>
      </c>
      <c r="I328" s="90">
        <v>1101.123</v>
      </c>
      <c r="J328" s="90">
        <v>6881</v>
      </c>
      <c r="K328" s="90">
        <v>38255.373</v>
      </c>
      <c r="L328" s="90">
        <v>0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4923.9430000000002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1981330000000</v>
      </c>
      <c r="C329" s="90">
        <v>1221704.237</v>
      </c>
      <c r="D329" s="90" t="s">
        <v>980</v>
      </c>
      <c r="E329" s="90">
        <v>445952.00699999998</v>
      </c>
      <c r="F329" s="90">
        <v>310109.712</v>
      </c>
      <c r="G329" s="90">
        <v>79005.380999999994</v>
      </c>
      <c r="H329" s="90">
        <v>0</v>
      </c>
      <c r="I329" s="90">
        <v>597.19200000000001</v>
      </c>
      <c r="J329" s="90">
        <v>6881</v>
      </c>
      <c r="K329" s="90">
        <v>38172.084000000003</v>
      </c>
      <c r="L329" s="90">
        <v>0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4920.5929999999998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2205120000000</v>
      </c>
      <c r="C330" s="90">
        <v>1251569.4129999999</v>
      </c>
      <c r="D330" s="90" t="s">
        <v>916</v>
      </c>
      <c r="E330" s="90">
        <v>445952.00699999998</v>
      </c>
      <c r="F330" s="90">
        <v>310109.712</v>
      </c>
      <c r="G330" s="90">
        <v>82573.311000000002</v>
      </c>
      <c r="H330" s="90">
        <v>0</v>
      </c>
      <c r="I330" s="90">
        <v>50512.084000000003</v>
      </c>
      <c r="J330" s="90">
        <v>0</v>
      </c>
      <c r="K330" s="90">
        <v>42009.249000000003</v>
      </c>
      <c r="L330" s="90">
        <v>34949.356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5396.5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2095200000000</v>
      </c>
      <c r="C331" s="90">
        <v>1258128.9450000001</v>
      </c>
      <c r="D331" s="90" t="s">
        <v>981</v>
      </c>
      <c r="E331" s="90">
        <v>445952.00699999998</v>
      </c>
      <c r="F331" s="90">
        <v>310109.712</v>
      </c>
      <c r="G331" s="90">
        <v>84393.437000000005</v>
      </c>
      <c r="H331" s="90">
        <v>0</v>
      </c>
      <c r="I331" s="90">
        <v>104504.008</v>
      </c>
      <c r="J331" s="90">
        <v>0</v>
      </c>
      <c r="K331" s="90">
        <v>44543.849000000002</v>
      </c>
      <c r="L331" s="90">
        <v>34949.356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5770.9870000000001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2247300000000</v>
      </c>
      <c r="C332" s="90">
        <v>1332602.175</v>
      </c>
      <c r="D332" s="90" t="s">
        <v>910</v>
      </c>
      <c r="E332" s="90">
        <v>445952.00699999998</v>
      </c>
      <c r="F332" s="90">
        <v>310109.712</v>
      </c>
      <c r="G332" s="90">
        <v>86395.514999999999</v>
      </c>
      <c r="H332" s="90">
        <v>0</v>
      </c>
      <c r="I332" s="90">
        <v>235124.80799999999</v>
      </c>
      <c r="J332" s="90">
        <v>0</v>
      </c>
      <c r="K332" s="90">
        <v>50940.898000000001</v>
      </c>
      <c r="L332" s="90">
        <v>34949.356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6167.2430000000004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2323850000000</v>
      </c>
      <c r="C333" s="90">
        <v>1462540.5460000001</v>
      </c>
      <c r="D333" s="90" t="s">
        <v>982</v>
      </c>
      <c r="E333" s="90">
        <v>445952.00699999998</v>
      </c>
      <c r="F333" s="90">
        <v>310109.712</v>
      </c>
      <c r="G333" s="90">
        <v>99195.892999999996</v>
      </c>
      <c r="H333" s="90">
        <v>0</v>
      </c>
      <c r="I333" s="90">
        <v>348980.83</v>
      </c>
      <c r="J333" s="90">
        <v>0</v>
      </c>
      <c r="K333" s="90">
        <v>53715.919000000002</v>
      </c>
      <c r="L333" s="90">
        <v>34949.356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6674.192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2438050000000</v>
      </c>
      <c r="C334" s="90">
        <v>1517723.8019999999</v>
      </c>
      <c r="D334" s="90" t="s">
        <v>983</v>
      </c>
      <c r="E334" s="90">
        <v>445952.00699999998</v>
      </c>
      <c r="F334" s="90">
        <v>310109.712</v>
      </c>
      <c r="G334" s="90">
        <v>98308.376999999993</v>
      </c>
      <c r="H334" s="90">
        <v>0</v>
      </c>
      <c r="I334" s="90">
        <v>403638.25</v>
      </c>
      <c r="J334" s="90">
        <v>0</v>
      </c>
      <c r="K334" s="90">
        <v>55182.775999999998</v>
      </c>
      <c r="L334" s="90">
        <v>34949.356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6620.6880000000001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2498580000000</v>
      </c>
      <c r="C335" s="90">
        <v>1505078.4890000001</v>
      </c>
      <c r="D335" s="90" t="s">
        <v>984</v>
      </c>
      <c r="E335" s="90">
        <v>445952.00699999998</v>
      </c>
      <c r="F335" s="90">
        <v>310109.712</v>
      </c>
      <c r="G335" s="90">
        <v>99531.334000000003</v>
      </c>
      <c r="H335" s="90">
        <v>0</v>
      </c>
      <c r="I335" s="90">
        <v>389950.00400000002</v>
      </c>
      <c r="J335" s="90">
        <v>0</v>
      </c>
      <c r="K335" s="90">
        <v>55013.834000000003</v>
      </c>
      <c r="L335" s="90">
        <v>34949.356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6609.6059999999998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2153320000000</v>
      </c>
      <c r="C336" s="90">
        <v>1377289.5249999999</v>
      </c>
      <c r="D336" s="90" t="s">
        <v>1056</v>
      </c>
      <c r="E336" s="90">
        <v>445952.00699999998</v>
      </c>
      <c r="F336" s="90">
        <v>302612.43699999998</v>
      </c>
      <c r="G336" s="90">
        <v>85115.546000000002</v>
      </c>
      <c r="H336" s="90">
        <v>0</v>
      </c>
      <c r="I336" s="90">
        <v>285875.886</v>
      </c>
      <c r="J336" s="90">
        <v>0</v>
      </c>
      <c r="K336" s="90">
        <v>52855.423000000003</v>
      </c>
      <c r="L336" s="90">
        <v>34949.356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6966.2330000000002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2136020000000</v>
      </c>
      <c r="C337" s="90">
        <v>1238121.6310000001</v>
      </c>
      <c r="D337" s="90" t="s">
        <v>998</v>
      </c>
      <c r="E337" s="90">
        <v>445952.00699999998</v>
      </c>
      <c r="F337" s="90">
        <v>310109.712</v>
      </c>
      <c r="G337" s="90">
        <v>83211.212</v>
      </c>
      <c r="H337" s="90">
        <v>0</v>
      </c>
      <c r="I337" s="90">
        <v>98434.107000000004</v>
      </c>
      <c r="J337" s="90">
        <v>0</v>
      </c>
      <c r="K337" s="90">
        <v>44324.703000000001</v>
      </c>
      <c r="L337" s="90">
        <v>34949.356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5660.308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2060620000000</v>
      </c>
      <c r="C338" s="90">
        <v>1256939.105</v>
      </c>
      <c r="D338" s="90" t="s">
        <v>985</v>
      </c>
      <c r="E338" s="90">
        <v>445952.00699999998</v>
      </c>
      <c r="F338" s="90">
        <v>310109.712</v>
      </c>
      <c r="G338" s="90">
        <v>81683.653000000006</v>
      </c>
      <c r="H338" s="90">
        <v>0</v>
      </c>
      <c r="I338" s="90">
        <v>88073.010999999999</v>
      </c>
      <c r="J338" s="90">
        <v>0</v>
      </c>
      <c r="K338" s="90">
        <v>43739.889000000003</v>
      </c>
      <c r="L338" s="90">
        <v>34949.356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5548.518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2159540000000</v>
      </c>
      <c r="C339" s="90">
        <v>1222324.5560000001</v>
      </c>
      <c r="D339" s="90" t="s">
        <v>986</v>
      </c>
      <c r="E339" s="90">
        <v>445952.00699999998</v>
      </c>
      <c r="F339" s="90">
        <v>310109.712</v>
      </c>
      <c r="G339" s="90">
        <v>78775.976999999999</v>
      </c>
      <c r="H339" s="90">
        <v>0</v>
      </c>
      <c r="I339" s="90">
        <v>146.07900000000001</v>
      </c>
      <c r="J339" s="90">
        <v>6881</v>
      </c>
      <c r="K339" s="90">
        <v>38116.296000000002</v>
      </c>
      <c r="L339" s="90">
        <v>0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4907.8689999999997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26469500000000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1981330000000</v>
      </c>
      <c r="C342" s="90">
        <v>1220109.4750000001</v>
      </c>
      <c r="D342" s="90"/>
      <c r="E342" s="90">
        <v>445952.00699999998</v>
      </c>
      <c r="F342" s="90">
        <v>302612.43699999998</v>
      </c>
      <c r="G342" s="90">
        <v>76916.081000000006</v>
      </c>
      <c r="H342" s="90">
        <v>0</v>
      </c>
      <c r="I342" s="90">
        <v>146.07900000000001</v>
      </c>
      <c r="J342" s="90">
        <v>0</v>
      </c>
      <c r="K342" s="90">
        <v>38116.296000000002</v>
      </c>
      <c r="L342" s="90">
        <v>0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4907.8689999999997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2498580000000</v>
      </c>
      <c r="C343" s="90">
        <v>1517723.8019999999</v>
      </c>
      <c r="D343" s="90"/>
      <c r="E343" s="90">
        <v>445952.00699999998</v>
      </c>
      <c r="F343" s="90">
        <v>310109.712</v>
      </c>
      <c r="G343" s="90">
        <v>99531.334000000003</v>
      </c>
      <c r="H343" s="90">
        <v>0</v>
      </c>
      <c r="I343" s="90">
        <v>403638.25</v>
      </c>
      <c r="J343" s="90">
        <v>6881</v>
      </c>
      <c r="K343" s="90">
        <v>55182.775999999998</v>
      </c>
      <c r="L343" s="90">
        <v>34949.356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6966.2330000000002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378421.43</v>
      </c>
      <c r="C346" s="90">
        <v>130497.2</v>
      </c>
      <c r="D346" s="90">
        <v>0</v>
      </c>
      <c r="E346" s="90">
        <v>508918.63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16.88</v>
      </c>
      <c r="C347" s="90">
        <v>5.82</v>
      </c>
      <c r="D347" s="90">
        <v>0</v>
      </c>
      <c r="E347" s="90">
        <v>22.7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16.88</v>
      </c>
      <c r="C348" s="90">
        <v>5.82</v>
      </c>
      <c r="D348" s="90">
        <v>0</v>
      </c>
      <c r="E348" s="90">
        <v>22.7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5"/>
      <c r="Y357" s="75"/>
    </row>
    <row r="358" spans="20:34">
      <c r="T358" s="73"/>
      <c r="U358" s="75"/>
      <c r="V358" s="75"/>
      <c r="W358" s="75"/>
      <c r="X358" s="75"/>
      <c r="Y358" s="75"/>
    </row>
    <row r="359" spans="20:34">
      <c r="T359" s="73"/>
      <c r="U359" s="75"/>
      <c r="V359" s="75"/>
      <c r="W359" s="75"/>
      <c r="X359" s="75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46" width="9.33203125" style="74" customWidth="1"/>
    <col min="47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39361.56</v>
      </c>
      <c r="C2" s="90">
        <v>1755.47</v>
      </c>
      <c r="D2" s="90">
        <v>1755.47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39361.56</v>
      </c>
      <c r="C3" s="90">
        <v>1755.47</v>
      </c>
      <c r="D3" s="90">
        <v>1755.47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103926.9</v>
      </c>
      <c r="C4" s="90">
        <v>4634.99</v>
      </c>
      <c r="D4" s="90">
        <v>4634.99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103926.9</v>
      </c>
      <c r="C5" s="90">
        <v>4634.99</v>
      </c>
      <c r="D5" s="90">
        <v>4634.99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11591.36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1495.69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107.95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2512.65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920.58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473.82</v>
      </c>
      <c r="C21" s="90">
        <v>0</v>
      </c>
      <c r="D21" s="90">
        <v>0</v>
      </c>
      <c r="E21" s="90">
        <v>0</v>
      </c>
      <c r="F21" s="90">
        <v>0</v>
      </c>
      <c r="G21" s="90">
        <v>10601.36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2458.79</v>
      </c>
      <c r="C22" s="90">
        <v>0</v>
      </c>
      <c r="D22" s="90">
        <v>0</v>
      </c>
      <c r="E22" s="90">
        <v>0</v>
      </c>
      <c r="F22" s="90">
        <v>0</v>
      </c>
      <c r="G22" s="90">
        <v>914.67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848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178.04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25563.79</v>
      </c>
      <c r="C28" s="90">
        <v>13797.78</v>
      </c>
      <c r="D28" s="90">
        <v>0</v>
      </c>
      <c r="E28" s="90">
        <v>0</v>
      </c>
      <c r="F28" s="90">
        <v>0</v>
      </c>
      <c r="G28" s="90">
        <v>15553.64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0.44900000000000001</v>
      </c>
      <c r="E96" s="90">
        <v>0.48099999999999998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0.44900000000000001</v>
      </c>
      <c r="E97" s="90">
        <v>0.48099999999999998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0.44900000000000001</v>
      </c>
      <c r="E98" s="90">
        <v>0.48099999999999998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0.44900000000000001</v>
      </c>
      <c r="E99" s="90">
        <v>0.48099999999999998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0.44900000000000001</v>
      </c>
      <c r="E100" s="90">
        <v>0.48099999999999998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0.44900000000000001</v>
      </c>
      <c r="E101" s="90">
        <v>0.48099999999999998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0.27400000000000002</v>
      </c>
      <c r="E102" s="90">
        <v>0.28899999999999998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0.44900000000000001</v>
      </c>
      <c r="E103" s="90">
        <v>0.48099999999999998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0.44900000000000001</v>
      </c>
      <c r="E104" s="90">
        <v>0.48099999999999998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0.44900000000000001</v>
      </c>
      <c r="E105" s="90">
        <v>0.48099999999999998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0.44900000000000001</v>
      </c>
      <c r="E106" s="90">
        <v>0.48099999999999998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0.44900000000000001</v>
      </c>
      <c r="E107" s="90">
        <v>0.48099999999999998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0.44900000000000001</v>
      </c>
      <c r="E108" s="90">
        <v>0.48099999999999998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0.27400000000000002</v>
      </c>
      <c r="E109" s="90">
        <v>0.28899999999999998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0.44900000000000001</v>
      </c>
      <c r="E110" s="90">
        <v>0.48099999999999998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0.44900000000000001</v>
      </c>
      <c r="E111" s="90">
        <v>0.48099999999999998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0.44900000000000001</v>
      </c>
      <c r="E112" s="90">
        <v>0.48099999999999998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0.44900000000000001</v>
      </c>
      <c r="E113" s="90">
        <v>0.48099999999999998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0.44900000000000001</v>
      </c>
      <c r="E114" s="90">
        <v>0.48099999999999998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0.44900000000000001</v>
      </c>
      <c r="E115" s="90">
        <v>0.48099999999999998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0.44900000000000001</v>
      </c>
      <c r="E116" s="90">
        <v>0.48099999999999998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0.44900000000000001</v>
      </c>
      <c r="E117" s="90">
        <v>0.48099999999999998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0.44900000000000001</v>
      </c>
      <c r="E118" s="90">
        <v>0.48099999999999998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0.44900000000000001</v>
      </c>
      <c r="E119" s="90">
        <v>0.48099999999999998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0.44900000000000001</v>
      </c>
      <c r="E120" s="90">
        <v>0.48099999999999998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0.44900000000000001</v>
      </c>
      <c r="E121" s="90">
        <v>0.48099999999999998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0.44900000000000001</v>
      </c>
      <c r="E122" s="90">
        <v>0.48099999999999998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0.44900000000000001</v>
      </c>
      <c r="E123" s="90">
        <v>0.48099999999999998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0.44900000000000001</v>
      </c>
      <c r="E124" s="90">
        <v>0.48099999999999998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0.44900000000000001</v>
      </c>
      <c r="E125" s="90">
        <v>0.48099999999999998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0.27400000000000002</v>
      </c>
      <c r="E126" s="90">
        <v>0.28899999999999998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0.44900000000000001</v>
      </c>
      <c r="E127" s="90">
        <v>0.48099999999999998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0.44900000000000001</v>
      </c>
      <c r="E128" s="90">
        <v>0.48099999999999998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0.44900000000000001</v>
      </c>
      <c r="E129" s="90">
        <v>0.48099999999999998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0.44900000000000001</v>
      </c>
      <c r="E130" s="90">
        <v>0.48099999999999998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0.44900000000000001</v>
      </c>
      <c r="E131" s="90">
        <v>0.48099999999999998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0.27400000000000002</v>
      </c>
      <c r="E132" s="90">
        <v>0.28899999999999998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0.44900000000000001</v>
      </c>
      <c r="E133" s="90">
        <v>0.48099999999999998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0.44900000000000001</v>
      </c>
      <c r="E134" s="90">
        <v>0.48099999999999998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0.44900000000000001</v>
      </c>
      <c r="E135" s="90">
        <v>0.48099999999999998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0.44900000000000001</v>
      </c>
      <c r="E136" s="90">
        <v>0.48099999999999998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0.44900000000000001</v>
      </c>
      <c r="E137" s="90">
        <v>0.48099999999999998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0.44900000000000001</v>
      </c>
      <c r="E138" s="90">
        <v>0.48099999999999998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0.44900000000000001</v>
      </c>
      <c r="E139" s="90">
        <v>0.48099999999999998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0.44900000000000001</v>
      </c>
      <c r="E140" s="90">
        <v>0.48099999999999998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0.27400000000000002</v>
      </c>
      <c r="E141" s="90">
        <v>0.28899999999999998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0.44900000000000001</v>
      </c>
      <c r="E142" s="90">
        <v>0.48099999999999998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0.44900000000000001</v>
      </c>
      <c r="E143" s="90">
        <v>0.48099999999999998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0.27400000000000002</v>
      </c>
      <c r="E144" s="90">
        <v>0.28899999999999998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0.44900000000000001</v>
      </c>
      <c r="E145" s="90">
        <v>0.48099999999999998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0.44900000000000001</v>
      </c>
      <c r="E146" s="90">
        <v>0.48099999999999998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0.27400000000000002</v>
      </c>
      <c r="E147" s="90">
        <v>0.28899999999999998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0.44900000000000001</v>
      </c>
      <c r="E148" s="90">
        <v>0.48099999999999998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0.27400000000000002</v>
      </c>
      <c r="E149" s="90">
        <v>0.28899999999999998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0.44900000000000001</v>
      </c>
      <c r="E150" s="90">
        <v>0.48099999999999998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0.44900000000000001</v>
      </c>
      <c r="E151" s="90">
        <v>0.48099999999999998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0.44900000000000001</v>
      </c>
      <c r="E152" s="90">
        <v>0.48099999999999998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0.44900000000000001</v>
      </c>
      <c r="E153" s="90">
        <v>0.48099999999999998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0.44900000000000001</v>
      </c>
      <c r="E154" s="90">
        <v>0.48099999999999998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0.44900000000000001</v>
      </c>
      <c r="E155" s="90">
        <v>0.48099999999999998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0.44900000000000001</v>
      </c>
      <c r="E156" s="90">
        <v>0.48099999999999998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0.44900000000000001</v>
      </c>
      <c r="E157" s="90">
        <v>0.48099999999999998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0.44900000000000001</v>
      </c>
      <c r="E158" s="90">
        <v>0.48099999999999998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0.44900000000000001</v>
      </c>
      <c r="E159" s="90">
        <v>0.48099999999999998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0.44900000000000001</v>
      </c>
      <c r="E160" s="90">
        <v>0.48099999999999998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0.44900000000000001</v>
      </c>
      <c r="E161" s="90">
        <v>0.48099999999999998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0.44900000000000001</v>
      </c>
      <c r="E162" s="90">
        <v>0.48099999999999998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0.44900000000000001</v>
      </c>
      <c r="E163" s="90">
        <v>0.48099999999999998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0.44900000000000001</v>
      </c>
      <c r="E164" s="90">
        <v>0.48099999999999998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0.44900000000000001</v>
      </c>
      <c r="E165" s="90">
        <v>0.48099999999999998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0.44900000000000001</v>
      </c>
      <c r="E166" s="90">
        <v>0.48099999999999998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0.44900000000000001</v>
      </c>
      <c r="E167" s="90">
        <v>0.48099999999999998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0.44900000000000001</v>
      </c>
      <c r="E168" s="90">
        <v>0.48099999999999998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0.44900000000000001</v>
      </c>
      <c r="E169" s="90">
        <v>0.48099999999999998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0.44900000000000001</v>
      </c>
      <c r="E170" s="90">
        <v>0.48099999999999998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0.44900000000000001</v>
      </c>
      <c r="E171" s="90">
        <v>0.48099999999999998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0.44900000000000001</v>
      </c>
      <c r="E172" s="90">
        <v>0.48099999999999998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0.44900000000000001</v>
      </c>
      <c r="E173" s="90">
        <v>0.48099999999999998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2.956</v>
      </c>
      <c r="F176" s="90">
        <v>0.38500000000000001</v>
      </c>
      <c r="G176" s="90">
        <v>0.30499999999999999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2.956</v>
      </c>
      <c r="F177" s="90">
        <v>0.38500000000000001</v>
      </c>
      <c r="G177" s="90">
        <v>0.30499999999999999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2.956</v>
      </c>
      <c r="F178" s="90">
        <v>0.38500000000000001</v>
      </c>
      <c r="G178" s="90">
        <v>0.30499999999999999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2.956</v>
      </c>
      <c r="F179" s="90">
        <v>0.38500000000000001</v>
      </c>
      <c r="G179" s="90">
        <v>0.30499999999999999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2.956</v>
      </c>
      <c r="F180" s="90">
        <v>0.38500000000000001</v>
      </c>
      <c r="G180" s="90">
        <v>0.30499999999999999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2.956</v>
      </c>
      <c r="F181" s="90">
        <v>0.38500000000000001</v>
      </c>
      <c r="G181" s="90">
        <v>0.30499999999999999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2.956</v>
      </c>
      <c r="F182" s="90">
        <v>0.38500000000000001</v>
      </c>
      <c r="G182" s="90">
        <v>0.30499999999999999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2.956</v>
      </c>
      <c r="F183" s="90">
        <v>0.38500000000000001</v>
      </c>
      <c r="G183" s="90">
        <v>0.30499999999999999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2.956</v>
      </c>
      <c r="F184" s="90">
        <v>0.38500000000000001</v>
      </c>
      <c r="G184" s="90">
        <v>0.30499999999999999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2.956</v>
      </c>
      <c r="F185" s="90">
        <v>0.38500000000000001</v>
      </c>
      <c r="G185" s="90">
        <v>0.30499999999999999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2.956</v>
      </c>
      <c r="F186" s="90">
        <v>0.38500000000000001</v>
      </c>
      <c r="G186" s="90">
        <v>0.30499999999999999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2.956</v>
      </c>
      <c r="F187" s="90">
        <v>0.38500000000000001</v>
      </c>
      <c r="G187" s="90">
        <v>0.30499999999999999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2.956</v>
      </c>
      <c r="F188" s="90">
        <v>0.38500000000000001</v>
      </c>
      <c r="G188" s="90">
        <v>0.30499999999999999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2.956</v>
      </c>
      <c r="F189" s="90">
        <v>0.38500000000000001</v>
      </c>
      <c r="G189" s="90">
        <v>0.30499999999999999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2.956</v>
      </c>
      <c r="F190" s="90">
        <v>0.38500000000000001</v>
      </c>
      <c r="G190" s="90">
        <v>0.30499999999999999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2.956</v>
      </c>
      <c r="F191" s="90">
        <v>0.38500000000000001</v>
      </c>
      <c r="G191" s="90">
        <v>0.30499999999999999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2.956</v>
      </c>
      <c r="F192" s="90">
        <v>0.38500000000000001</v>
      </c>
      <c r="G192" s="90">
        <v>0.30499999999999999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2.956</v>
      </c>
      <c r="F193" s="90">
        <v>0.38500000000000001</v>
      </c>
      <c r="G193" s="90">
        <v>0.30499999999999999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2.956</v>
      </c>
      <c r="F194" s="90">
        <v>0.38500000000000001</v>
      </c>
      <c r="G194" s="90">
        <v>0.30499999999999999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2.956</v>
      </c>
      <c r="F195" s="90">
        <v>0.38500000000000001</v>
      </c>
      <c r="G195" s="90">
        <v>0.30499999999999999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2.956</v>
      </c>
      <c r="F196" s="90">
        <v>0.38500000000000001</v>
      </c>
      <c r="G196" s="90">
        <v>0.30499999999999999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2.956</v>
      </c>
      <c r="F197" s="90">
        <v>0.38500000000000001</v>
      </c>
      <c r="G197" s="90">
        <v>0.30499999999999999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2.956</v>
      </c>
      <c r="F198" s="90">
        <v>0.38500000000000001</v>
      </c>
      <c r="G198" s="90">
        <v>0.30499999999999999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2.956</v>
      </c>
      <c r="F199" s="90">
        <v>0.38500000000000001</v>
      </c>
      <c r="G199" s="90">
        <v>0.30499999999999999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2.956</v>
      </c>
      <c r="F200" s="90">
        <v>0.38500000000000001</v>
      </c>
      <c r="G200" s="90">
        <v>0.30499999999999999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2.956</v>
      </c>
      <c r="F201" s="90">
        <v>0.38500000000000001</v>
      </c>
      <c r="G201" s="90">
        <v>0.30499999999999999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2.956</v>
      </c>
      <c r="F202" s="90">
        <v>0.38500000000000001</v>
      </c>
      <c r="G202" s="90">
        <v>0.30499999999999999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2.956</v>
      </c>
      <c r="F203" s="90">
        <v>0.38500000000000001</v>
      </c>
      <c r="G203" s="90">
        <v>0.30499999999999999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2.956</v>
      </c>
      <c r="F204" s="90">
        <v>0.38500000000000001</v>
      </c>
      <c r="G204" s="90">
        <v>0.30499999999999999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2.956</v>
      </c>
      <c r="F205" s="90">
        <v>0.38500000000000001</v>
      </c>
      <c r="G205" s="90">
        <v>0.30499999999999999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2.956</v>
      </c>
      <c r="F206" s="90">
        <v>0.38500000000000001</v>
      </c>
      <c r="G206" s="90">
        <v>0.30499999999999999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2.956</v>
      </c>
      <c r="F207" s="90">
        <v>0.38500000000000001</v>
      </c>
      <c r="G207" s="90">
        <v>0.30499999999999999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2.956</v>
      </c>
      <c r="F208" s="90">
        <v>0.38500000000000001</v>
      </c>
      <c r="G208" s="90">
        <v>0.30499999999999999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2.956</v>
      </c>
      <c r="F209" s="90">
        <v>0.38500000000000001</v>
      </c>
      <c r="G209" s="90">
        <v>0.30499999999999999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2.956</v>
      </c>
      <c r="F210" s="90">
        <v>0.38500000000000001</v>
      </c>
      <c r="G210" s="90">
        <v>0.30499999999999999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2.956</v>
      </c>
      <c r="F211" s="90">
        <v>0.38500000000000001</v>
      </c>
      <c r="G211" s="90">
        <v>0.30499999999999999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2.956</v>
      </c>
      <c r="F212" s="90">
        <v>0.38500000000000001</v>
      </c>
      <c r="G212" s="90">
        <v>0.30499999999999999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2.956</v>
      </c>
      <c r="F213" s="90">
        <v>0.38500000000000001</v>
      </c>
      <c r="G213" s="90">
        <v>0.30499999999999999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2.956</v>
      </c>
      <c r="F214" s="90">
        <v>0.38500000000000001</v>
      </c>
      <c r="G214" s="90">
        <v>0.30499999999999999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2.956</v>
      </c>
      <c r="F215" s="90">
        <v>0.38500000000000001</v>
      </c>
      <c r="G215" s="90">
        <v>0.30499999999999999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2.96</v>
      </c>
      <c r="F216" s="90">
        <v>0.38500000000000001</v>
      </c>
      <c r="G216" s="90">
        <v>0.30499999999999999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2.96</v>
      </c>
      <c r="F217" s="90">
        <v>0.38500000000000001</v>
      </c>
      <c r="G217" s="90">
        <v>0.30499999999999999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2.96</v>
      </c>
      <c r="F218" s="90">
        <v>0.38500000000000001</v>
      </c>
      <c r="G218" s="90">
        <v>0.30499999999999999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1968893.31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3536305.31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1878021.31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430171.73</v>
      </c>
      <c r="D226" s="90">
        <v>271279.63</v>
      </c>
      <c r="E226" s="90">
        <v>158892.1</v>
      </c>
      <c r="F226" s="90">
        <v>0.63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259241.78</v>
      </c>
      <c r="D227" s="90">
        <v>198898.37</v>
      </c>
      <c r="E227" s="90">
        <v>60343.41</v>
      </c>
      <c r="F227" s="90">
        <v>0.77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684671.09</v>
      </c>
      <c r="D228" s="90">
        <v>437918.26</v>
      </c>
      <c r="E228" s="90">
        <v>246752.83</v>
      </c>
      <c r="F228" s="90">
        <v>0.64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1137964.02</v>
      </c>
      <c r="D229" s="90">
        <v>721852.66</v>
      </c>
      <c r="E229" s="90">
        <v>416111.35999999999</v>
      </c>
      <c r="F229" s="90">
        <v>0.63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50338.31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10361.11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14519.34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11268.19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14460.09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14460.09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14460.09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14460.09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39907.300000000003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56891.49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56891.49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49920.84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14222.87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14222.87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56891.49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179390.63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29835.38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31439.360000000001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12018.48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57594.93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115286.35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67503.7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67503.7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41791.620000000003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29405.200000000001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29965.88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36426.93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49773.440000000002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256320.32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50354.8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198633.1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34960.17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6034.81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3845.8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27478.09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5784.99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5187.08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53329.72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53329.72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10244.299999999999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10223.65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58252.05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58093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8889.9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8889.9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53329.72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53329.72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10031.99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9998.68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73543.210000000006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73304.17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9436.4699999999993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9404.06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37335.43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93338.58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108982.66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203086.31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188393.23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338380.1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16.88</v>
      </c>
      <c r="F295" s="90">
        <v>28416.77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16.89</v>
      </c>
      <c r="F296" s="90">
        <v>28426.87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27.93</v>
      </c>
      <c r="F297" s="90">
        <v>46714.42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45.39</v>
      </c>
      <c r="F298" s="90">
        <v>75188.42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18042.18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19472.400000000001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26505.65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609604.1496</v>
      </c>
      <c r="C310" s="90">
        <v>999.20579999999995</v>
      </c>
      <c r="D310" s="90">
        <v>1615.2439999999999</v>
      </c>
      <c r="E310" s="90">
        <v>0</v>
      </c>
      <c r="F310" s="90">
        <v>1.14E-2</v>
      </c>
      <c r="G310" s="91">
        <v>38307300</v>
      </c>
      <c r="H310" s="90">
        <v>254083.8842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537198.55249999999</v>
      </c>
      <c r="C311" s="90">
        <v>886.60360000000003</v>
      </c>
      <c r="D311" s="90">
        <v>1445.3757000000001</v>
      </c>
      <c r="E311" s="90">
        <v>0</v>
      </c>
      <c r="F311" s="90">
        <v>1.0200000000000001E-2</v>
      </c>
      <c r="G311" s="91">
        <v>34279700</v>
      </c>
      <c r="H311" s="90">
        <v>224492.6728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594899.07169999997</v>
      </c>
      <c r="C312" s="90">
        <v>999.98599999999999</v>
      </c>
      <c r="D312" s="90">
        <v>1666.2710999999999</v>
      </c>
      <c r="E312" s="90">
        <v>0</v>
      </c>
      <c r="F312" s="90">
        <v>1.17E-2</v>
      </c>
      <c r="G312" s="91">
        <v>39521600</v>
      </c>
      <c r="H312" s="90">
        <v>250360.10250000001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550613.93929999997</v>
      </c>
      <c r="C313" s="90">
        <v>929.3338</v>
      </c>
      <c r="D313" s="90">
        <v>1555.9315999999999</v>
      </c>
      <c r="E313" s="90">
        <v>0</v>
      </c>
      <c r="F313" s="90">
        <v>1.09E-2</v>
      </c>
      <c r="G313" s="91">
        <v>36905100</v>
      </c>
      <c r="H313" s="90">
        <v>232089.12479999999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555920.23869999999</v>
      </c>
      <c r="C314" s="90">
        <v>942.64089999999999</v>
      </c>
      <c r="D314" s="90">
        <v>1586.6617000000001</v>
      </c>
      <c r="E314" s="90">
        <v>0</v>
      </c>
      <c r="F314" s="90">
        <v>1.11E-2</v>
      </c>
      <c r="G314" s="91">
        <v>37634700</v>
      </c>
      <c r="H314" s="90">
        <v>234746.3676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542964.09589999996</v>
      </c>
      <c r="C315" s="90">
        <v>926.46569999999997</v>
      </c>
      <c r="D315" s="90">
        <v>1570.6364000000001</v>
      </c>
      <c r="E315" s="90">
        <v>0</v>
      </c>
      <c r="F315" s="90">
        <v>1.0999999999999999E-2</v>
      </c>
      <c r="G315" s="91">
        <v>37255500</v>
      </c>
      <c r="H315" s="90">
        <v>229835.4687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550081.99950000003</v>
      </c>
      <c r="C316" s="90">
        <v>942.20349999999996</v>
      </c>
      <c r="D316" s="90">
        <v>1604.2186999999999</v>
      </c>
      <c r="E316" s="90">
        <v>0</v>
      </c>
      <c r="F316" s="90">
        <v>1.12E-2</v>
      </c>
      <c r="G316" s="91">
        <v>38052600</v>
      </c>
      <c r="H316" s="90">
        <v>233195.72579999999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558304.61899999995</v>
      </c>
      <c r="C317" s="90">
        <v>955.48599999999999</v>
      </c>
      <c r="D317" s="90">
        <v>1625.2994000000001</v>
      </c>
      <c r="E317" s="90">
        <v>0</v>
      </c>
      <c r="F317" s="90">
        <v>1.1299999999999999E-2</v>
      </c>
      <c r="G317" s="91">
        <v>38552500</v>
      </c>
      <c r="H317" s="90">
        <v>236604.0442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531410.56050000002</v>
      </c>
      <c r="C318" s="90">
        <v>904.25170000000003</v>
      </c>
      <c r="D318" s="90">
        <v>1528.174</v>
      </c>
      <c r="E318" s="90">
        <v>0</v>
      </c>
      <c r="F318" s="90">
        <v>1.0699999999999999E-2</v>
      </c>
      <c r="G318" s="91">
        <v>36247900</v>
      </c>
      <c r="H318" s="90">
        <v>224703.22200000001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565913.86769999994</v>
      </c>
      <c r="C319" s="90">
        <v>956.36059999999998</v>
      </c>
      <c r="D319" s="90">
        <v>1603.5183</v>
      </c>
      <c r="E319" s="90">
        <v>0</v>
      </c>
      <c r="F319" s="90">
        <v>1.12E-2</v>
      </c>
      <c r="G319" s="91">
        <v>38034000</v>
      </c>
      <c r="H319" s="90">
        <v>238654.51329999999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559236.24800000002</v>
      </c>
      <c r="C320" s="90">
        <v>937.68140000000005</v>
      </c>
      <c r="D320" s="90">
        <v>1557.8552999999999</v>
      </c>
      <c r="E320" s="90">
        <v>0</v>
      </c>
      <c r="F320" s="90">
        <v>1.09E-2</v>
      </c>
      <c r="G320" s="91">
        <v>36949800</v>
      </c>
      <c r="H320" s="90">
        <v>235123.68590000001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598327.21840000001</v>
      </c>
      <c r="C321" s="90">
        <v>986.19929999999999</v>
      </c>
      <c r="D321" s="90">
        <v>1605.1735000000001</v>
      </c>
      <c r="E321" s="90">
        <v>0</v>
      </c>
      <c r="F321" s="90">
        <v>1.1299999999999999E-2</v>
      </c>
      <c r="G321" s="91">
        <v>38069400</v>
      </c>
      <c r="H321" s="90">
        <v>249913.12280000001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6754470</v>
      </c>
      <c r="C323" s="90">
        <v>11366.4185</v>
      </c>
      <c r="D323" s="90">
        <v>18964.359700000001</v>
      </c>
      <c r="E323" s="90">
        <v>0</v>
      </c>
      <c r="F323" s="90">
        <v>0.13289999999999999</v>
      </c>
      <c r="G323" s="91">
        <v>449810000</v>
      </c>
      <c r="H323" s="91">
        <v>2843800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531410.56050000002</v>
      </c>
      <c r="C324" s="90">
        <v>886.60360000000003</v>
      </c>
      <c r="D324" s="90">
        <v>1445.3757000000001</v>
      </c>
      <c r="E324" s="90">
        <v>0</v>
      </c>
      <c r="F324" s="90">
        <v>1.0200000000000001E-2</v>
      </c>
      <c r="G324" s="91">
        <v>34279700</v>
      </c>
      <c r="H324" s="90">
        <v>224492.6728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609604.1496</v>
      </c>
      <c r="C325" s="90">
        <v>999.98599999999999</v>
      </c>
      <c r="D325" s="90">
        <v>1666.2710999999999</v>
      </c>
      <c r="E325" s="90">
        <v>0</v>
      </c>
      <c r="F325" s="90">
        <v>1.17E-2</v>
      </c>
      <c r="G325" s="91">
        <v>39521600</v>
      </c>
      <c r="H325" s="90">
        <v>254083.8842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2177100000000</v>
      </c>
      <c r="C328" s="90">
        <v>1214273.1610000001</v>
      </c>
      <c r="D328" s="90" t="s">
        <v>1057</v>
      </c>
      <c r="E328" s="90">
        <v>445952.00699999998</v>
      </c>
      <c r="F328" s="90">
        <v>310109.712</v>
      </c>
      <c r="G328" s="90">
        <v>82628.178</v>
      </c>
      <c r="H328" s="90">
        <v>0</v>
      </c>
      <c r="I328" s="90">
        <v>15965.46</v>
      </c>
      <c r="J328" s="90">
        <v>6881</v>
      </c>
      <c r="K328" s="90">
        <v>28489.995999999999</v>
      </c>
      <c r="L328" s="90">
        <v>656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5023.683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1948200000000</v>
      </c>
      <c r="C329" s="90">
        <v>1255629.067</v>
      </c>
      <c r="D329" s="90" t="s">
        <v>987</v>
      </c>
      <c r="E329" s="90">
        <v>445952.00699999998</v>
      </c>
      <c r="F329" s="90">
        <v>310109.712</v>
      </c>
      <c r="G329" s="90">
        <v>88341.236000000004</v>
      </c>
      <c r="H329" s="90">
        <v>0</v>
      </c>
      <c r="I329" s="90">
        <v>54284.874000000003</v>
      </c>
      <c r="J329" s="90">
        <v>6881</v>
      </c>
      <c r="K329" s="90">
        <v>31087.058000000001</v>
      </c>
      <c r="L329" s="90">
        <v>24649.03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5464.4380000000001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2246110000000</v>
      </c>
      <c r="C330" s="90">
        <v>1295406.4550000001</v>
      </c>
      <c r="D330" s="90" t="s">
        <v>988</v>
      </c>
      <c r="E330" s="90">
        <v>445952.00699999998</v>
      </c>
      <c r="F330" s="90">
        <v>310109.712</v>
      </c>
      <c r="G330" s="90">
        <v>91721.543000000005</v>
      </c>
      <c r="H330" s="90">
        <v>0</v>
      </c>
      <c r="I330" s="90">
        <v>99883.357000000004</v>
      </c>
      <c r="J330" s="90">
        <v>0</v>
      </c>
      <c r="K330" s="90">
        <v>34279.94</v>
      </c>
      <c r="L330" s="90">
        <v>24649.03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5884.1059999999998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2097410000000</v>
      </c>
      <c r="C331" s="90">
        <v>1298648.1059999999</v>
      </c>
      <c r="D331" s="90" t="s">
        <v>981</v>
      </c>
      <c r="E331" s="90">
        <v>445952.00699999998</v>
      </c>
      <c r="F331" s="90">
        <v>310109.712</v>
      </c>
      <c r="G331" s="90">
        <v>91921.172999999995</v>
      </c>
      <c r="H331" s="90">
        <v>0</v>
      </c>
      <c r="I331" s="90">
        <v>104502.27800000001</v>
      </c>
      <c r="J331" s="90">
        <v>0</v>
      </c>
      <c r="K331" s="90">
        <v>34462.9</v>
      </c>
      <c r="L331" s="90">
        <v>24649.03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5907.8010000000004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2138870000000</v>
      </c>
      <c r="C332" s="90">
        <v>1308444.8629999999</v>
      </c>
      <c r="D332" s="90" t="s">
        <v>989</v>
      </c>
      <c r="E332" s="90">
        <v>445952.00699999998</v>
      </c>
      <c r="F332" s="90">
        <v>310109.712</v>
      </c>
      <c r="G332" s="90">
        <v>97149.142999999996</v>
      </c>
      <c r="H332" s="90">
        <v>0</v>
      </c>
      <c r="I332" s="90">
        <v>123587.507</v>
      </c>
      <c r="J332" s="90">
        <v>0</v>
      </c>
      <c r="K332" s="90">
        <v>35374.014999999999</v>
      </c>
      <c r="L332" s="90">
        <v>24649.03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6125.5360000000001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2117320000000</v>
      </c>
      <c r="C333" s="90">
        <v>1353666.31</v>
      </c>
      <c r="D333" s="90" t="s">
        <v>990</v>
      </c>
      <c r="E333" s="90">
        <v>445952.00699999998</v>
      </c>
      <c r="F333" s="90">
        <v>310109.712</v>
      </c>
      <c r="G333" s="90">
        <v>102824.905</v>
      </c>
      <c r="H333" s="90">
        <v>0</v>
      </c>
      <c r="I333" s="90">
        <v>201450.37599999999</v>
      </c>
      <c r="J333" s="90">
        <v>0</v>
      </c>
      <c r="K333" s="90">
        <v>37593.771999999997</v>
      </c>
      <c r="L333" s="90">
        <v>24649.03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6774.223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2162620000000</v>
      </c>
      <c r="C334" s="90">
        <v>1357521.301</v>
      </c>
      <c r="D334" s="90" t="s">
        <v>991</v>
      </c>
      <c r="E334" s="90">
        <v>445952.00699999998</v>
      </c>
      <c r="F334" s="90">
        <v>310109.712</v>
      </c>
      <c r="G334" s="90">
        <v>111730.63800000001</v>
      </c>
      <c r="H334" s="90">
        <v>0</v>
      </c>
      <c r="I334" s="90">
        <v>198414.31400000001</v>
      </c>
      <c r="J334" s="90">
        <v>0</v>
      </c>
      <c r="K334" s="90">
        <v>38203.285000000003</v>
      </c>
      <c r="L334" s="90">
        <v>24649.03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6754.47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2191030000000</v>
      </c>
      <c r="C335" s="90">
        <v>1345718.7560000001</v>
      </c>
      <c r="D335" s="90" t="s">
        <v>959</v>
      </c>
      <c r="E335" s="90">
        <v>445952.00699999998</v>
      </c>
      <c r="F335" s="90">
        <v>310109.712</v>
      </c>
      <c r="G335" s="90">
        <v>107350.86500000001</v>
      </c>
      <c r="H335" s="90">
        <v>0</v>
      </c>
      <c r="I335" s="90">
        <v>172910.65900000001</v>
      </c>
      <c r="J335" s="90">
        <v>0</v>
      </c>
      <c r="K335" s="90">
        <v>37164.275000000001</v>
      </c>
      <c r="L335" s="90">
        <v>24649.03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6563.3220000000001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2060050000000</v>
      </c>
      <c r="C336" s="90">
        <v>1288265.7180000001</v>
      </c>
      <c r="D336" s="90" t="s">
        <v>1058</v>
      </c>
      <c r="E336" s="90">
        <v>445952.00699999998</v>
      </c>
      <c r="F336" s="90">
        <v>310109.712</v>
      </c>
      <c r="G336" s="90">
        <v>103103.232</v>
      </c>
      <c r="H336" s="90">
        <v>0</v>
      </c>
      <c r="I336" s="90">
        <v>171983.90599999999</v>
      </c>
      <c r="J336" s="90">
        <v>0</v>
      </c>
      <c r="K336" s="90">
        <v>36951.438999999998</v>
      </c>
      <c r="L336" s="90">
        <v>24649.03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6558.2089999999998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2161560000000</v>
      </c>
      <c r="C337" s="90">
        <v>1295931.8359999999</v>
      </c>
      <c r="D337" s="90" t="s">
        <v>992</v>
      </c>
      <c r="E337" s="90">
        <v>445952.00699999998</v>
      </c>
      <c r="F337" s="90">
        <v>310109.712</v>
      </c>
      <c r="G337" s="90">
        <v>90201.47</v>
      </c>
      <c r="H337" s="90">
        <v>0</v>
      </c>
      <c r="I337" s="90">
        <v>100783.102</v>
      </c>
      <c r="J337" s="90">
        <v>0</v>
      </c>
      <c r="K337" s="90">
        <v>34189.095999999998</v>
      </c>
      <c r="L337" s="90">
        <v>24649.03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5864.7020000000002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2099940000000</v>
      </c>
      <c r="C338" s="90">
        <v>1238603.97</v>
      </c>
      <c r="D338" s="90" t="s">
        <v>993</v>
      </c>
      <c r="E338" s="90">
        <v>445952.00699999998</v>
      </c>
      <c r="F338" s="90">
        <v>310109.712</v>
      </c>
      <c r="G338" s="90">
        <v>81679.31</v>
      </c>
      <c r="H338" s="90">
        <v>0</v>
      </c>
      <c r="I338" s="90">
        <v>65152.976999999999</v>
      </c>
      <c r="J338" s="90">
        <v>0</v>
      </c>
      <c r="K338" s="90">
        <v>31963.460999999999</v>
      </c>
      <c r="L338" s="90">
        <v>24649.03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9540.9419999999991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2163570000000</v>
      </c>
      <c r="C339" s="90">
        <v>1220645.9140000001</v>
      </c>
      <c r="D339" s="90" t="s">
        <v>994</v>
      </c>
      <c r="E339" s="90">
        <v>445952.00699999998</v>
      </c>
      <c r="F339" s="90">
        <v>310109.712</v>
      </c>
      <c r="G339" s="90">
        <v>80915.173999999999</v>
      </c>
      <c r="H339" s="90">
        <v>0</v>
      </c>
      <c r="I339" s="90">
        <v>543.23199999999997</v>
      </c>
      <c r="J339" s="90">
        <v>6881</v>
      </c>
      <c r="K339" s="90">
        <v>27093.341</v>
      </c>
      <c r="L339" s="90">
        <v>0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4908.9279999999999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25563800000000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1948200000000</v>
      </c>
      <c r="C342" s="90">
        <v>1214273.1610000001</v>
      </c>
      <c r="D342" s="90"/>
      <c r="E342" s="90">
        <v>445952.00699999998</v>
      </c>
      <c r="F342" s="90">
        <v>310109.712</v>
      </c>
      <c r="G342" s="90">
        <v>80915.173999999999</v>
      </c>
      <c r="H342" s="90">
        <v>0</v>
      </c>
      <c r="I342" s="90">
        <v>543.23199999999997</v>
      </c>
      <c r="J342" s="90">
        <v>0</v>
      </c>
      <c r="K342" s="90">
        <v>27093.341</v>
      </c>
      <c r="L342" s="90">
        <v>0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4908.9279999999999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2246110000000</v>
      </c>
      <c r="C343" s="90">
        <v>1357521.301</v>
      </c>
      <c r="D343" s="90"/>
      <c r="E343" s="90">
        <v>445952.00699999998</v>
      </c>
      <c r="F343" s="90">
        <v>310109.712</v>
      </c>
      <c r="G343" s="90">
        <v>111730.63800000001</v>
      </c>
      <c r="H343" s="90">
        <v>0</v>
      </c>
      <c r="I343" s="90">
        <v>201450.37599999999</v>
      </c>
      <c r="J343" s="90">
        <v>6881</v>
      </c>
      <c r="K343" s="90">
        <v>38203.285000000003</v>
      </c>
      <c r="L343" s="90">
        <v>24649.03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9540.9419999999991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489897.59</v>
      </c>
      <c r="C346" s="90">
        <v>119813</v>
      </c>
      <c r="D346" s="90">
        <v>0</v>
      </c>
      <c r="E346" s="90">
        <v>609710.59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21.85</v>
      </c>
      <c r="C347" s="90">
        <v>5.34</v>
      </c>
      <c r="D347" s="90">
        <v>0</v>
      </c>
      <c r="E347" s="90">
        <v>27.19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21.85</v>
      </c>
      <c r="C348" s="90">
        <v>5.34</v>
      </c>
      <c r="D348" s="90">
        <v>0</v>
      </c>
      <c r="E348" s="90">
        <v>27.19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5"/>
      <c r="Y357" s="75"/>
    </row>
    <row r="358" spans="20:34">
      <c r="T358" s="73"/>
      <c r="U358" s="75"/>
      <c r="V358" s="75"/>
      <c r="W358" s="75"/>
      <c r="X358" s="75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43303.15</v>
      </c>
      <c r="C2" s="90">
        <v>1931.26</v>
      </c>
      <c r="D2" s="90">
        <v>1931.26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43303.15</v>
      </c>
      <c r="C3" s="90">
        <v>1931.26</v>
      </c>
      <c r="D3" s="90">
        <v>1931.26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107527.42</v>
      </c>
      <c r="C4" s="90">
        <v>4795.57</v>
      </c>
      <c r="D4" s="90">
        <v>4795.57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107527.42</v>
      </c>
      <c r="C5" s="90">
        <v>4795.57</v>
      </c>
      <c r="D5" s="90">
        <v>4795.57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15329.1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1578.31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107.92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2446.86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1066.75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507.77</v>
      </c>
      <c r="C21" s="90">
        <v>0</v>
      </c>
      <c r="D21" s="90">
        <v>0</v>
      </c>
      <c r="E21" s="90">
        <v>0</v>
      </c>
      <c r="F21" s="90">
        <v>0</v>
      </c>
      <c r="G21" s="90">
        <v>8007.48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2389.33</v>
      </c>
      <c r="C22" s="90">
        <v>0</v>
      </c>
      <c r="D22" s="90">
        <v>0</v>
      </c>
      <c r="E22" s="90">
        <v>0</v>
      </c>
      <c r="F22" s="90">
        <v>0</v>
      </c>
      <c r="G22" s="90">
        <v>888.83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926.78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175.64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25688.86</v>
      </c>
      <c r="C28" s="90">
        <v>17614.29</v>
      </c>
      <c r="D28" s="90">
        <v>0</v>
      </c>
      <c r="E28" s="90">
        <v>0</v>
      </c>
      <c r="F28" s="90">
        <v>0</v>
      </c>
      <c r="G28" s="90">
        <v>12933.92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0.34599999999999997</v>
      </c>
      <c r="E96" s="90">
        <v>0.36499999999999999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0.34599999999999997</v>
      </c>
      <c r="E97" s="90">
        <v>0.36499999999999999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0.34599999999999997</v>
      </c>
      <c r="E98" s="90">
        <v>0.36499999999999999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0.34599999999999997</v>
      </c>
      <c r="E99" s="90">
        <v>0.36499999999999999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0.34599999999999997</v>
      </c>
      <c r="E100" s="90">
        <v>0.36499999999999999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0.34599999999999997</v>
      </c>
      <c r="E101" s="90">
        <v>0.36499999999999999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0.22700000000000001</v>
      </c>
      <c r="E102" s="90">
        <v>0.23699999999999999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0.34599999999999997</v>
      </c>
      <c r="E103" s="90">
        <v>0.36499999999999999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0.34599999999999997</v>
      </c>
      <c r="E104" s="90">
        <v>0.36499999999999999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0.34599999999999997</v>
      </c>
      <c r="E105" s="90">
        <v>0.36499999999999999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0.34599999999999997</v>
      </c>
      <c r="E106" s="90">
        <v>0.36499999999999999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0.34599999999999997</v>
      </c>
      <c r="E107" s="90">
        <v>0.36499999999999999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0.34599999999999997</v>
      </c>
      <c r="E108" s="90">
        <v>0.36499999999999999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0.22700000000000001</v>
      </c>
      <c r="E109" s="90">
        <v>0.23699999999999999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0.34599999999999997</v>
      </c>
      <c r="E110" s="90">
        <v>0.36499999999999999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0.34599999999999997</v>
      </c>
      <c r="E111" s="90">
        <v>0.36499999999999999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0.34599999999999997</v>
      </c>
      <c r="E112" s="90">
        <v>0.36499999999999999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0.34599999999999997</v>
      </c>
      <c r="E113" s="90">
        <v>0.36499999999999999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0.34599999999999997</v>
      </c>
      <c r="E114" s="90">
        <v>0.36499999999999999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0.34599999999999997</v>
      </c>
      <c r="E115" s="90">
        <v>0.36499999999999999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0.34599999999999997</v>
      </c>
      <c r="E116" s="90">
        <v>0.36499999999999999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0.34599999999999997</v>
      </c>
      <c r="E117" s="90">
        <v>0.36499999999999999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0.34599999999999997</v>
      </c>
      <c r="E118" s="90">
        <v>0.36499999999999999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0.34599999999999997</v>
      </c>
      <c r="E119" s="90">
        <v>0.36499999999999999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0.34599999999999997</v>
      </c>
      <c r="E120" s="90">
        <v>0.36499999999999999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0.34599999999999997</v>
      </c>
      <c r="E121" s="90">
        <v>0.36499999999999999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0.34599999999999997</v>
      </c>
      <c r="E122" s="90">
        <v>0.36499999999999999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0.34599999999999997</v>
      </c>
      <c r="E123" s="90">
        <v>0.36499999999999999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0.34599999999999997</v>
      </c>
      <c r="E124" s="90">
        <v>0.36499999999999999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0.34599999999999997</v>
      </c>
      <c r="E125" s="90">
        <v>0.36499999999999999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0.22700000000000001</v>
      </c>
      <c r="E126" s="90">
        <v>0.23699999999999999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0.34599999999999997</v>
      </c>
      <c r="E127" s="90">
        <v>0.36499999999999999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0.34599999999999997</v>
      </c>
      <c r="E128" s="90">
        <v>0.36499999999999999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0.34599999999999997</v>
      </c>
      <c r="E129" s="90">
        <v>0.36499999999999999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0.34599999999999997</v>
      </c>
      <c r="E130" s="90">
        <v>0.36499999999999999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0.34599999999999997</v>
      </c>
      <c r="E131" s="90">
        <v>0.36499999999999999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0.22700000000000001</v>
      </c>
      <c r="E132" s="90">
        <v>0.23699999999999999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0.34599999999999997</v>
      </c>
      <c r="E133" s="90">
        <v>0.36499999999999999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0.34599999999999997</v>
      </c>
      <c r="E134" s="90">
        <v>0.36499999999999999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0.34599999999999997</v>
      </c>
      <c r="E135" s="90">
        <v>0.36499999999999999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0.34599999999999997</v>
      </c>
      <c r="E136" s="90">
        <v>0.36499999999999999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0.34599999999999997</v>
      </c>
      <c r="E137" s="90">
        <v>0.36499999999999999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0.34599999999999997</v>
      </c>
      <c r="E138" s="90">
        <v>0.36499999999999999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0.34599999999999997</v>
      </c>
      <c r="E139" s="90">
        <v>0.36499999999999999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0.34599999999999997</v>
      </c>
      <c r="E140" s="90">
        <v>0.36499999999999999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0.22700000000000001</v>
      </c>
      <c r="E141" s="90">
        <v>0.23699999999999999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0.34599999999999997</v>
      </c>
      <c r="E142" s="90">
        <v>0.36499999999999999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0.34599999999999997</v>
      </c>
      <c r="E143" s="90">
        <v>0.36499999999999999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0.22700000000000001</v>
      </c>
      <c r="E144" s="90">
        <v>0.23699999999999999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0.34599999999999997</v>
      </c>
      <c r="E145" s="90">
        <v>0.36499999999999999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0.34599999999999997</v>
      </c>
      <c r="E146" s="90">
        <v>0.36499999999999999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0.22700000000000001</v>
      </c>
      <c r="E147" s="90">
        <v>0.23699999999999999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0.34599999999999997</v>
      </c>
      <c r="E148" s="90">
        <v>0.36499999999999999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0.22700000000000001</v>
      </c>
      <c r="E149" s="90">
        <v>0.23699999999999999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0.34599999999999997</v>
      </c>
      <c r="E150" s="90">
        <v>0.36499999999999999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0.34599999999999997</v>
      </c>
      <c r="E151" s="90">
        <v>0.36499999999999999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0.34599999999999997</v>
      </c>
      <c r="E152" s="90">
        <v>0.36499999999999999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0.34599999999999997</v>
      </c>
      <c r="E153" s="90">
        <v>0.36499999999999999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0.34599999999999997</v>
      </c>
      <c r="E154" s="90">
        <v>0.36499999999999999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0.34599999999999997</v>
      </c>
      <c r="E155" s="90">
        <v>0.36499999999999999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0.34599999999999997</v>
      </c>
      <c r="E156" s="90">
        <v>0.36499999999999999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0.34599999999999997</v>
      </c>
      <c r="E157" s="90">
        <v>0.36499999999999999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0.34599999999999997</v>
      </c>
      <c r="E158" s="90">
        <v>0.36499999999999999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0.34599999999999997</v>
      </c>
      <c r="E159" s="90">
        <v>0.36499999999999999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0.34599999999999997</v>
      </c>
      <c r="E160" s="90">
        <v>0.36499999999999999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0.34599999999999997</v>
      </c>
      <c r="E161" s="90">
        <v>0.36499999999999999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0.34599999999999997</v>
      </c>
      <c r="E162" s="90">
        <v>0.36499999999999999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0.34599999999999997</v>
      </c>
      <c r="E163" s="90">
        <v>0.36499999999999999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0.34599999999999997</v>
      </c>
      <c r="E164" s="90">
        <v>0.36499999999999999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0.34599999999999997</v>
      </c>
      <c r="E165" s="90">
        <v>0.36499999999999999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0.34599999999999997</v>
      </c>
      <c r="E166" s="90">
        <v>0.36499999999999999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0.34599999999999997</v>
      </c>
      <c r="E167" s="90">
        <v>0.36499999999999999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0.34599999999999997</v>
      </c>
      <c r="E168" s="90">
        <v>0.36499999999999999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0.34599999999999997</v>
      </c>
      <c r="E169" s="90">
        <v>0.36499999999999999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0.34599999999999997</v>
      </c>
      <c r="E170" s="90">
        <v>0.36499999999999999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0.34599999999999997</v>
      </c>
      <c r="E171" s="90">
        <v>0.36499999999999999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0.34599999999999997</v>
      </c>
      <c r="E172" s="90">
        <v>0.36499999999999999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0.34599999999999997</v>
      </c>
      <c r="E173" s="90">
        <v>0.36499999999999999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2.956</v>
      </c>
      <c r="F176" s="90">
        <v>0.48699999999999999</v>
      </c>
      <c r="G176" s="90">
        <v>0.40899999999999997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2.956</v>
      </c>
      <c r="F177" s="90">
        <v>0.48699999999999999</v>
      </c>
      <c r="G177" s="90">
        <v>0.40899999999999997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2.956</v>
      </c>
      <c r="F178" s="90">
        <v>0.48699999999999999</v>
      </c>
      <c r="G178" s="90">
        <v>0.40899999999999997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2.956</v>
      </c>
      <c r="F179" s="90">
        <v>0.48699999999999999</v>
      </c>
      <c r="G179" s="90">
        <v>0.40899999999999997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2.956</v>
      </c>
      <c r="F180" s="90">
        <v>0.48699999999999999</v>
      </c>
      <c r="G180" s="90">
        <v>0.40899999999999997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2.956</v>
      </c>
      <c r="F181" s="90">
        <v>0.48699999999999999</v>
      </c>
      <c r="G181" s="90">
        <v>0.40899999999999997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2.956</v>
      </c>
      <c r="F182" s="90">
        <v>0.48699999999999999</v>
      </c>
      <c r="G182" s="90">
        <v>0.40899999999999997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2.956</v>
      </c>
      <c r="F183" s="90">
        <v>0.48699999999999999</v>
      </c>
      <c r="G183" s="90">
        <v>0.40899999999999997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2.956</v>
      </c>
      <c r="F184" s="90">
        <v>0.48699999999999999</v>
      </c>
      <c r="G184" s="90">
        <v>0.40899999999999997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2.956</v>
      </c>
      <c r="F185" s="90">
        <v>0.48699999999999999</v>
      </c>
      <c r="G185" s="90">
        <v>0.40899999999999997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2.956</v>
      </c>
      <c r="F186" s="90">
        <v>0.48699999999999999</v>
      </c>
      <c r="G186" s="90">
        <v>0.40899999999999997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2.956</v>
      </c>
      <c r="F187" s="90">
        <v>0.48699999999999999</v>
      </c>
      <c r="G187" s="90">
        <v>0.40899999999999997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2.956</v>
      </c>
      <c r="F188" s="90">
        <v>0.48699999999999999</v>
      </c>
      <c r="G188" s="90">
        <v>0.40899999999999997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2.956</v>
      </c>
      <c r="F189" s="90">
        <v>0.48699999999999999</v>
      </c>
      <c r="G189" s="90">
        <v>0.40899999999999997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2.956</v>
      </c>
      <c r="F190" s="90">
        <v>0.48699999999999999</v>
      </c>
      <c r="G190" s="90">
        <v>0.40899999999999997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2.956</v>
      </c>
      <c r="F191" s="90">
        <v>0.48699999999999999</v>
      </c>
      <c r="G191" s="90">
        <v>0.40899999999999997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2.956</v>
      </c>
      <c r="F192" s="90">
        <v>0.48699999999999999</v>
      </c>
      <c r="G192" s="90">
        <v>0.40899999999999997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2.956</v>
      </c>
      <c r="F193" s="90">
        <v>0.48699999999999999</v>
      </c>
      <c r="G193" s="90">
        <v>0.40899999999999997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2.956</v>
      </c>
      <c r="F194" s="90">
        <v>0.48699999999999999</v>
      </c>
      <c r="G194" s="90">
        <v>0.40899999999999997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2.956</v>
      </c>
      <c r="F195" s="90">
        <v>0.48699999999999999</v>
      </c>
      <c r="G195" s="90">
        <v>0.40899999999999997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2.956</v>
      </c>
      <c r="F196" s="90">
        <v>0.48699999999999999</v>
      </c>
      <c r="G196" s="90">
        <v>0.40899999999999997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2.956</v>
      </c>
      <c r="F197" s="90">
        <v>0.48699999999999999</v>
      </c>
      <c r="G197" s="90">
        <v>0.40899999999999997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2.956</v>
      </c>
      <c r="F198" s="90">
        <v>0.48699999999999999</v>
      </c>
      <c r="G198" s="90">
        <v>0.40899999999999997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2.956</v>
      </c>
      <c r="F199" s="90">
        <v>0.48699999999999999</v>
      </c>
      <c r="G199" s="90">
        <v>0.40899999999999997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2.956</v>
      </c>
      <c r="F200" s="90">
        <v>0.48699999999999999</v>
      </c>
      <c r="G200" s="90">
        <v>0.40899999999999997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2.956</v>
      </c>
      <c r="F201" s="90">
        <v>0.48699999999999999</v>
      </c>
      <c r="G201" s="90">
        <v>0.40899999999999997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2.956</v>
      </c>
      <c r="F202" s="90">
        <v>0.48699999999999999</v>
      </c>
      <c r="G202" s="90">
        <v>0.40899999999999997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2.956</v>
      </c>
      <c r="F203" s="90">
        <v>0.48699999999999999</v>
      </c>
      <c r="G203" s="90">
        <v>0.40899999999999997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2.956</v>
      </c>
      <c r="F204" s="90">
        <v>0.48699999999999999</v>
      </c>
      <c r="G204" s="90">
        <v>0.40899999999999997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2.956</v>
      </c>
      <c r="F205" s="90">
        <v>0.48699999999999999</v>
      </c>
      <c r="G205" s="90">
        <v>0.40899999999999997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2.956</v>
      </c>
      <c r="F206" s="90">
        <v>0.48699999999999999</v>
      </c>
      <c r="G206" s="90">
        <v>0.40899999999999997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2.956</v>
      </c>
      <c r="F207" s="90">
        <v>0.48699999999999999</v>
      </c>
      <c r="G207" s="90">
        <v>0.40899999999999997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2.956</v>
      </c>
      <c r="F208" s="90">
        <v>0.48699999999999999</v>
      </c>
      <c r="G208" s="90">
        <v>0.40899999999999997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2.956</v>
      </c>
      <c r="F209" s="90">
        <v>0.48699999999999999</v>
      </c>
      <c r="G209" s="90">
        <v>0.40899999999999997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2.956</v>
      </c>
      <c r="F210" s="90">
        <v>0.48699999999999999</v>
      </c>
      <c r="G210" s="90">
        <v>0.40899999999999997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2.956</v>
      </c>
      <c r="F211" s="90">
        <v>0.48699999999999999</v>
      </c>
      <c r="G211" s="90">
        <v>0.40899999999999997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2.956</v>
      </c>
      <c r="F212" s="90">
        <v>0.48699999999999999</v>
      </c>
      <c r="G212" s="90">
        <v>0.40899999999999997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2.956</v>
      </c>
      <c r="F213" s="90">
        <v>0.48699999999999999</v>
      </c>
      <c r="G213" s="90">
        <v>0.40899999999999997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2.956</v>
      </c>
      <c r="F214" s="90">
        <v>0.48699999999999999</v>
      </c>
      <c r="G214" s="90">
        <v>0.40899999999999997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2.956</v>
      </c>
      <c r="F215" s="90">
        <v>0.48699999999999999</v>
      </c>
      <c r="G215" s="90">
        <v>0.40899999999999997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2.96</v>
      </c>
      <c r="F216" s="90">
        <v>0.48699999999999999</v>
      </c>
      <c r="G216" s="90">
        <v>0.40899999999999997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2.96</v>
      </c>
      <c r="F217" s="90">
        <v>0.48699999999999999</v>
      </c>
      <c r="G217" s="90">
        <v>0.40899999999999997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2.96</v>
      </c>
      <c r="F218" s="90">
        <v>0.48699999999999999</v>
      </c>
      <c r="G218" s="90">
        <v>0.40899999999999997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2466764.36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3817562.04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2352913.69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516632.32000000001</v>
      </c>
      <c r="D226" s="90">
        <v>330635.38</v>
      </c>
      <c r="E226" s="90">
        <v>185996.94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284952.53000000003</v>
      </c>
      <c r="D227" s="90">
        <v>219796.51</v>
      </c>
      <c r="E227" s="90">
        <v>65156.01</v>
      </c>
      <c r="F227" s="90">
        <v>0.77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754519.1</v>
      </c>
      <c r="D228" s="90">
        <v>490957.51</v>
      </c>
      <c r="E228" s="90">
        <v>263561.59000000003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1259466.23</v>
      </c>
      <c r="D229" s="90">
        <v>815360.59</v>
      </c>
      <c r="E229" s="90">
        <v>444105.63</v>
      </c>
      <c r="F229" s="90">
        <v>0.65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45547.89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10524.4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15902.22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12538.53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15837.33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15837.33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15837.33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15837.33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40528.14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62310.09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62310.09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51527.92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15577.52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15577.52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62310.09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184212.05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29825.48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32189.48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13303.77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63895.33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122592.32000000001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73933.06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73933.06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45639.42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29398.14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29958.84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34699.86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51388.33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259336.13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51372.61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198659.9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36503.01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6658.47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4473.54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29593.05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6344.41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5401.35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59668.13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59556.04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11675.59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11647.13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67008.22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66856.39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9736.61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9736.61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58409.08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58409.08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11454.45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11418.35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83656.41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83423.179999999993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10713.06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10682.38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40891.43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102228.56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125086.73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214984.2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207608.17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374526.99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17.11</v>
      </c>
      <c r="F295" s="90">
        <v>28800.639999999999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15.72</v>
      </c>
      <c r="F296" s="90">
        <v>26638.21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</v>
      </c>
      <c r="D297" s="90">
        <v>1017.59</v>
      </c>
      <c r="E297" s="90">
        <v>26.29</v>
      </c>
      <c r="F297" s="90">
        <v>44258.09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43.22</v>
      </c>
      <c r="F298" s="90">
        <v>71597.960000000006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22604.48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21021.119999999999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33208.089999999997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605321.12699999998</v>
      </c>
      <c r="C310" s="90">
        <v>988.82939999999996</v>
      </c>
      <c r="D310" s="90">
        <v>1433.4703999999999</v>
      </c>
      <c r="E310" s="90">
        <v>0</v>
      </c>
      <c r="F310" s="90">
        <v>1.0699999999999999E-2</v>
      </c>
      <c r="G310" s="90">
        <v>941858.14580000006</v>
      </c>
      <c r="H310" s="90">
        <v>251501.18090000001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538167.21039999998</v>
      </c>
      <c r="C311" s="90">
        <v>885.30269999999996</v>
      </c>
      <c r="D311" s="90">
        <v>1294.5438999999999</v>
      </c>
      <c r="E311" s="90">
        <v>0</v>
      </c>
      <c r="F311" s="90">
        <v>9.7000000000000003E-3</v>
      </c>
      <c r="G311" s="90">
        <v>850605.59629999998</v>
      </c>
      <c r="H311" s="90">
        <v>224189.9094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577041.43929999997</v>
      </c>
      <c r="C312" s="90">
        <v>971.16300000000001</v>
      </c>
      <c r="D312" s="90">
        <v>1459.4</v>
      </c>
      <c r="E312" s="90">
        <v>0</v>
      </c>
      <c r="F312" s="90">
        <v>1.0800000000000001E-2</v>
      </c>
      <c r="G312" s="90">
        <v>959028.01749999996</v>
      </c>
      <c r="H312" s="90">
        <v>242478.54019999999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521216.60989999998</v>
      </c>
      <c r="C313" s="90">
        <v>890.14179999999999</v>
      </c>
      <c r="D313" s="90">
        <v>1360.3223</v>
      </c>
      <c r="E313" s="90">
        <v>0</v>
      </c>
      <c r="F313" s="90">
        <v>1.01E-2</v>
      </c>
      <c r="G313" s="90">
        <v>893976.65890000004</v>
      </c>
      <c r="H313" s="90">
        <v>220256.53899999999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532046.45070000004</v>
      </c>
      <c r="C314" s="90">
        <v>915.34130000000005</v>
      </c>
      <c r="D314" s="90">
        <v>1410.4169999999999</v>
      </c>
      <c r="E314" s="90">
        <v>0</v>
      </c>
      <c r="F314" s="90">
        <v>1.04E-2</v>
      </c>
      <c r="G314" s="90">
        <v>926926.196</v>
      </c>
      <c r="H314" s="90">
        <v>225473.85980000001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518359.55229999998</v>
      </c>
      <c r="C315" s="90">
        <v>899.38480000000004</v>
      </c>
      <c r="D315" s="90">
        <v>1398.8504</v>
      </c>
      <c r="E315" s="90">
        <v>0</v>
      </c>
      <c r="F315" s="90">
        <v>1.03E-2</v>
      </c>
      <c r="G315" s="90">
        <v>919356.18429999996</v>
      </c>
      <c r="H315" s="90">
        <v>220399.10740000001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549630.09089999995</v>
      </c>
      <c r="C316" s="90">
        <v>958.63059999999996</v>
      </c>
      <c r="D316" s="90">
        <v>1499.4840999999999</v>
      </c>
      <c r="E316" s="90">
        <v>0</v>
      </c>
      <c r="F316" s="90">
        <v>1.0999999999999999E-2</v>
      </c>
      <c r="G316" s="90">
        <v>985515.37569999998</v>
      </c>
      <c r="H316" s="90">
        <v>234171.83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548535.96719999996</v>
      </c>
      <c r="C317" s="90">
        <v>954.47950000000003</v>
      </c>
      <c r="D317" s="90">
        <v>1489.1959999999999</v>
      </c>
      <c r="E317" s="90">
        <v>0</v>
      </c>
      <c r="F317" s="90">
        <v>1.0999999999999999E-2</v>
      </c>
      <c r="G317" s="90">
        <v>978744.59459999995</v>
      </c>
      <c r="H317" s="90">
        <v>233491.28630000001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502286.67739999999</v>
      </c>
      <c r="C318" s="90">
        <v>864.86829999999998</v>
      </c>
      <c r="D318" s="90">
        <v>1333.8905</v>
      </c>
      <c r="E318" s="90">
        <v>0</v>
      </c>
      <c r="F318" s="90">
        <v>9.7999999999999997E-3</v>
      </c>
      <c r="G318" s="90">
        <v>876636.00210000004</v>
      </c>
      <c r="H318" s="90">
        <v>212931.4958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529895.30209999997</v>
      </c>
      <c r="C319" s="90">
        <v>906.48659999999995</v>
      </c>
      <c r="D319" s="90">
        <v>1387.9324999999999</v>
      </c>
      <c r="E319" s="90">
        <v>0</v>
      </c>
      <c r="F319" s="90">
        <v>1.03E-2</v>
      </c>
      <c r="G319" s="90">
        <v>912127.9277</v>
      </c>
      <c r="H319" s="90">
        <v>224069.5877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538887.59140000003</v>
      </c>
      <c r="C320" s="90">
        <v>906.96730000000002</v>
      </c>
      <c r="D320" s="90">
        <v>1362.9612999999999</v>
      </c>
      <c r="E320" s="90">
        <v>0</v>
      </c>
      <c r="F320" s="90">
        <v>1.01E-2</v>
      </c>
      <c r="G320" s="90">
        <v>895654.47889999999</v>
      </c>
      <c r="H320" s="90">
        <v>226447.57190000001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587314.5932</v>
      </c>
      <c r="C321" s="90">
        <v>967.10450000000003</v>
      </c>
      <c r="D321" s="90">
        <v>1415.8685</v>
      </c>
      <c r="E321" s="90">
        <v>0</v>
      </c>
      <c r="F321" s="90">
        <v>1.06E-2</v>
      </c>
      <c r="G321" s="90">
        <v>930328.66130000004</v>
      </c>
      <c r="H321" s="90">
        <v>244754.8101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6548700</v>
      </c>
      <c r="C323" s="90">
        <v>11108.6998</v>
      </c>
      <c r="D323" s="90">
        <v>16846.336899999998</v>
      </c>
      <c r="E323" s="90">
        <v>0</v>
      </c>
      <c r="F323" s="90">
        <v>0.12470000000000001</v>
      </c>
      <c r="G323" s="91">
        <v>11070800</v>
      </c>
      <c r="H323" s="91">
        <v>2760170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502286.67739999999</v>
      </c>
      <c r="C324" s="90">
        <v>864.86829999999998</v>
      </c>
      <c r="D324" s="90">
        <v>1294.5438999999999</v>
      </c>
      <c r="E324" s="90">
        <v>0</v>
      </c>
      <c r="F324" s="90">
        <v>9.7000000000000003E-3</v>
      </c>
      <c r="G324" s="90">
        <v>850605.59629999998</v>
      </c>
      <c r="H324" s="90">
        <v>212931.4958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605321.12699999998</v>
      </c>
      <c r="C325" s="90">
        <v>988.82939999999996</v>
      </c>
      <c r="D325" s="90">
        <v>1499.4840999999999</v>
      </c>
      <c r="E325" s="90">
        <v>0</v>
      </c>
      <c r="F325" s="90">
        <v>1.0999999999999999E-2</v>
      </c>
      <c r="G325" s="90">
        <v>985515.37569999998</v>
      </c>
      <c r="H325" s="90">
        <v>251501.18090000001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2185510000000</v>
      </c>
      <c r="C328" s="90">
        <v>1223153.9269999999</v>
      </c>
      <c r="D328" s="90" t="s">
        <v>1059</v>
      </c>
      <c r="E328" s="90">
        <v>445952.00699999998</v>
      </c>
      <c r="F328" s="90">
        <v>310109.712</v>
      </c>
      <c r="G328" s="90">
        <v>81080.062000000005</v>
      </c>
      <c r="H328" s="90">
        <v>0</v>
      </c>
      <c r="I328" s="90">
        <v>2534.252</v>
      </c>
      <c r="J328" s="90">
        <v>6881</v>
      </c>
      <c r="K328" s="90">
        <v>33996.857000000004</v>
      </c>
      <c r="L328" s="90">
        <v>0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4918.8710000000001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1973770000000</v>
      </c>
      <c r="C329" s="90">
        <v>1224260.3540000001</v>
      </c>
      <c r="D329" s="90" t="s">
        <v>1031</v>
      </c>
      <c r="E329" s="90">
        <v>445952.00699999998</v>
      </c>
      <c r="F329" s="90">
        <v>310109.712</v>
      </c>
      <c r="G329" s="90">
        <v>81192.126999999993</v>
      </c>
      <c r="H329" s="90">
        <v>0</v>
      </c>
      <c r="I329" s="90">
        <v>2121.7420000000002</v>
      </c>
      <c r="J329" s="90">
        <v>6881</v>
      </c>
      <c r="K329" s="90">
        <v>33943.307000000001</v>
      </c>
      <c r="L329" s="90">
        <v>0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4930.05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2225350000000</v>
      </c>
      <c r="C330" s="90">
        <v>1227329.372</v>
      </c>
      <c r="D330" s="90" t="s">
        <v>1060</v>
      </c>
      <c r="E330" s="90">
        <v>445952.00699999998</v>
      </c>
      <c r="F330" s="90">
        <v>310109.712</v>
      </c>
      <c r="G330" s="90">
        <v>82303.456000000006</v>
      </c>
      <c r="H330" s="90">
        <v>0</v>
      </c>
      <c r="I330" s="90">
        <v>3964.5830000000001</v>
      </c>
      <c r="J330" s="90">
        <v>6881</v>
      </c>
      <c r="K330" s="90">
        <v>34082.313999999998</v>
      </c>
      <c r="L330" s="90">
        <v>0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4938.1170000000002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2074410000000</v>
      </c>
      <c r="C331" s="90">
        <v>1248831.777</v>
      </c>
      <c r="D331" s="90" t="s">
        <v>995</v>
      </c>
      <c r="E331" s="90">
        <v>445952.00699999998</v>
      </c>
      <c r="F331" s="90">
        <v>310109.712</v>
      </c>
      <c r="G331" s="90">
        <v>86639.64</v>
      </c>
      <c r="H331" s="90">
        <v>0</v>
      </c>
      <c r="I331" s="90">
        <v>55061.821000000004</v>
      </c>
      <c r="J331" s="90">
        <v>0</v>
      </c>
      <c r="K331" s="90">
        <v>37928.230000000003</v>
      </c>
      <c r="L331" s="90">
        <v>30881.991999999998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5415.7749999999996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2150860000000</v>
      </c>
      <c r="C332" s="90">
        <v>1300994.4779999999</v>
      </c>
      <c r="D332" s="90" t="s">
        <v>949</v>
      </c>
      <c r="E332" s="90">
        <v>445952.00699999998</v>
      </c>
      <c r="F332" s="90">
        <v>310109.712</v>
      </c>
      <c r="G332" s="90">
        <v>91716.076000000001</v>
      </c>
      <c r="H332" s="90">
        <v>0</v>
      </c>
      <c r="I332" s="90">
        <v>90950.945000000007</v>
      </c>
      <c r="J332" s="90">
        <v>0</v>
      </c>
      <c r="K332" s="90">
        <v>39894.400999999998</v>
      </c>
      <c r="L332" s="90">
        <v>30881.991999999998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5715.317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2133300000000</v>
      </c>
      <c r="C333" s="90">
        <v>1372816.652</v>
      </c>
      <c r="D333" s="90" t="s">
        <v>996</v>
      </c>
      <c r="E333" s="90">
        <v>445952.00699999998</v>
      </c>
      <c r="F333" s="90">
        <v>310109.712</v>
      </c>
      <c r="G333" s="90">
        <v>93389.112999999998</v>
      </c>
      <c r="H333" s="90">
        <v>0</v>
      </c>
      <c r="I333" s="90">
        <v>275512.86900000001</v>
      </c>
      <c r="J333" s="90">
        <v>0</v>
      </c>
      <c r="K333" s="90">
        <v>47610.052000000003</v>
      </c>
      <c r="L333" s="90">
        <v>30881.991999999998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6398.268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2286810000000</v>
      </c>
      <c r="C334" s="90">
        <v>1418023.65</v>
      </c>
      <c r="D334" s="90" t="s">
        <v>1061</v>
      </c>
      <c r="E334" s="90">
        <v>445952.00699999998</v>
      </c>
      <c r="F334" s="90">
        <v>302612.43699999998</v>
      </c>
      <c r="G334" s="90">
        <v>88252.858999999997</v>
      </c>
      <c r="H334" s="90">
        <v>0</v>
      </c>
      <c r="I334" s="90">
        <v>330222.21399999998</v>
      </c>
      <c r="J334" s="90">
        <v>0</v>
      </c>
      <c r="K334" s="90">
        <v>50205.938000000002</v>
      </c>
      <c r="L334" s="90">
        <v>30881.991999999998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6933.567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2271100000000</v>
      </c>
      <c r="C335" s="90">
        <v>1391771.5490000001</v>
      </c>
      <c r="D335" s="90" t="s">
        <v>1062</v>
      </c>
      <c r="E335" s="90">
        <v>445952.00699999998</v>
      </c>
      <c r="F335" s="90">
        <v>310109.712</v>
      </c>
      <c r="G335" s="90">
        <v>98528.702000000005</v>
      </c>
      <c r="H335" s="90">
        <v>0</v>
      </c>
      <c r="I335" s="90">
        <v>288713.00199999998</v>
      </c>
      <c r="J335" s="90">
        <v>0</v>
      </c>
      <c r="K335" s="90">
        <v>48130.813000000002</v>
      </c>
      <c r="L335" s="90">
        <v>30881.991999999998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6492.6840000000002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2034170000000</v>
      </c>
      <c r="C336" s="90">
        <v>1373101.3359999999</v>
      </c>
      <c r="D336" s="90" t="s">
        <v>997</v>
      </c>
      <c r="E336" s="90">
        <v>445952.00699999998</v>
      </c>
      <c r="F336" s="90">
        <v>310109.712</v>
      </c>
      <c r="G336" s="90">
        <v>91048.801000000007</v>
      </c>
      <c r="H336" s="90">
        <v>0</v>
      </c>
      <c r="I336" s="90">
        <v>277023.85600000003</v>
      </c>
      <c r="J336" s="90">
        <v>0</v>
      </c>
      <c r="K336" s="90">
        <v>48983.027999999998</v>
      </c>
      <c r="L336" s="90">
        <v>30881.991999999998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6139.3019999999997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2116520000000</v>
      </c>
      <c r="C337" s="90">
        <v>1238789.2239999999</v>
      </c>
      <c r="D337" s="90" t="s">
        <v>998</v>
      </c>
      <c r="E337" s="90">
        <v>445952.00699999998</v>
      </c>
      <c r="F337" s="90">
        <v>310109.712</v>
      </c>
      <c r="G337" s="90">
        <v>85590.085999999996</v>
      </c>
      <c r="H337" s="90">
        <v>0</v>
      </c>
      <c r="I337" s="90">
        <v>72807.303</v>
      </c>
      <c r="J337" s="90">
        <v>0</v>
      </c>
      <c r="K337" s="90">
        <v>38707.752</v>
      </c>
      <c r="L337" s="90">
        <v>30881.991999999998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5488.4549999999999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2078300000000</v>
      </c>
      <c r="C338" s="90">
        <v>1246153.6599999999</v>
      </c>
      <c r="D338" s="90" t="s">
        <v>999</v>
      </c>
      <c r="E338" s="90">
        <v>445952.00699999998</v>
      </c>
      <c r="F338" s="90">
        <v>310109.712</v>
      </c>
      <c r="G338" s="90">
        <v>85931.394</v>
      </c>
      <c r="H338" s="90">
        <v>0</v>
      </c>
      <c r="I338" s="90">
        <v>39905.315000000002</v>
      </c>
      <c r="J338" s="90">
        <v>6881</v>
      </c>
      <c r="K338" s="90">
        <v>36853.735999999997</v>
      </c>
      <c r="L338" s="90">
        <v>30881.991999999998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5361.933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2158760000000</v>
      </c>
      <c r="C339" s="90">
        <v>1214849.06</v>
      </c>
      <c r="D339" s="90" t="s">
        <v>1063</v>
      </c>
      <c r="E339" s="90">
        <v>445952.00699999998</v>
      </c>
      <c r="F339" s="90">
        <v>310109.712</v>
      </c>
      <c r="G339" s="90">
        <v>81358.176000000007</v>
      </c>
      <c r="H339" s="90">
        <v>0</v>
      </c>
      <c r="I339" s="90">
        <v>2079.585</v>
      </c>
      <c r="J339" s="90">
        <v>6881</v>
      </c>
      <c r="K339" s="90">
        <v>33943.321000000004</v>
      </c>
      <c r="L339" s="90">
        <v>0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4919.9390000000003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25688900000000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1973770000000</v>
      </c>
      <c r="C342" s="90">
        <v>1214849.06</v>
      </c>
      <c r="D342" s="90"/>
      <c r="E342" s="90">
        <v>445952.00699999998</v>
      </c>
      <c r="F342" s="90">
        <v>302612.43699999998</v>
      </c>
      <c r="G342" s="90">
        <v>81080.062000000005</v>
      </c>
      <c r="H342" s="90">
        <v>0</v>
      </c>
      <c r="I342" s="90">
        <v>2079.585</v>
      </c>
      <c r="J342" s="90">
        <v>0</v>
      </c>
      <c r="K342" s="90">
        <v>33943.307000000001</v>
      </c>
      <c r="L342" s="90">
        <v>0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4918.8710000000001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2286810000000</v>
      </c>
      <c r="C343" s="90">
        <v>1418023.65</v>
      </c>
      <c r="D343" s="90"/>
      <c r="E343" s="90">
        <v>445952.00699999998</v>
      </c>
      <c r="F343" s="90">
        <v>310109.712</v>
      </c>
      <c r="G343" s="90">
        <v>98528.702000000005</v>
      </c>
      <c r="H343" s="90">
        <v>0</v>
      </c>
      <c r="I343" s="90">
        <v>330222.21399999998</v>
      </c>
      <c r="J343" s="90">
        <v>6881</v>
      </c>
      <c r="K343" s="90">
        <v>50205.938000000002</v>
      </c>
      <c r="L343" s="90">
        <v>30881.991999999998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6933.567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367728.58</v>
      </c>
      <c r="C346" s="90">
        <v>140385.70000000001</v>
      </c>
      <c r="D346" s="90">
        <v>0</v>
      </c>
      <c r="E346" s="90">
        <v>508114.28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16.399999999999999</v>
      </c>
      <c r="C347" s="90">
        <v>6.26</v>
      </c>
      <c r="D347" s="90">
        <v>0</v>
      </c>
      <c r="E347" s="90">
        <v>22.66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16.399999999999999</v>
      </c>
      <c r="C348" s="90">
        <v>6.26</v>
      </c>
      <c r="D348" s="90">
        <v>0</v>
      </c>
      <c r="E348" s="90">
        <v>22.66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3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3"/>
      <c r="Y367" s="7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50332.43</v>
      </c>
      <c r="C2" s="90">
        <v>2244.75</v>
      </c>
      <c r="D2" s="90">
        <v>2244.75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50332.43</v>
      </c>
      <c r="C3" s="90">
        <v>2244.75</v>
      </c>
      <c r="D3" s="90">
        <v>2244.75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118278.1</v>
      </c>
      <c r="C4" s="90">
        <v>5275.04</v>
      </c>
      <c r="D4" s="90">
        <v>5275.04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118278.1</v>
      </c>
      <c r="C5" s="90">
        <v>5275.04</v>
      </c>
      <c r="D5" s="90">
        <v>5275.04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22409.78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1039.8399999999999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107.27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2523.61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709.02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335.69</v>
      </c>
      <c r="C21" s="90">
        <v>0</v>
      </c>
      <c r="D21" s="90">
        <v>0</v>
      </c>
      <c r="E21" s="90">
        <v>0</v>
      </c>
      <c r="F21" s="90">
        <v>0</v>
      </c>
      <c r="G21" s="90">
        <v>5754.3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3226.2</v>
      </c>
      <c r="C22" s="90">
        <v>0</v>
      </c>
      <c r="D22" s="90">
        <v>0</v>
      </c>
      <c r="E22" s="90">
        <v>0</v>
      </c>
      <c r="F22" s="90">
        <v>0</v>
      </c>
      <c r="G22" s="90">
        <v>1200.1500000000001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1033.94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172.37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25530.28</v>
      </c>
      <c r="C28" s="90">
        <v>24802.14</v>
      </c>
      <c r="D28" s="90">
        <v>0</v>
      </c>
      <c r="E28" s="90">
        <v>0</v>
      </c>
      <c r="F28" s="90">
        <v>0</v>
      </c>
      <c r="G28" s="90">
        <v>10992.05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0.26700000000000002</v>
      </c>
      <c r="E96" s="90">
        <v>0.27800000000000002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0.26700000000000002</v>
      </c>
      <c r="E97" s="90">
        <v>0.27800000000000002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0.26700000000000002</v>
      </c>
      <c r="E98" s="90">
        <v>0.27800000000000002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0.26700000000000002</v>
      </c>
      <c r="E99" s="90">
        <v>0.27800000000000002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0.26700000000000002</v>
      </c>
      <c r="E100" s="90">
        <v>0.27800000000000002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0.26700000000000002</v>
      </c>
      <c r="E101" s="90">
        <v>0.27800000000000002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0.17399999999999999</v>
      </c>
      <c r="E102" s="90">
        <v>0.18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0.26700000000000002</v>
      </c>
      <c r="E103" s="90">
        <v>0.27800000000000002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0.26700000000000002</v>
      </c>
      <c r="E104" s="90">
        <v>0.27800000000000002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0.26700000000000002</v>
      </c>
      <c r="E105" s="90">
        <v>0.27800000000000002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0.26700000000000002</v>
      </c>
      <c r="E106" s="90">
        <v>0.27800000000000002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0.26700000000000002</v>
      </c>
      <c r="E107" s="90">
        <v>0.27800000000000002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0.26700000000000002</v>
      </c>
      <c r="E108" s="90">
        <v>0.27800000000000002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0.17399999999999999</v>
      </c>
      <c r="E109" s="90">
        <v>0.18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0.26700000000000002</v>
      </c>
      <c r="E110" s="90">
        <v>0.27800000000000002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0.26700000000000002</v>
      </c>
      <c r="E111" s="90">
        <v>0.27800000000000002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0.26700000000000002</v>
      </c>
      <c r="E112" s="90">
        <v>0.27800000000000002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0.26700000000000002</v>
      </c>
      <c r="E113" s="90">
        <v>0.27800000000000002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0.26700000000000002</v>
      </c>
      <c r="E114" s="90">
        <v>0.27800000000000002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0.26700000000000002</v>
      </c>
      <c r="E115" s="90">
        <v>0.27800000000000002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0.26700000000000002</v>
      </c>
      <c r="E116" s="90">
        <v>0.27800000000000002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0.26700000000000002</v>
      </c>
      <c r="E117" s="90">
        <v>0.27800000000000002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0.26700000000000002</v>
      </c>
      <c r="E118" s="90">
        <v>0.27800000000000002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0.26700000000000002</v>
      </c>
      <c r="E119" s="90">
        <v>0.27800000000000002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0.26700000000000002</v>
      </c>
      <c r="E120" s="90">
        <v>0.27800000000000002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0.26700000000000002</v>
      </c>
      <c r="E121" s="90">
        <v>0.27800000000000002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0.26700000000000002</v>
      </c>
      <c r="E122" s="90">
        <v>0.27800000000000002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0.26700000000000002</v>
      </c>
      <c r="E123" s="90">
        <v>0.27800000000000002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0.26700000000000002</v>
      </c>
      <c r="E124" s="90">
        <v>0.27800000000000002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0.26700000000000002</v>
      </c>
      <c r="E125" s="90">
        <v>0.27800000000000002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0.17399999999999999</v>
      </c>
      <c r="E126" s="90">
        <v>0.18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0.26700000000000002</v>
      </c>
      <c r="E127" s="90">
        <v>0.27800000000000002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0.26700000000000002</v>
      </c>
      <c r="E128" s="90">
        <v>0.27800000000000002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0.26700000000000002</v>
      </c>
      <c r="E129" s="90">
        <v>0.27800000000000002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0.26700000000000002</v>
      </c>
      <c r="E130" s="90">
        <v>0.27800000000000002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0.26700000000000002</v>
      </c>
      <c r="E131" s="90">
        <v>0.27800000000000002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0.17399999999999999</v>
      </c>
      <c r="E132" s="90">
        <v>0.18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0.26700000000000002</v>
      </c>
      <c r="E133" s="90">
        <v>0.27800000000000002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0.26700000000000002</v>
      </c>
      <c r="E134" s="90">
        <v>0.27800000000000002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0.26700000000000002</v>
      </c>
      <c r="E135" s="90">
        <v>0.27800000000000002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0.26700000000000002</v>
      </c>
      <c r="E136" s="90">
        <v>0.27800000000000002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0.26700000000000002</v>
      </c>
      <c r="E137" s="90">
        <v>0.27800000000000002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0.26700000000000002</v>
      </c>
      <c r="E138" s="90">
        <v>0.27800000000000002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0.26700000000000002</v>
      </c>
      <c r="E139" s="90">
        <v>0.27800000000000002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0.26700000000000002</v>
      </c>
      <c r="E140" s="90">
        <v>0.27800000000000002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0.17399999999999999</v>
      </c>
      <c r="E141" s="90">
        <v>0.18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0.26700000000000002</v>
      </c>
      <c r="E142" s="90">
        <v>0.27800000000000002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0.26700000000000002</v>
      </c>
      <c r="E143" s="90">
        <v>0.27800000000000002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0.17399999999999999</v>
      </c>
      <c r="E144" s="90">
        <v>0.18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0.26700000000000002</v>
      </c>
      <c r="E145" s="90">
        <v>0.27800000000000002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0.26700000000000002</v>
      </c>
      <c r="E146" s="90">
        <v>0.27800000000000002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0.17399999999999999</v>
      </c>
      <c r="E147" s="90">
        <v>0.18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0.26700000000000002</v>
      </c>
      <c r="E148" s="90">
        <v>0.27800000000000002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0.17399999999999999</v>
      </c>
      <c r="E149" s="90">
        <v>0.18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0.26700000000000002</v>
      </c>
      <c r="E150" s="90">
        <v>0.27800000000000002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0.26700000000000002</v>
      </c>
      <c r="E151" s="90">
        <v>0.27800000000000002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0.26700000000000002</v>
      </c>
      <c r="E152" s="90">
        <v>0.27800000000000002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0.26700000000000002</v>
      </c>
      <c r="E153" s="90">
        <v>0.27800000000000002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0.26700000000000002</v>
      </c>
      <c r="E154" s="90">
        <v>0.27800000000000002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0.26700000000000002</v>
      </c>
      <c r="E155" s="90">
        <v>0.27800000000000002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0.26700000000000002</v>
      </c>
      <c r="E156" s="90">
        <v>0.27800000000000002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0.26700000000000002</v>
      </c>
      <c r="E157" s="90">
        <v>0.27800000000000002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0.26700000000000002</v>
      </c>
      <c r="E158" s="90">
        <v>0.27800000000000002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0.26700000000000002</v>
      </c>
      <c r="E159" s="90">
        <v>0.27800000000000002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0.26700000000000002</v>
      </c>
      <c r="E160" s="90">
        <v>0.27800000000000002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0.26700000000000002</v>
      </c>
      <c r="E161" s="90">
        <v>0.27800000000000002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0.26700000000000002</v>
      </c>
      <c r="E162" s="90">
        <v>0.27800000000000002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0.26700000000000002</v>
      </c>
      <c r="E163" s="90">
        <v>0.27800000000000002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0.26700000000000002</v>
      </c>
      <c r="E164" s="90">
        <v>0.27800000000000002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0.26700000000000002</v>
      </c>
      <c r="E165" s="90">
        <v>0.27800000000000002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0.26700000000000002</v>
      </c>
      <c r="E166" s="90">
        <v>0.27800000000000002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0.26700000000000002</v>
      </c>
      <c r="E167" s="90">
        <v>0.27800000000000002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0.26700000000000002</v>
      </c>
      <c r="E168" s="90">
        <v>0.27800000000000002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0.26700000000000002</v>
      </c>
      <c r="E169" s="90">
        <v>0.27800000000000002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0.26700000000000002</v>
      </c>
      <c r="E170" s="90">
        <v>0.27800000000000002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0.26700000000000002</v>
      </c>
      <c r="E171" s="90">
        <v>0.27800000000000002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0.26700000000000002</v>
      </c>
      <c r="E172" s="90">
        <v>0.27800000000000002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0.26700000000000002</v>
      </c>
      <c r="E173" s="90">
        <v>0.27800000000000002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2.956</v>
      </c>
      <c r="F176" s="90">
        <v>0.61599999999999999</v>
      </c>
      <c r="G176" s="90">
        <v>0.54100000000000004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2.956</v>
      </c>
      <c r="F177" s="90">
        <v>0.61599999999999999</v>
      </c>
      <c r="G177" s="90">
        <v>0.54100000000000004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2.956</v>
      </c>
      <c r="F178" s="90">
        <v>0.61599999999999999</v>
      </c>
      <c r="G178" s="90">
        <v>0.54100000000000004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2.956</v>
      </c>
      <c r="F179" s="90">
        <v>0.61599999999999999</v>
      </c>
      <c r="G179" s="90">
        <v>0.54100000000000004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2.956</v>
      </c>
      <c r="F180" s="90">
        <v>0.61599999999999999</v>
      </c>
      <c r="G180" s="90">
        <v>0.54100000000000004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2.956</v>
      </c>
      <c r="F181" s="90">
        <v>0.61599999999999999</v>
      </c>
      <c r="G181" s="90">
        <v>0.54100000000000004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2.956</v>
      </c>
      <c r="F182" s="90">
        <v>0.61599999999999999</v>
      </c>
      <c r="G182" s="90">
        <v>0.54100000000000004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2.956</v>
      </c>
      <c r="F183" s="90">
        <v>0.61599999999999999</v>
      </c>
      <c r="G183" s="90">
        <v>0.54100000000000004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2.956</v>
      </c>
      <c r="F184" s="90">
        <v>0.61599999999999999</v>
      </c>
      <c r="G184" s="90">
        <v>0.54100000000000004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2.956</v>
      </c>
      <c r="F185" s="90">
        <v>0.61599999999999999</v>
      </c>
      <c r="G185" s="90">
        <v>0.54100000000000004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2.956</v>
      </c>
      <c r="F186" s="90">
        <v>0.61599999999999999</v>
      </c>
      <c r="G186" s="90">
        <v>0.54100000000000004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2.956</v>
      </c>
      <c r="F187" s="90">
        <v>0.61599999999999999</v>
      </c>
      <c r="G187" s="90">
        <v>0.54100000000000004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2.956</v>
      </c>
      <c r="F188" s="90">
        <v>0.61599999999999999</v>
      </c>
      <c r="G188" s="90">
        <v>0.54100000000000004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2.956</v>
      </c>
      <c r="F189" s="90">
        <v>0.61599999999999999</v>
      </c>
      <c r="G189" s="90">
        <v>0.54100000000000004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2.956</v>
      </c>
      <c r="F190" s="90">
        <v>0.61599999999999999</v>
      </c>
      <c r="G190" s="90">
        <v>0.54100000000000004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2.956</v>
      </c>
      <c r="F191" s="90">
        <v>0.61599999999999999</v>
      </c>
      <c r="G191" s="90">
        <v>0.54100000000000004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2.956</v>
      </c>
      <c r="F192" s="90">
        <v>0.61599999999999999</v>
      </c>
      <c r="G192" s="90">
        <v>0.54100000000000004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2.956</v>
      </c>
      <c r="F193" s="90">
        <v>0.61599999999999999</v>
      </c>
      <c r="G193" s="90">
        <v>0.54100000000000004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2.956</v>
      </c>
      <c r="F194" s="90">
        <v>0.61599999999999999</v>
      </c>
      <c r="G194" s="90">
        <v>0.54100000000000004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2.956</v>
      </c>
      <c r="F195" s="90">
        <v>0.61599999999999999</v>
      </c>
      <c r="G195" s="90">
        <v>0.54100000000000004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2.956</v>
      </c>
      <c r="F196" s="90">
        <v>0.61599999999999999</v>
      </c>
      <c r="G196" s="90">
        <v>0.54100000000000004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2.956</v>
      </c>
      <c r="F197" s="90">
        <v>0.61599999999999999</v>
      </c>
      <c r="G197" s="90">
        <v>0.54100000000000004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2.956</v>
      </c>
      <c r="F198" s="90">
        <v>0.61599999999999999</v>
      </c>
      <c r="G198" s="90">
        <v>0.54100000000000004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2.956</v>
      </c>
      <c r="F199" s="90">
        <v>0.61599999999999999</v>
      </c>
      <c r="G199" s="90">
        <v>0.54100000000000004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2.956</v>
      </c>
      <c r="F200" s="90">
        <v>0.61599999999999999</v>
      </c>
      <c r="G200" s="90">
        <v>0.54100000000000004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2.956</v>
      </c>
      <c r="F201" s="90">
        <v>0.61599999999999999</v>
      </c>
      <c r="G201" s="90">
        <v>0.54100000000000004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2.956</v>
      </c>
      <c r="F202" s="90">
        <v>0.61599999999999999</v>
      </c>
      <c r="G202" s="90">
        <v>0.54100000000000004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2.956</v>
      </c>
      <c r="F203" s="90">
        <v>0.61599999999999999</v>
      </c>
      <c r="G203" s="90">
        <v>0.54100000000000004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2.956</v>
      </c>
      <c r="F204" s="90">
        <v>0.61599999999999999</v>
      </c>
      <c r="G204" s="90">
        <v>0.54100000000000004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2.956</v>
      </c>
      <c r="F205" s="90">
        <v>0.61599999999999999</v>
      </c>
      <c r="G205" s="90">
        <v>0.54100000000000004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2.956</v>
      </c>
      <c r="F206" s="90">
        <v>0.61599999999999999</v>
      </c>
      <c r="G206" s="90">
        <v>0.54100000000000004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2.956</v>
      </c>
      <c r="F207" s="90">
        <v>0.61599999999999999</v>
      </c>
      <c r="G207" s="90">
        <v>0.54100000000000004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2.956</v>
      </c>
      <c r="F208" s="90">
        <v>0.61599999999999999</v>
      </c>
      <c r="G208" s="90">
        <v>0.54100000000000004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2.956</v>
      </c>
      <c r="F209" s="90">
        <v>0.61599999999999999</v>
      </c>
      <c r="G209" s="90">
        <v>0.54100000000000004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2.956</v>
      </c>
      <c r="F210" s="90">
        <v>0.61599999999999999</v>
      </c>
      <c r="G210" s="90">
        <v>0.54100000000000004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2.956</v>
      </c>
      <c r="F211" s="90">
        <v>0.61599999999999999</v>
      </c>
      <c r="G211" s="90">
        <v>0.54100000000000004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2.956</v>
      </c>
      <c r="F212" s="90">
        <v>0.61599999999999999</v>
      </c>
      <c r="G212" s="90">
        <v>0.54100000000000004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2.956</v>
      </c>
      <c r="F213" s="90">
        <v>0.61599999999999999</v>
      </c>
      <c r="G213" s="90">
        <v>0.54100000000000004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2.956</v>
      </c>
      <c r="F214" s="90">
        <v>0.61599999999999999</v>
      </c>
      <c r="G214" s="90">
        <v>0.54100000000000004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2.956</v>
      </c>
      <c r="F215" s="90">
        <v>0.61599999999999999</v>
      </c>
      <c r="G215" s="90">
        <v>0.54100000000000004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2.96</v>
      </c>
      <c r="F216" s="90">
        <v>0.61599999999999999</v>
      </c>
      <c r="G216" s="90">
        <v>0.54100000000000004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2.96</v>
      </c>
      <c r="F217" s="90">
        <v>0.61599999999999999</v>
      </c>
      <c r="G217" s="90">
        <v>0.54100000000000004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2.96</v>
      </c>
      <c r="F218" s="90">
        <v>0.61599999999999999</v>
      </c>
      <c r="G218" s="90">
        <v>0.54100000000000004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1973599.99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4313555.17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1882510.76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482399.58</v>
      </c>
      <c r="D226" s="90">
        <v>328755.52</v>
      </c>
      <c r="E226" s="90">
        <v>153644.06</v>
      </c>
      <c r="F226" s="90">
        <v>0.68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238077.39</v>
      </c>
      <c r="D227" s="90">
        <v>196402.21</v>
      </c>
      <c r="E227" s="90">
        <v>41675.18</v>
      </c>
      <c r="F227" s="90">
        <v>0.82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650311.44999999995</v>
      </c>
      <c r="D228" s="90">
        <v>445652.25</v>
      </c>
      <c r="E228" s="90">
        <v>204659.20000000001</v>
      </c>
      <c r="F228" s="90">
        <v>0.69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1124224.29</v>
      </c>
      <c r="D229" s="90">
        <v>765448.5</v>
      </c>
      <c r="E229" s="90">
        <v>358775.8</v>
      </c>
      <c r="F229" s="90">
        <v>0.68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27596.3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10216.81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16468.09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12216.21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16400.89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16400.89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16400.89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16400.89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46746.41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64527.33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64527.33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53340.08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16131.83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16131.83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64527.33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185800.97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29821.56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31451.53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13575.69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67784.289999999994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122414.84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76563.89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76563.89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46563.21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29369.34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29931.4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34748.74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50469.54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257568.73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50811.81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198672.77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42146.12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7959.49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6714.35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30396.02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6377.4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6581.89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90184.94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90033.64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16822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16787.34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78677.34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78521.350000000006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10463.24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10438.290000000001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60487.5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60487.5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14553.18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14523.48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89882.68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89722.09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10969.4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10945.66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42346.5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105866.25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177815.91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234665.92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255729.6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462232.77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18.22</v>
      </c>
      <c r="F295" s="90">
        <v>30665.759999999998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15.34</v>
      </c>
      <c r="F296" s="90">
        <v>25982.81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</v>
      </c>
      <c r="D297" s="90">
        <v>1017.59</v>
      </c>
      <c r="E297" s="90">
        <v>24.95</v>
      </c>
      <c r="F297" s="90">
        <v>42000.88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42.34</v>
      </c>
      <c r="F298" s="90">
        <v>70148.679999999993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18085.310000000001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23752.27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26569.01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624634.33360000001</v>
      </c>
      <c r="C310" s="90">
        <v>713.22749999999996</v>
      </c>
      <c r="D310" s="90">
        <v>3060.6428000000001</v>
      </c>
      <c r="E310" s="90">
        <v>0</v>
      </c>
      <c r="F310" s="90">
        <v>1.0800000000000001E-2</v>
      </c>
      <c r="G310" s="90">
        <v>614085.59840000002</v>
      </c>
      <c r="H310" s="90">
        <v>238685.9118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555470.52300000004</v>
      </c>
      <c r="C311" s="90">
        <v>638.04570000000001</v>
      </c>
      <c r="D311" s="90">
        <v>2801.0724</v>
      </c>
      <c r="E311" s="90">
        <v>0</v>
      </c>
      <c r="F311" s="90">
        <v>9.7999999999999997E-3</v>
      </c>
      <c r="G311" s="90">
        <v>562022.27159999998</v>
      </c>
      <c r="H311" s="90">
        <v>212840.44579999999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567470.11120000004</v>
      </c>
      <c r="C312" s="90">
        <v>666.27530000000002</v>
      </c>
      <c r="D312" s="90">
        <v>3163.8126000000002</v>
      </c>
      <c r="E312" s="90">
        <v>0</v>
      </c>
      <c r="F312" s="90">
        <v>1.0999999999999999E-2</v>
      </c>
      <c r="G312" s="90">
        <v>634866.3504</v>
      </c>
      <c r="H312" s="90">
        <v>219661.41579999999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502869.64079999999</v>
      </c>
      <c r="C313" s="90">
        <v>601.41869999999994</v>
      </c>
      <c r="D313" s="90">
        <v>3033.6077</v>
      </c>
      <c r="E313" s="90">
        <v>0</v>
      </c>
      <c r="F313" s="90">
        <v>1.04E-2</v>
      </c>
      <c r="G313" s="90">
        <v>608781.40520000004</v>
      </c>
      <c r="H313" s="90">
        <v>196346.7843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496642.58159999998</v>
      </c>
      <c r="C314" s="90">
        <v>600.36109999999996</v>
      </c>
      <c r="D314" s="90">
        <v>3129.7238000000002</v>
      </c>
      <c r="E314" s="90">
        <v>0</v>
      </c>
      <c r="F314" s="90">
        <v>1.0699999999999999E-2</v>
      </c>
      <c r="G314" s="90">
        <v>628092.78670000006</v>
      </c>
      <c r="H314" s="90">
        <v>194898.7145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466811.70659999998</v>
      </c>
      <c r="C315" s="90">
        <v>566.26430000000005</v>
      </c>
      <c r="D315" s="90">
        <v>2982.8243000000002</v>
      </c>
      <c r="E315" s="90">
        <v>0</v>
      </c>
      <c r="F315" s="90">
        <v>1.0200000000000001E-2</v>
      </c>
      <c r="G315" s="90">
        <v>598618.80350000004</v>
      </c>
      <c r="H315" s="90">
        <v>183494.33059999999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469263.43070000003</v>
      </c>
      <c r="C316" s="90">
        <v>569.00310000000002</v>
      </c>
      <c r="D316" s="90">
        <v>2993.5686999999998</v>
      </c>
      <c r="E316" s="90">
        <v>0</v>
      </c>
      <c r="F316" s="90">
        <v>1.0200000000000001E-2</v>
      </c>
      <c r="G316" s="90">
        <v>600774.27240000002</v>
      </c>
      <c r="H316" s="90">
        <v>184421.85279999999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474607.11040000001</v>
      </c>
      <c r="C317" s="90">
        <v>574.05889999999999</v>
      </c>
      <c r="D317" s="90">
        <v>2997.8735999999999</v>
      </c>
      <c r="E317" s="90">
        <v>0</v>
      </c>
      <c r="F317" s="90">
        <v>1.03E-2</v>
      </c>
      <c r="G317" s="90">
        <v>601633.40960000001</v>
      </c>
      <c r="H317" s="90">
        <v>186302.8566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458399.21309999999</v>
      </c>
      <c r="C318" s="90">
        <v>551.04759999999999</v>
      </c>
      <c r="D318" s="90">
        <v>2824.2136999999998</v>
      </c>
      <c r="E318" s="90">
        <v>0</v>
      </c>
      <c r="F318" s="90">
        <v>9.7000000000000003E-3</v>
      </c>
      <c r="G318" s="90">
        <v>566770.50219999999</v>
      </c>
      <c r="H318" s="90">
        <v>179416.2683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515049.05959999998</v>
      </c>
      <c r="C319" s="90">
        <v>612.99440000000004</v>
      </c>
      <c r="D319" s="90">
        <v>3044.5154000000002</v>
      </c>
      <c r="E319" s="90">
        <v>0</v>
      </c>
      <c r="F319" s="90">
        <v>1.0500000000000001E-2</v>
      </c>
      <c r="G319" s="90">
        <v>610959.6372</v>
      </c>
      <c r="H319" s="90">
        <v>200642.0643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558634.78249999997</v>
      </c>
      <c r="C320" s="90">
        <v>650.27949999999998</v>
      </c>
      <c r="D320" s="90">
        <v>2996.9337999999998</v>
      </c>
      <c r="E320" s="90">
        <v>0</v>
      </c>
      <c r="F320" s="90">
        <v>1.04E-2</v>
      </c>
      <c r="G320" s="90">
        <v>601357.83409999998</v>
      </c>
      <c r="H320" s="90">
        <v>215376.20240000001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601168.19469999999</v>
      </c>
      <c r="C321" s="90">
        <v>692.7432</v>
      </c>
      <c r="D321" s="90">
        <v>3077.6750000000002</v>
      </c>
      <c r="E321" s="90">
        <v>0</v>
      </c>
      <c r="F321" s="90">
        <v>1.0800000000000001E-2</v>
      </c>
      <c r="G321" s="90">
        <v>617530.77240000002</v>
      </c>
      <c r="H321" s="90">
        <v>230690.0428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6291020</v>
      </c>
      <c r="C323" s="90">
        <v>7435.7192999999997</v>
      </c>
      <c r="D323" s="90">
        <v>36106.463799999998</v>
      </c>
      <c r="E323" s="90">
        <v>0</v>
      </c>
      <c r="F323" s="90">
        <v>0.12470000000000001</v>
      </c>
      <c r="G323" s="91">
        <v>7245490</v>
      </c>
      <c r="H323" s="91">
        <v>2442780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458399.21309999999</v>
      </c>
      <c r="C324" s="90">
        <v>551.04759999999999</v>
      </c>
      <c r="D324" s="90">
        <v>2801.0724</v>
      </c>
      <c r="E324" s="90">
        <v>0</v>
      </c>
      <c r="F324" s="90">
        <v>9.7000000000000003E-3</v>
      </c>
      <c r="G324" s="90">
        <v>562022.27159999998</v>
      </c>
      <c r="H324" s="90">
        <v>179416.2683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624634.33360000001</v>
      </c>
      <c r="C325" s="90">
        <v>713.22749999999996</v>
      </c>
      <c r="D325" s="90">
        <v>3163.8126000000002</v>
      </c>
      <c r="E325" s="90">
        <v>0</v>
      </c>
      <c r="F325" s="90">
        <v>1.0999999999999999E-2</v>
      </c>
      <c r="G325" s="90">
        <v>634866.3504</v>
      </c>
      <c r="H325" s="90">
        <v>238685.9118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2163800000000</v>
      </c>
      <c r="C328" s="90">
        <v>1216191.456</v>
      </c>
      <c r="D328" s="90" t="s">
        <v>898</v>
      </c>
      <c r="E328" s="90">
        <v>445952.00699999998</v>
      </c>
      <c r="F328" s="90">
        <v>310109.712</v>
      </c>
      <c r="G328" s="90">
        <v>82498.058000000005</v>
      </c>
      <c r="H328" s="90">
        <v>0</v>
      </c>
      <c r="I328" s="90">
        <v>32.933999999999997</v>
      </c>
      <c r="J328" s="90">
        <v>6881</v>
      </c>
      <c r="K328" s="90">
        <v>27137.812000000002</v>
      </c>
      <c r="L328" s="90">
        <v>0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4907.7309999999998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1980350000000</v>
      </c>
      <c r="C329" s="90">
        <v>1221459.0390000001</v>
      </c>
      <c r="D329" s="90" t="s">
        <v>899</v>
      </c>
      <c r="E329" s="90">
        <v>445952.00699999998</v>
      </c>
      <c r="F329" s="90">
        <v>310109.712</v>
      </c>
      <c r="G329" s="90">
        <v>83406.596999999994</v>
      </c>
      <c r="H329" s="90">
        <v>0</v>
      </c>
      <c r="I329" s="90">
        <v>23566.769</v>
      </c>
      <c r="J329" s="90">
        <v>6881</v>
      </c>
      <c r="K329" s="90">
        <v>29321.331999999999</v>
      </c>
      <c r="L329" s="90">
        <v>481.35300000000001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5021.1790000000001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2237020000000</v>
      </c>
      <c r="C330" s="90">
        <v>1218490.2930000001</v>
      </c>
      <c r="D330" s="90" t="s">
        <v>1000</v>
      </c>
      <c r="E330" s="90">
        <v>445952.00699999998</v>
      </c>
      <c r="F330" s="90">
        <v>310109.712</v>
      </c>
      <c r="G330" s="90">
        <v>86230.025999999998</v>
      </c>
      <c r="H330" s="90">
        <v>0</v>
      </c>
      <c r="I330" s="90">
        <v>2869.1840000000002</v>
      </c>
      <c r="J330" s="90">
        <v>0</v>
      </c>
      <c r="K330" s="90">
        <v>27332.178</v>
      </c>
      <c r="L330" s="90">
        <v>0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4906.6109999999999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2145110000000</v>
      </c>
      <c r="C331" s="90">
        <v>1237165.8659999999</v>
      </c>
      <c r="D331" s="90" t="s">
        <v>948</v>
      </c>
      <c r="E331" s="90">
        <v>445952.00699999998</v>
      </c>
      <c r="F331" s="90">
        <v>310109.712</v>
      </c>
      <c r="G331" s="90">
        <v>92101.596999999994</v>
      </c>
      <c r="H331" s="90">
        <v>0</v>
      </c>
      <c r="I331" s="90">
        <v>36003.688999999998</v>
      </c>
      <c r="J331" s="90">
        <v>0</v>
      </c>
      <c r="K331" s="90">
        <v>30082.027999999998</v>
      </c>
      <c r="L331" s="90">
        <v>15987.888000000001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5297.9620000000004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2213150000000</v>
      </c>
      <c r="C332" s="90">
        <v>1311620.98</v>
      </c>
      <c r="D332" s="90" t="s">
        <v>1001</v>
      </c>
      <c r="E332" s="90">
        <v>445952.00699999998</v>
      </c>
      <c r="F332" s="90">
        <v>310109.712</v>
      </c>
      <c r="G332" s="90">
        <v>95584.455000000002</v>
      </c>
      <c r="H332" s="90">
        <v>0</v>
      </c>
      <c r="I332" s="90">
        <v>110434.143</v>
      </c>
      <c r="J332" s="90">
        <v>0</v>
      </c>
      <c r="K332" s="90">
        <v>35315.292999999998</v>
      </c>
      <c r="L332" s="90">
        <v>24707.954000000002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5841.6030000000001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2109300000000</v>
      </c>
      <c r="C333" s="90">
        <v>1328813.2439999999</v>
      </c>
      <c r="D333" s="90" t="s">
        <v>974</v>
      </c>
      <c r="E333" s="90">
        <v>445952.00699999998</v>
      </c>
      <c r="F333" s="90">
        <v>310109.712</v>
      </c>
      <c r="G333" s="90">
        <v>102097.84</v>
      </c>
      <c r="H333" s="90">
        <v>0</v>
      </c>
      <c r="I333" s="90">
        <v>146000</v>
      </c>
      <c r="J333" s="90">
        <v>0</v>
      </c>
      <c r="K333" s="90">
        <v>36937.696000000004</v>
      </c>
      <c r="L333" s="90">
        <v>24707.954000000002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6174.8159999999998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2116890000000</v>
      </c>
      <c r="C334" s="90">
        <v>1289635.365</v>
      </c>
      <c r="D334" s="90" t="s">
        <v>1002</v>
      </c>
      <c r="E334" s="90">
        <v>445952.00699999998</v>
      </c>
      <c r="F334" s="90">
        <v>310109.712</v>
      </c>
      <c r="G334" s="90">
        <v>100281.08100000001</v>
      </c>
      <c r="H334" s="90">
        <v>0</v>
      </c>
      <c r="I334" s="90">
        <v>161553.4</v>
      </c>
      <c r="J334" s="90">
        <v>0</v>
      </c>
      <c r="K334" s="90">
        <v>37090.004999999997</v>
      </c>
      <c r="L334" s="90">
        <v>24707.954000000002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6322.134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2119920000000</v>
      </c>
      <c r="C335" s="90">
        <v>1272915.003</v>
      </c>
      <c r="D335" s="90" t="s">
        <v>1032</v>
      </c>
      <c r="E335" s="90">
        <v>445952.00699999998</v>
      </c>
      <c r="F335" s="90">
        <v>310109.712</v>
      </c>
      <c r="G335" s="90">
        <v>97260.917000000001</v>
      </c>
      <c r="H335" s="90">
        <v>0</v>
      </c>
      <c r="I335" s="90">
        <v>185741.783</v>
      </c>
      <c r="J335" s="90">
        <v>0</v>
      </c>
      <c r="K335" s="90">
        <v>40152.775999999998</v>
      </c>
      <c r="L335" s="90">
        <v>24707.954000000002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6027.2160000000003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1997080000000</v>
      </c>
      <c r="C336" s="90">
        <v>1224807.6299999999</v>
      </c>
      <c r="D336" s="90" t="s">
        <v>1003</v>
      </c>
      <c r="E336" s="90">
        <v>445952.00699999998</v>
      </c>
      <c r="F336" s="90">
        <v>310109.712</v>
      </c>
      <c r="G336" s="90">
        <v>90465.005999999994</v>
      </c>
      <c r="H336" s="90">
        <v>0</v>
      </c>
      <c r="I336" s="90">
        <v>87392.620999999999</v>
      </c>
      <c r="J336" s="90">
        <v>0</v>
      </c>
      <c r="K336" s="90">
        <v>33705.466999999997</v>
      </c>
      <c r="L336" s="90">
        <v>24707.954000000002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5751.6620000000003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2152780000000</v>
      </c>
      <c r="C337" s="90">
        <v>1213716.324</v>
      </c>
      <c r="D337" s="90" t="s">
        <v>1064</v>
      </c>
      <c r="E337" s="90">
        <v>445952.00699999998</v>
      </c>
      <c r="F337" s="90">
        <v>310109.712</v>
      </c>
      <c r="G337" s="90">
        <v>85266.464000000007</v>
      </c>
      <c r="H337" s="90">
        <v>0</v>
      </c>
      <c r="I337" s="90">
        <v>1940.423</v>
      </c>
      <c r="J337" s="90">
        <v>6881</v>
      </c>
      <c r="K337" s="90">
        <v>27308.373</v>
      </c>
      <c r="L337" s="90">
        <v>0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4961.87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2118950000000</v>
      </c>
      <c r="C338" s="90">
        <v>1211631.3289999999</v>
      </c>
      <c r="D338" s="90" t="s">
        <v>1004</v>
      </c>
      <c r="E338" s="90">
        <v>445952.00699999998</v>
      </c>
      <c r="F338" s="90">
        <v>310109.712</v>
      </c>
      <c r="G338" s="90">
        <v>83447.775999999998</v>
      </c>
      <c r="H338" s="90">
        <v>0</v>
      </c>
      <c r="I338" s="90">
        <v>211.88800000000001</v>
      </c>
      <c r="J338" s="90">
        <v>6881</v>
      </c>
      <c r="K338" s="90">
        <v>27155.292000000001</v>
      </c>
      <c r="L338" s="90">
        <v>0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4947.8540000000003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2175940000000</v>
      </c>
      <c r="C339" s="90">
        <v>1216916.341</v>
      </c>
      <c r="D339" s="90" t="s">
        <v>1005</v>
      </c>
      <c r="E339" s="90">
        <v>445952.00699999998</v>
      </c>
      <c r="F339" s="90">
        <v>310109.712</v>
      </c>
      <c r="G339" s="90">
        <v>83312.313999999998</v>
      </c>
      <c r="H339" s="90">
        <v>0</v>
      </c>
      <c r="I339" s="90">
        <v>536.28899999999999</v>
      </c>
      <c r="J339" s="90">
        <v>6881</v>
      </c>
      <c r="K339" s="90">
        <v>27200.516</v>
      </c>
      <c r="L339" s="90">
        <v>0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4928.9229999999998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25530300000000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1980350000000</v>
      </c>
      <c r="C342" s="90">
        <v>1211631.3289999999</v>
      </c>
      <c r="D342" s="90"/>
      <c r="E342" s="90">
        <v>445952.00699999998</v>
      </c>
      <c r="F342" s="90">
        <v>310109.712</v>
      </c>
      <c r="G342" s="90">
        <v>82498.058000000005</v>
      </c>
      <c r="H342" s="90">
        <v>0</v>
      </c>
      <c r="I342" s="90">
        <v>32.933999999999997</v>
      </c>
      <c r="J342" s="90">
        <v>0</v>
      </c>
      <c r="K342" s="90">
        <v>27137.812000000002</v>
      </c>
      <c r="L342" s="90">
        <v>0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4906.6109999999999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2237020000000</v>
      </c>
      <c r="C343" s="90">
        <v>1328813.2439999999</v>
      </c>
      <c r="D343" s="90"/>
      <c r="E343" s="90">
        <v>445952.00699999998</v>
      </c>
      <c r="F343" s="90">
        <v>310109.712</v>
      </c>
      <c r="G343" s="90">
        <v>102097.84</v>
      </c>
      <c r="H343" s="90">
        <v>0</v>
      </c>
      <c r="I343" s="90">
        <v>185741.783</v>
      </c>
      <c r="J343" s="90">
        <v>6881</v>
      </c>
      <c r="K343" s="90">
        <v>40152.775999999998</v>
      </c>
      <c r="L343" s="90">
        <v>24707.954000000002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6322.134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618184.11</v>
      </c>
      <c r="C346" s="90">
        <v>103536.32000000001</v>
      </c>
      <c r="D346" s="90">
        <v>0</v>
      </c>
      <c r="E346" s="90">
        <v>721720.43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27.57</v>
      </c>
      <c r="C347" s="90">
        <v>4.62</v>
      </c>
      <c r="D347" s="90">
        <v>0</v>
      </c>
      <c r="E347" s="90">
        <v>32.19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27.57</v>
      </c>
      <c r="C348" s="90">
        <v>4.62</v>
      </c>
      <c r="D348" s="90">
        <v>0</v>
      </c>
      <c r="E348" s="90">
        <v>32.19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3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3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3"/>
      <c r="Y367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48" activePane="bottomRight" state="frozen"/>
      <selection pane="topRight" activeCell="B1" sqref="B1"/>
      <selection pane="bottomLeft" activeCell="A4" sqref="A4"/>
      <selection pane="bottomRight" activeCell="A65" sqref="A65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347</v>
      </c>
      <c r="D2" s="24" t="s">
        <v>255</v>
      </c>
      <c r="E2" s="24" t="s">
        <v>256</v>
      </c>
      <c r="F2" s="23" t="s">
        <v>44</v>
      </c>
      <c r="G2" s="23" t="s">
        <v>257</v>
      </c>
      <c r="H2" s="23" t="s">
        <v>258</v>
      </c>
      <c r="I2" s="25" t="s">
        <v>259</v>
      </c>
      <c r="J2" s="25" t="s">
        <v>45</v>
      </c>
      <c r="K2" s="25" t="s">
        <v>260</v>
      </c>
      <c r="L2" s="25" t="s">
        <v>261</v>
      </c>
      <c r="M2" s="25" t="s">
        <v>262</v>
      </c>
      <c r="N2" s="26" t="s">
        <v>46</v>
      </c>
      <c r="O2" s="25" t="s">
        <v>47</v>
      </c>
      <c r="P2" s="25" t="s">
        <v>263</v>
      </c>
      <c r="Q2" s="25" t="s">
        <v>48</v>
      </c>
      <c r="R2" s="25" t="s">
        <v>49</v>
      </c>
      <c r="S2" s="25" t="s">
        <v>310</v>
      </c>
    </row>
    <row r="3" spans="1:19">
      <c r="A3" s="27" t="s">
        <v>407</v>
      </c>
      <c r="B3" s="27" t="s">
        <v>50</v>
      </c>
      <c r="C3" s="27">
        <v>1</v>
      </c>
      <c r="D3" s="92">
        <v>3739.35</v>
      </c>
      <c r="E3" s="28">
        <v>9120.3660696288007</v>
      </c>
      <c r="F3" s="30">
        <v>2.4390244480000001</v>
      </c>
      <c r="G3" s="28">
        <v>0</v>
      </c>
      <c r="H3" s="28">
        <v>0</v>
      </c>
      <c r="I3" s="30">
        <v>37.161251962578618</v>
      </c>
      <c r="J3" s="30">
        <v>100.6249736625</v>
      </c>
      <c r="K3" s="30">
        <v>19.375019999999999</v>
      </c>
      <c r="L3" s="30">
        <v>8.0729249999999997</v>
      </c>
      <c r="M3" s="30"/>
      <c r="N3" s="29"/>
      <c r="O3" s="30">
        <v>10</v>
      </c>
      <c r="P3" s="30"/>
      <c r="Q3" s="30">
        <v>1006.2497366249999</v>
      </c>
      <c r="R3" s="30"/>
      <c r="S3" s="30">
        <v>0</v>
      </c>
    </row>
    <row r="4" spans="1:19">
      <c r="A4" s="27" t="s">
        <v>56</v>
      </c>
      <c r="B4" s="27" t="s">
        <v>50</v>
      </c>
      <c r="C4" s="27">
        <v>4</v>
      </c>
      <c r="D4" s="92">
        <v>27.87</v>
      </c>
      <c r="E4" s="28">
        <v>118.95733650060002</v>
      </c>
      <c r="F4" s="30">
        <v>4.2682933800000002</v>
      </c>
      <c r="G4" s="28">
        <v>26.0200241733944</v>
      </c>
      <c r="H4" s="28">
        <v>0</v>
      </c>
      <c r="I4" s="30">
        <v>4.6451564953223272</v>
      </c>
      <c r="J4" s="30">
        <v>5.9997978600000001</v>
      </c>
      <c r="K4" s="30">
        <v>41.369762561678066</v>
      </c>
      <c r="L4" s="30">
        <v>16.145849999999999</v>
      </c>
      <c r="M4" s="30"/>
      <c r="N4" s="29">
        <v>3.7854000000000001</v>
      </c>
      <c r="O4" s="30"/>
      <c r="P4" s="30"/>
      <c r="Q4" s="30">
        <v>66.087353240490344</v>
      </c>
      <c r="R4" s="30"/>
      <c r="S4" s="30">
        <v>0.89273517878024089</v>
      </c>
    </row>
    <row r="5" spans="1:19">
      <c r="A5" s="27" t="s">
        <v>1068</v>
      </c>
      <c r="B5" s="27" t="s">
        <v>50</v>
      </c>
      <c r="C5" s="27">
        <v>1</v>
      </c>
      <c r="D5" s="92">
        <v>27.87</v>
      </c>
      <c r="E5" s="28">
        <v>118.95733650060002</v>
      </c>
      <c r="F5" s="30">
        <v>4.2682933800000002</v>
      </c>
      <c r="G5" s="28">
        <v>45.530042298795045</v>
      </c>
      <c r="H5" s="28">
        <v>0</v>
      </c>
      <c r="I5" s="30">
        <v>4.6451564953223272</v>
      </c>
      <c r="J5" s="30">
        <v>5.9997978600000001</v>
      </c>
      <c r="K5" s="30">
        <v>41.369762561678066</v>
      </c>
      <c r="L5" s="30">
        <v>43.055599999999998</v>
      </c>
      <c r="M5" s="30"/>
      <c r="N5" s="29">
        <v>3.7854000000000001</v>
      </c>
      <c r="O5" s="30"/>
      <c r="P5" s="30"/>
      <c r="Q5" s="30">
        <v>66.087353240490344</v>
      </c>
      <c r="R5" s="30"/>
      <c r="S5" s="30">
        <v>1.5621150149832579</v>
      </c>
    </row>
    <row r="6" spans="1:19">
      <c r="A6" s="27" t="s">
        <v>57</v>
      </c>
      <c r="B6" s="27" t="s">
        <v>50</v>
      </c>
      <c r="C6" s="27">
        <v>4</v>
      </c>
      <c r="D6" s="92">
        <v>27.87</v>
      </c>
      <c r="E6" s="28">
        <v>118.95733650060002</v>
      </c>
      <c r="F6" s="30">
        <v>4.2682933800000002</v>
      </c>
      <c r="G6" s="28">
        <v>19.510018125400645</v>
      </c>
      <c r="H6" s="28">
        <v>0</v>
      </c>
      <c r="I6" s="30">
        <v>4.6451564953223272</v>
      </c>
      <c r="J6" s="30">
        <v>5.9997978600000001</v>
      </c>
      <c r="K6" s="30">
        <v>41.369762561678066</v>
      </c>
      <c r="L6" s="30">
        <v>16.145849999999999</v>
      </c>
      <c r="M6" s="30"/>
      <c r="N6" s="29">
        <v>3.7854000000000001</v>
      </c>
      <c r="O6" s="30"/>
      <c r="P6" s="30"/>
      <c r="Q6" s="30">
        <v>66.087353240490344</v>
      </c>
      <c r="R6" s="30"/>
      <c r="S6" s="30">
        <v>0.66937983620301678</v>
      </c>
    </row>
    <row r="7" spans="1:19">
      <c r="A7" s="27" t="s">
        <v>1069</v>
      </c>
      <c r="B7" s="27" t="s">
        <v>50</v>
      </c>
      <c r="C7" s="27">
        <v>1</v>
      </c>
      <c r="D7" s="92">
        <v>27.87</v>
      </c>
      <c r="E7" s="28">
        <v>118.95733650060002</v>
      </c>
      <c r="F7" s="30">
        <v>4.2682933800000002</v>
      </c>
      <c r="G7" s="28">
        <v>45.530042298795045</v>
      </c>
      <c r="H7" s="28">
        <v>0</v>
      </c>
      <c r="I7" s="30">
        <v>4.6451564953223272</v>
      </c>
      <c r="J7" s="30">
        <v>5.9997978600000001</v>
      </c>
      <c r="K7" s="30">
        <v>41.369762561678066</v>
      </c>
      <c r="L7" s="30">
        <v>43.055599999999998</v>
      </c>
      <c r="M7" s="30"/>
      <c r="N7" s="29">
        <v>3.7854000000000001</v>
      </c>
      <c r="O7" s="30"/>
      <c r="P7" s="30"/>
      <c r="Q7" s="30">
        <v>66.087353240490344</v>
      </c>
      <c r="R7" s="30"/>
      <c r="S7" s="30">
        <v>1.5621150149832579</v>
      </c>
    </row>
    <row r="8" spans="1:19">
      <c r="A8" s="27" t="s">
        <v>1070</v>
      </c>
      <c r="B8" s="27" t="s">
        <v>50</v>
      </c>
      <c r="C8" s="27">
        <v>4</v>
      </c>
      <c r="D8" s="92">
        <v>27.87</v>
      </c>
      <c r="E8" s="28">
        <v>118.95733650060002</v>
      </c>
      <c r="F8" s="30">
        <v>4.2682933800000002</v>
      </c>
      <c r="G8" s="28">
        <v>26.0200241733944</v>
      </c>
      <c r="H8" s="28">
        <v>0</v>
      </c>
      <c r="I8" s="30">
        <v>4.6451564953223272</v>
      </c>
      <c r="J8" s="30">
        <v>5.9997978600000001</v>
      </c>
      <c r="K8" s="30">
        <v>41.369762561678066</v>
      </c>
      <c r="L8" s="30">
        <v>21.527799999999999</v>
      </c>
      <c r="M8" s="30"/>
      <c r="N8" s="29">
        <v>3.7854000000000001</v>
      </c>
      <c r="O8" s="30"/>
      <c r="P8" s="30"/>
      <c r="Q8" s="30">
        <v>66.087353240490344</v>
      </c>
      <c r="R8" s="30"/>
      <c r="S8" s="30">
        <v>0.89273517878024089</v>
      </c>
    </row>
    <row r="9" spans="1:19">
      <c r="A9" s="27" t="s">
        <v>58</v>
      </c>
      <c r="B9" s="27" t="s">
        <v>50</v>
      </c>
      <c r="C9" s="27">
        <v>4</v>
      </c>
      <c r="D9" s="92">
        <v>13.940000000000001</v>
      </c>
      <c r="E9" s="28">
        <v>59.500009717200001</v>
      </c>
      <c r="F9" s="30">
        <v>4.2682933799999994</v>
      </c>
      <c r="G9" s="28">
        <v>13.0100120866972</v>
      </c>
      <c r="H9" s="28">
        <v>2.9600027499326451</v>
      </c>
      <c r="I9" s="30">
        <v>13.271875700920937</v>
      </c>
      <c r="J9" s="30">
        <v>1.0503413619999999</v>
      </c>
      <c r="K9" s="30">
        <v>25.79217022296622</v>
      </c>
      <c r="L9" s="30">
        <v>11.840290000000001</v>
      </c>
      <c r="M9" s="30"/>
      <c r="N9" s="29"/>
      <c r="O9" s="30">
        <v>10</v>
      </c>
      <c r="P9" s="30"/>
      <c r="Q9" s="30">
        <v>10.50341362</v>
      </c>
      <c r="R9" s="30"/>
      <c r="S9" s="30">
        <v>0.89241497247508306</v>
      </c>
    </row>
    <row r="10" spans="1:19">
      <c r="A10" s="27" t="s">
        <v>1071</v>
      </c>
      <c r="B10" s="27" t="s">
        <v>50</v>
      </c>
      <c r="C10" s="27">
        <v>1</v>
      </c>
      <c r="D10" s="92">
        <v>1474.81</v>
      </c>
      <c r="E10" s="28">
        <v>6294.9217597577999</v>
      </c>
      <c r="F10" s="30">
        <v>4.2682933800000002</v>
      </c>
      <c r="G10" s="28">
        <v>409.7803806984457</v>
      </c>
      <c r="H10" s="28">
        <v>62.630058185230261</v>
      </c>
      <c r="I10" s="30">
        <v>13.006438186902518</v>
      </c>
      <c r="J10" s="30">
        <v>113.39076684999999</v>
      </c>
      <c r="K10" s="30">
        <v>15.732824288282737</v>
      </c>
      <c r="L10" s="30">
        <v>1.07639</v>
      </c>
      <c r="M10" s="30"/>
      <c r="N10" s="29"/>
      <c r="O10" s="30">
        <v>10</v>
      </c>
      <c r="P10" s="30"/>
      <c r="Q10" s="30">
        <v>1133.9076685</v>
      </c>
      <c r="R10" s="30"/>
      <c r="S10" s="30">
        <v>0.26568498402316387</v>
      </c>
    </row>
    <row r="11" spans="1:19">
      <c r="A11" s="27" t="s">
        <v>59</v>
      </c>
      <c r="B11" s="27" t="s">
        <v>50</v>
      </c>
      <c r="C11" s="27">
        <v>1</v>
      </c>
      <c r="D11" s="92">
        <v>569.03</v>
      </c>
      <c r="E11" s="28">
        <v>2428.7869820214</v>
      </c>
      <c r="F11" s="30">
        <v>4.2682933800000002</v>
      </c>
      <c r="G11" s="28">
        <v>91.0700846068804</v>
      </c>
      <c r="H11" s="28">
        <v>0</v>
      </c>
      <c r="I11" s="30">
        <v>92.903129906446551</v>
      </c>
      <c r="J11" s="30">
        <v>6.1249820169999998</v>
      </c>
      <c r="K11" s="30">
        <v>14.599534162458815</v>
      </c>
      <c r="L11" s="30">
        <v>0</v>
      </c>
      <c r="M11" s="30"/>
      <c r="N11" s="29"/>
      <c r="O11" s="30"/>
      <c r="P11" s="30">
        <v>0.25</v>
      </c>
      <c r="Q11" s="30">
        <v>1349.3249592549773</v>
      </c>
      <c r="R11" s="30"/>
      <c r="S11" s="30">
        <v>0.15303560974661895</v>
      </c>
    </row>
    <row r="12" spans="1:19">
      <c r="A12" s="27" t="s">
        <v>1072</v>
      </c>
      <c r="B12" s="27" t="s">
        <v>50</v>
      </c>
      <c r="C12" s="27">
        <v>1</v>
      </c>
      <c r="D12" s="92">
        <v>1235.6099999999999</v>
      </c>
      <c r="E12" s="28">
        <v>5273.9459832617995</v>
      </c>
      <c r="F12" s="30">
        <v>4.2682933800000002</v>
      </c>
      <c r="G12" s="28">
        <v>110.58010273228103</v>
      </c>
      <c r="H12" s="28">
        <v>30.420028261132121</v>
      </c>
      <c r="I12" s="30">
        <v>14.864500785031447</v>
      </c>
      <c r="J12" s="30">
        <v>83.124890493749987</v>
      </c>
      <c r="K12" s="30">
        <v>17.895868034487869</v>
      </c>
      <c r="L12" s="30">
        <v>14.638903999999998</v>
      </c>
      <c r="M12" s="30"/>
      <c r="N12" s="29"/>
      <c r="O12" s="30"/>
      <c r="P12" s="30"/>
      <c r="Q12" s="30">
        <v>2929.9675112121372</v>
      </c>
      <c r="R12" s="30"/>
      <c r="S12" s="30">
        <v>8.5575115974374324E-2</v>
      </c>
    </row>
    <row r="13" spans="1:19">
      <c r="A13" s="27" t="s">
        <v>61</v>
      </c>
      <c r="B13" s="27" t="s">
        <v>50</v>
      </c>
      <c r="C13" s="27">
        <v>1</v>
      </c>
      <c r="D13" s="92">
        <v>55.74</v>
      </c>
      <c r="E13" s="28">
        <v>237.91467300120004</v>
      </c>
      <c r="F13" s="30">
        <v>4.2682933800000002</v>
      </c>
      <c r="G13" s="28">
        <v>65.050060433485996</v>
      </c>
      <c r="H13" s="28">
        <v>0</v>
      </c>
      <c r="I13" s="30">
        <v>18.580625981289309</v>
      </c>
      <c r="J13" s="30">
        <v>2.9998989300000001</v>
      </c>
      <c r="K13" s="30">
        <v>104.97960694495335</v>
      </c>
      <c r="L13" s="30">
        <v>53.819499999999998</v>
      </c>
      <c r="M13" s="30"/>
      <c r="N13" s="29">
        <v>7.5708000000000002</v>
      </c>
      <c r="O13" s="30"/>
      <c r="P13" s="30"/>
      <c r="Q13" s="30">
        <v>198.26205972147105</v>
      </c>
      <c r="R13" s="30"/>
      <c r="S13" s="30">
        <v>1.115918973475301</v>
      </c>
    </row>
    <row r="14" spans="1:19">
      <c r="A14" s="27" t="s">
        <v>62</v>
      </c>
      <c r="B14" s="27" t="s">
        <v>50</v>
      </c>
      <c r="C14" s="27">
        <v>5</v>
      </c>
      <c r="D14" s="92">
        <v>55.74</v>
      </c>
      <c r="E14" s="28">
        <v>237.91467300120004</v>
      </c>
      <c r="F14" s="30">
        <v>4.2682933800000002</v>
      </c>
      <c r="G14" s="28">
        <v>26.0200241733944</v>
      </c>
      <c r="H14" s="28">
        <v>0</v>
      </c>
      <c r="I14" s="30">
        <v>18.580625981289309</v>
      </c>
      <c r="J14" s="30">
        <v>2.9998989300000001</v>
      </c>
      <c r="K14" s="30">
        <v>104.97960694495335</v>
      </c>
      <c r="L14" s="30">
        <v>53.819499999999998</v>
      </c>
      <c r="M14" s="30"/>
      <c r="N14" s="29">
        <v>7.5708000000000002</v>
      </c>
      <c r="O14" s="30"/>
      <c r="P14" s="30"/>
      <c r="Q14" s="30">
        <v>198.26205972147105</v>
      </c>
      <c r="R14" s="30"/>
      <c r="S14" s="30">
        <v>0.44636758939012045</v>
      </c>
    </row>
    <row r="15" spans="1:19">
      <c r="A15" s="27" t="s">
        <v>60</v>
      </c>
      <c r="B15" s="27" t="s">
        <v>50</v>
      </c>
      <c r="C15" s="27">
        <v>1</v>
      </c>
      <c r="D15" s="92">
        <v>55.74</v>
      </c>
      <c r="E15" s="28">
        <v>237.91467300120004</v>
      </c>
      <c r="F15" s="30">
        <v>4.2682933800000002</v>
      </c>
      <c r="G15" s="28">
        <v>39.030036260091599</v>
      </c>
      <c r="H15" s="28">
        <v>0</v>
      </c>
      <c r="I15" s="30">
        <v>18.580625981289309</v>
      </c>
      <c r="J15" s="30">
        <v>2.9998989300000001</v>
      </c>
      <c r="K15" s="30">
        <v>104.97960694495335</v>
      </c>
      <c r="L15" s="30">
        <v>53.819499999999998</v>
      </c>
      <c r="M15" s="30"/>
      <c r="N15" s="29">
        <v>7.5708000000000002</v>
      </c>
      <c r="O15" s="30"/>
      <c r="P15" s="30"/>
      <c r="Q15" s="30">
        <v>198.26205972147105</v>
      </c>
      <c r="R15" s="30"/>
      <c r="S15" s="30">
        <v>0.66955138408518056</v>
      </c>
    </row>
    <row r="16" spans="1:19">
      <c r="A16" s="27" t="s">
        <v>63</v>
      </c>
      <c r="B16" s="27" t="s">
        <v>50</v>
      </c>
      <c r="C16" s="27">
        <v>1</v>
      </c>
      <c r="D16" s="92">
        <v>222.97</v>
      </c>
      <c r="E16" s="28">
        <v>951.70137493860011</v>
      </c>
      <c r="F16" s="30">
        <v>4.2682933800000002</v>
      </c>
      <c r="G16" s="28">
        <v>0</v>
      </c>
      <c r="H16" s="28">
        <v>0</v>
      </c>
      <c r="I16" s="30">
        <v>18.580625981289309</v>
      </c>
      <c r="J16" s="30">
        <v>12.000133914999999</v>
      </c>
      <c r="K16" s="30">
        <v>84.909099515115642</v>
      </c>
      <c r="L16" s="30">
        <v>53.819499999999998</v>
      </c>
      <c r="M16" s="30"/>
      <c r="N16" s="29">
        <v>22.712400000000002</v>
      </c>
      <c r="O16" s="30"/>
      <c r="P16" s="30"/>
      <c r="Q16" s="30">
        <v>793.08380796728375</v>
      </c>
      <c r="R16" s="30"/>
      <c r="S16" s="30">
        <v>0</v>
      </c>
    </row>
    <row r="17" spans="1:19">
      <c r="A17" s="27" t="s">
        <v>64</v>
      </c>
      <c r="B17" s="27" t="s">
        <v>50</v>
      </c>
      <c r="C17" s="27">
        <v>5</v>
      </c>
      <c r="D17" s="92">
        <v>20.9</v>
      </c>
      <c r="E17" s="28">
        <v>89.207331642</v>
      </c>
      <c r="F17" s="30">
        <v>4.2682933800000002</v>
      </c>
      <c r="G17" s="28">
        <v>19.510018125400645</v>
      </c>
      <c r="H17" s="28">
        <v>4.910004561543678</v>
      </c>
      <c r="I17" s="30">
        <v>18.580625981289309</v>
      </c>
      <c r="J17" s="30">
        <v>1.1248275499999998</v>
      </c>
      <c r="K17" s="30">
        <v>41.369762561678066</v>
      </c>
      <c r="L17" s="30">
        <v>32.291699999999999</v>
      </c>
      <c r="M17" s="30"/>
      <c r="N17" s="29"/>
      <c r="O17" s="30"/>
      <c r="P17" s="30"/>
      <c r="Q17" s="30">
        <v>49.559586750134493</v>
      </c>
      <c r="R17" s="30"/>
      <c r="S17" s="30">
        <v>0.8926132074152191</v>
      </c>
    </row>
    <row r="18" spans="1:19">
      <c r="A18" s="27" t="s">
        <v>65</v>
      </c>
      <c r="B18" s="27" t="s">
        <v>50</v>
      </c>
      <c r="C18" s="27">
        <v>1</v>
      </c>
      <c r="D18" s="92">
        <v>27.87</v>
      </c>
      <c r="E18" s="28">
        <v>118.95733650060002</v>
      </c>
      <c r="F18" s="30">
        <v>4.2682933800000002</v>
      </c>
      <c r="G18" s="28">
        <v>45.530042298795045</v>
      </c>
      <c r="H18" s="28">
        <v>11.44001062811806</v>
      </c>
      <c r="I18" s="30">
        <v>18.580625981289309</v>
      </c>
      <c r="J18" s="30">
        <v>1.499949465</v>
      </c>
      <c r="K18" s="30">
        <v>41.369762561678066</v>
      </c>
      <c r="L18" s="30">
        <v>32.291699999999999</v>
      </c>
      <c r="M18" s="30"/>
      <c r="N18" s="29"/>
      <c r="O18" s="30"/>
      <c r="P18" s="30"/>
      <c r="Q18" s="30">
        <v>66.087353240490344</v>
      </c>
      <c r="R18" s="30"/>
      <c r="S18" s="30">
        <v>1.5621150149832579</v>
      </c>
    </row>
    <row r="19" spans="1:19">
      <c r="A19" s="27" t="s">
        <v>66</v>
      </c>
      <c r="B19" s="27" t="s">
        <v>50</v>
      </c>
      <c r="C19" s="27">
        <v>6</v>
      </c>
      <c r="D19" s="92">
        <v>20.9</v>
      </c>
      <c r="E19" s="28">
        <v>89.207331642</v>
      </c>
      <c r="F19" s="30">
        <v>4.2682933800000002</v>
      </c>
      <c r="G19" s="28">
        <v>19.510018125400645</v>
      </c>
      <c r="H19" s="28">
        <v>4.910004561543678</v>
      </c>
      <c r="I19" s="30">
        <v>18.580625981289309</v>
      </c>
      <c r="J19" s="30">
        <v>1.1248275499999998</v>
      </c>
      <c r="K19" s="30">
        <v>41.369762561678066</v>
      </c>
      <c r="L19" s="30">
        <v>32.291699999999999</v>
      </c>
      <c r="M19" s="30"/>
      <c r="N19" s="29"/>
      <c r="O19" s="30"/>
      <c r="P19" s="30"/>
      <c r="Q19" s="30">
        <v>49.559586750134493</v>
      </c>
      <c r="R19" s="30"/>
      <c r="S19" s="30">
        <v>0.8926132074152191</v>
      </c>
    </row>
    <row r="20" spans="1:19">
      <c r="A20" s="27" t="s">
        <v>67</v>
      </c>
      <c r="B20" s="27" t="s">
        <v>50</v>
      </c>
      <c r="C20" s="27">
        <v>1</v>
      </c>
      <c r="D20" s="92">
        <v>617.96</v>
      </c>
      <c r="E20" s="28">
        <v>2637.6345771048004</v>
      </c>
      <c r="F20" s="30">
        <v>4.2682933800000002</v>
      </c>
      <c r="G20" s="28">
        <v>214.68019944443927</v>
      </c>
      <c r="H20" s="28">
        <v>25.030023253653415</v>
      </c>
      <c r="I20" s="30">
        <v>4.6451564953223272</v>
      </c>
      <c r="J20" s="30">
        <v>133.03319288</v>
      </c>
      <c r="K20" s="30">
        <v>41.369762561678066</v>
      </c>
      <c r="L20" s="30">
        <v>32.291699999999999</v>
      </c>
      <c r="M20" s="30"/>
      <c r="N20" s="29"/>
      <c r="O20" s="30"/>
      <c r="P20" s="30"/>
      <c r="Q20" s="30">
        <v>1465.3513027805316</v>
      </c>
      <c r="R20" s="30"/>
      <c r="S20" s="30">
        <v>0.33218769974985685</v>
      </c>
    </row>
    <row r="21" spans="1:19">
      <c r="A21" s="27" t="s">
        <v>1073</v>
      </c>
      <c r="B21" s="27" t="s">
        <v>50</v>
      </c>
      <c r="C21" s="27">
        <v>1</v>
      </c>
      <c r="D21" s="92">
        <v>668.77</v>
      </c>
      <c r="E21" s="28">
        <v>2854.5065637426001</v>
      </c>
      <c r="F21" s="30">
        <v>4.2682933800000002</v>
      </c>
      <c r="G21" s="28">
        <v>0</v>
      </c>
      <c r="H21" s="28">
        <v>0</v>
      </c>
      <c r="I21" s="30">
        <v>18.580625981289309</v>
      </c>
      <c r="J21" s="30">
        <v>35.992867014999995</v>
      </c>
      <c r="K21" s="30">
        <v>18.458765320292983</v>
      </c>
      <c r="L21" s="30">
        <v>21.527799999999999</v>
      </c>
      <c r="M21" s="30"/>
      <c r="N21" s="29"/>
      <c r="O21" s="30">
        <v>10</v>
      </c>
      <c r="P21" s="30"/>
      <c r="Q21" s="30">
        <v>1585.8356378415042</v>
      </c>
      <c r="R21" s="30"/>
      <c r="S21" s="30">
        <v>0</v>
      </c>
    </row>
    <row r="22" spans="1:19">
      <c r="A22" s="27" t="s">
        <v>68</v>
      </c>
      <c r="B22" s="27" t="s">
        <v>50</v>
      </c>
      <c r="C22" s="27">
        <v>1</v>
      </c>
      <c r="D22" s="92">
        <v>569.03</v>
      </c>
      <c r="E22" s="28">
        <v>2428.7869820214</v>
      </c>
      <c r="F22" s="30">
        <v>4.2682933800000002</v>
      </c>
      <c r="G22" s="28">
        <v>91.0700846068804</v>
      </c>
      <c r="H22" s="28">
        <v>0</v>
      </c>
      <c r="I22" s="30">
        <v>92.903129906446551</v>
      </c>
      <c r="J22" s="30">
        <v>6.1249820169999998</v>
      </c>
      <c r="K22" s="30">
        <v>14.599534162458815</v>
      </c>
      <c r="L22" s="30">
        <v>0</v>
      </c>
      <c r="M22" s="30"/>
      <c r="N22" s="29"/>
      <c r="O22" s="30">
        <v>10</v>
      </c>
      <c r="P22" s="30">
        <v>0.25</v>
      </c>
      <c r="Q22" s="30">
        <v>1349.3249592549773</v>
      </c>
      <c r="R22" s="30"/>
      <c r="S22" s="30">
        <v>0.15303560974661895</v>
      </c>
    </row>
    <row r="23" spans="1:19">
      <c r="A23" s="27" t="s">
        <v>1074</v>
      </c>
      <c r="B23" s="27" t="s">
        <v>50</v>
      </c>
      <c r="C23" s="27">
        <v>1</v>
      </c>
      <c r="D23" s="92">
        <v>1012.64</v>
      </c>
      <c r="E23" s="28">
        <v>4322.2446083231998</v>
      </c>
      <c r="F23" s="30">
        <v>4.2682933800000002</v>
      </c>
      <c r="G23" s="28">
        <v>182.1401692137608</v>
      </c>
      <c r="H23" s="28">
        <v>35.760033222159251</v>
      </c>
      <c r="I23" s="30">
        <v>13.006438186902518</v>
      </c>
      <c r="J23" s="30">
        <v>77.856826399999989</v>
      </c>
      <c r="K23" s="30">
        <v>15.664386935330654</v>
      </c>
      <c r="L23" s="30">
        <v>11.194456000000001</v>
      </c>
      <c r="M23" s="30"/>
      <c r="N23" s="29"/>
      <c r="O23" s="30">
        <v>10</v>
      </c>
      <c r="P23" s="30"/>
      <c r="Q23" s="30">
        <v>2401.2449725672814</v>
      </c>
      <c r="R23" s="30"/>
      <c r="S23" s="30">
        <v>0.17198975551848356</v>
      </c>
    </row>
    <row r="24" spans="1:19">
      <c r="A24" s="27" t="s">
        <v>69</v>
      </c>
      <c r="B24" s="27" t="s">
        <v>50</v>
      </c>
      <c r="C24" s="27">
        <v>10</v>
      </c>
      <c r="D24" s="92">
        <v>20.9</v>
      </c>
      <c r="E24" s="28">
        <v>89.207331642</v>
      </c>
      <c r="F24" s="30">
        <v>4.2682933800000002</v>
      </c>
      <c r="G24" s="28">
        <v>19.510018125400645</v>
      </c>
      <c r="H24" s="28">
        <v>4.910004561543678</v>
      </c>
      <c r="I24" s="30">
        <v>18.580625981289309</v>
      </c>
      <c r="J24" s="30">
        <v>1.1248275499999998</v>
      </c>
      <c r="K24" s="30">
        <v>23.570548984882187</v>
      </c>
      <c r="L24" s="30">
        <v>21.527799999999999</v>
      </c>
      <c r="M24" s="30"/>
      <c r="N24" s="29">
        <v>3.7854000000000001</v>
      </c>
      <c r="O24" s="30"/>
      <c r="P24" s="30"/>
      <c r="Q24" s="30">
        <v>49.559586750134493</v>
      </c>
      <c r="R24" s="30"/>
      <c r="S24" s="30">
        <v>0.8926132074152191</v>
      </c>
    </row>
    <row r="25" spans="1:19">
      <c r="A25" s="27" t="s">
        <v>70</v>
      </c>
      <c r="B25" s="27" t="s">
        <v>50</v>
      </c>
      <c r="C25" s="27">
        <v>1</v>
      </c>
      <c r="D25" s="92">
        <v>34.840000000000003</v>
      </c>
      <c r="E25" s="28">
        <v>148.70734135920003</v>
      </c>
      <c r="F25" s="30">
        <v>4.2682933800000002</v>
      </c>
      <c r="G25" s="28">
        <v>52.040048346788801</v>
      </c>
      <c r="H25" s="28">
        <v>13.080012151729392</v>
      </c>
      <c r="I25" s="30">
        <v>18.580625981289309</v>
      </c>
      <c r="J25" s="30">
        <v>1.8750713800000001</v>
      </c>
      <c r="K25" s="30">
        <v>23.570548984882187</v>
      </c>
      <c r="L25" s="30">
        <v>21.527799999999999</v>
      </c>
      <c r="M25" s="30"/>
      <c r="N25" s="29">
        <v>3.7854000000000001</v>
      </c>
      <c r="O25" s="30"/>
      <c r="P25" s="30"/>
      <c r="Q25" s="30">
        <v>82.615119730846217</v>
      </c>
      <c r="R25" s="30"/>
      <c r="S25" s="30">
        <v>1.4282737906202818</v>
      </c>
    </row>
    <row r="26" spans="1:19">
      <c r="A26" s="27" t="s">
        <v>71</v>
      </c>
      <c r="B26" s="27" t="s">
        <v>50</v>
      </c>
      <c r="C26" s="27">
        <v>10</v>
      </c>
      <c r="D26" s="92">
        <v>20.21</v>
      </c>
      <c r="E26" s="28">
        <v>86.262209209800005</v>
      </c>
      <c r="F26" s="30">
        <v>4.2682933800000002</v>
      </c>
      <c r="G26" s="28">
        <v>18.870017530820611</v>
      </c>
      <c r="H26" s="28">
        <v>4.7400044036083573</v>
      </c>
      <c r="I26" s="30">
        <v>18.580625981289309</v>
      </c>
      <c r="J26" s="30">
        <v>1.087692095</v>
      </c>
      <c r="K26" s="30">
        <v>23.570548984882187</v>
      </c>
      <c r="L26" s="30">
        <v>21.527799999999999</v>
      </c>
      <c r="M26" s="30"/>
      <c r="N26" s="29">
        <v>3.7854000000000001</v>
      </c>
      <c r="O26" s="30"/>
      <c r="P26" s="30"/>
      <c r="Q26" s="30">
        <v>47.923409005752056</v>
      </c>
      <c r="R26" s="30"/>
      <c r="S26" s="30">
        <v>0.89280766858299587</v>
      </c>
    </row>
    <row r="27" spans="1:19">
      <c r="A27" s="27" t="s">
        <v>72</v>
      </c>
      <c r="B27" s="27" t="s">
        <v>50</v>
      </c>
      <c r="C27" s="27">
        <v>1</v>
      </c>
      <c r="D27" s="92">
        <v>34.840000000000003</v>
      </c>
      <c r="E27" s="28">
        <v>148.70734135920003</v>
      </c>
      <c r="F27" s="30">
        <v>4.2682933800000002</v>
      </c>
      <c r="G27" s="28">
        <v>52.040048346788801</v>
      </c>
      <c r="H27" s="28">
        <v>13.080012151729392</v>
      </c>
      <c r="I27" s="30">
        <v>18.580625981289309</v>
      </c>
      <c r="J27" s="30">
        <v>1.8750713800000001</v>
      </c>
      <c r="K27" s="30">
        <v>23.570548984882187</v>
      </c>
      <c r="L27" s="30">
        <v>21.527799999999999</v>
      </c>
      <c r="M27" s="30"/>
      <c r="N27" s="29">
        <v>3.7854000000000001</v>
      </c>
      <c r="O27" s="30"/>
      <c r="P27" s="30"/>
      <c r="Q27" s="30">
        <v>82.615119730846217</v>
      </c>
      <c r="R27" s="30"/>
      <c r="S27" s="30">
        <v>1.4282737906202818</v>
      </c>
    </row>
    <row r="28" spans="1:19">
      <c r="A28" s="27" t="s">
        <v>73</v>
      </c>
      <c r="B28" s="27" t="s">
        <v>50</v>
      </c>
      <c r="C28" s="27">
        <v>10</v>
      </c>
      <c r="D28" s="92">
        <v>20.9</v>
      </c>
      <c r="E28" s="28">
        <v>89.207331642</v>
      </c>
      <c r="F28" s="30">
        <v>4.2682933800000002</v>
      </c>
      <c r="G28" s="28">
        <v>19.510018125400645</v>
      </c>
      <c r="H28" s="28">
        <v>4.910004561543678</v>
      </c>
      <c r="I28" s="30">
        <v>18.580625981289309</v>
      </c>
      <c r="J28" s="30">
        <v>1.1248275499999998</v>
      </c>
      <c r="K28" s="30">
        <v>23.570548984882187</v>
      </c>
      <c r="L28" s="30">
        <v>21.527799999999999</v>
      </c>
      <c r="M28" s="30"/>
      <c r="N28" s="29">
        <v>3.7854000000000001</v>
      </c>
      <c r="O28" s="30"/>
      <c r="P28" s="30"/>
      <c r="Q28" s="30">
        <v>49.559586750134493</v>
      </c>
      <c r="R28" s="30"/>
      <c r="S28" s="30">
        <v>0.8926132074152191</v>
      </c>
    </row>
    <row r="29" spans="1:19">
      <c r="A29" s="27" t="s">
        <v>74</v>
      </c>
      <c r="B29" s="27" t="s">
        <v>50</v>
      </c>
      <c r="C29" s="27">
        <v>1</v>
      </c>
      <c r="D29" s="92">
        <v>487.73999999999995</v>
      </c>
      <c r="E29" s="28">
        <v>2081.8174131612</v>
      </c>
      <c r="F29" s="30">
        <v>4.2682933800000002</v>
      </c>
      <c r="G29" s="28">
        <v>0</v>
      </c>
      <c r="H29" s="28">
        <v>0</v>
      </c>
      <c r="I29" s="30">
        <v>18.580625981289309</v>
      </c>
      <c r="J29" s="30">
        <v>26.249922929999997</v>
      </c>
      <c r="K29" s="30">
        <v>26.937770268436786</v>
      </c>
      <c r="L29" s="30">
        <v>16.145849999999999</v>
      </c>
      <c r="M29" s="30"/>
      <c r="N29" s="29">
        <v>3.7854000000000001</v>
      </c>
      <c r="O29" s="30">
        <v>15</v>
      </c>
      <c r="P29" s="30"/>
      <c r="Q29" s="30">
        <v>1156.5642507899806</v>
      </c>
      <c r="R29" s="30"/>
      <c r="S29" s="30">
        <v>0</v>
      </c>
    </row>
    <row r="30" spans="1:19">
      <c r="A30" s="27" t="s">
        <v>75</v>
      </c>
      <c r="B30" s="27" t="s">
        <v>50</v>
      </c>
      <c r="C30" s="27">
        <v>1</v>
      </c>
      <c r="D30" s="92">
        <v>27.87</v>
      </c>
      <c r="E30" s="28">
        <v>118.95733650060002</v>
      </c>
      <c r="F30" s="30">
        <v>4.2682933800000002</v>
      </c>
      <c r="G30" s="28">
        <v>45.530042298795045</v>
      </c>
      <c r="H30" s="28">
        <v>11.44001062811806</v>
      </c>
      <c r="I30" s="30">
        <v>18.580625981289309</v>
      </c>
      <c r="J30" s="30">
        <v>1.499949465</v>
      </c>
      <c r="K30" s="30">
        <v>23.570548984882187</v>
      </c>
      <c r="L30" s="30">
        <v>21.527799999999999</v>
      </c>
      <c r="M30" s="30"/>
      <c r="N30" s="29">
        <v>3.7854000000000001</v>
      </c>
      <c r="O30" s="30"/>
      <c r="P30" s="30"/>
      <c r="Q30" s="30">
        <v>66.087353240490344</v>
      </c>
      <c r="R30" s="30"/>
      <c r="S30" s="30">
        <v>1.5621150149832579</v>
      </c>
    </row>
    <row r="31" spans="1:19">
      <c r="A31" s="27" t="s">
        <v>76</v>
      </c>
      <c r="B31" s="27" t="s">
        <v>50</v>
      </c>
      <c r="C31" s="27">
        <v>10</v>
      </c>
      <c r="D31" s="92">
        <v>20.21</v>
      </c>
      <c r="E31" s="28">
        <v>86.262209209800005</v>
      </c>
      <c r="F31" s="30">
        <v>4.2682933800000002</v>
      </c>
      <c r="G31" s="28">
        <v>18.870017530820611</v>
      </c>
      <c r="H31" s="28">
        <v>4.7400044036083573</v>
      </c>
      <c r="I31" s="30">
        <v>18.580625981289309</v>
      </c>
      <c r="J31" s="30">
        <v>1.087692095</v>
      </c>
      <c r="K31" s="30">
        <v>23.570548984882187</v>
      </c>
      <c r="L31" s="30">
        <v>21.527799999999999</v>
      </c>
      <c r="M31" s="30"/>
      <c r="N31" s="29">
        <v>3.7854000000000001</v>
      </c>
      <c r="O31" s="30"/>
      <c r="P31" s="30"/>
      <c r="Q31" s="30">
        <v>47.923409005752056</v>
      </c>
      <c r="R31" s="30"/>
      <c r="S31" s="30">
        <v>0.89280766858299587</v>
      </c>
    </row>
    <row r="32" spans="1:19">
      <c r="A32" s="27" t="s">
        <v>77</v>
      </c>
      <c r="B32" s="27" t="s">
        <v>50</v>
      </c>
      <c r="C32" s="27">
        <v>1</v>
      </c>
      <c r="D32" s="92">
        <v>27.87</v>
      </c>
      <c r="E32" s="28">
        <v>118.95733650060002</v>
      </c>
      <c r="F32" s="30">
        <v>4.2682933800000002</v>
      </c>
      <c r="G32" s="28">
        <v>45.530042298795045</v>
      </c>
      <c r="H32" s="28">
        <v>11.44001062811806</v>
      </c>
      <c r="I32" s="30">
        <v>18.580625981289309</v>
      </c>
      <c r="J32" s="30">
        <v>1.499949465</v>
      </c>
      <c r="K32" s="30">
        <v>23.570548984882187</v>
      </c>
      <c r="L32" s="30">
        <v>21.527799999999999</v>
      </c>
      <c r="M32" s="30"/>
      <c r="N32" s="29">
        <v>3.7854000000000001</v>
      </c>
      <c r="O32" s="30"/>
      <c r="P32" s="30"/>
      <c r="Q32" s="30">
        <v>66.087353240490344</v>
      </c>
      <c r="R32" s="30"/>
      <c r="S32" s="30">
        <v>1.5621150149832579</v>
      </c>
    </row>
    <row r="33" spans="1:19">
      <c r="A33" s="27" t="s">
        <v>1075</v>
      </c>
      <c r="B33" s="27" t="s">
        <v>50</v>
      </c>
      <c r="C33" s="27">
        <v>1</v>
      </c>
      <c r="D33" s="92">
        <v>905.8</v>
      </c>
      <c r="E33" s="28">
        <v>3866.220143604</v>
      </c>
      <c r="F33" s="30">
        <v>4.2682933800000002</v>
      </c>
      <c r="G33" s="28">
        <v>0</v>
      </c>
      <c r="H33" s="28">
        <v>0</v>
      </c>
      <c r="I33" s="30">
        <v>13.006438186902518</v>
      </c>
      <c r="J33" s="30">
        <v>69.642432999999997</v>
      </c>
      <c r="K33" s="30">
        <v>15.750059140772169</v>
      </c>
      <c r="L33" s="30">
        <v>11.194456000000001</v>
      </c>
      <c r="M33" s="30"/>
      <c r="N33" s="29"/>
      <c r="O33" s="30">
        <v>10</v>
      </c>
      <c r="P33" s="30"/>
      <c r="Q33" s="30">
        <v>2147.8982621182686</v>
      </c>
      <c r="R33" s="30"/>
      <c r="S33" s="30">
        <v>0</v>
      </c>
    </row>
    <row r="34" spans="1:19">
      <c r="A34" s="27" t="s">
        <v>78</v>
      </c>
      <c r="B34" s="27" t="s">
        <v>50</v>
      </c>
      <c r="C34" s="27">
        <v>1</v>
      </c>
      <c r="D34" s="92">
        <v>264.77</v>
      </c>
      <c r="E34" s="28">
        <v>1130.1160382226001</v>
      </c>
      <c r="F34" s="30">
        <v>4.2682933800000002</v>
      </c>
      <c r="G34" s="28">
        <v>0</v>
      </c>
      <c r="H34" s="28">
        <v>0</v>
      </c>
      <c r="I34" s="30">
        <v>18.580625981289309</v>
      </c>
      <c r="J34" s="30">
        <v>14.249789014999999</v>
      </c>
      <c r="K34" s="30">
        <v>22.656623437454602</v>
      </c>
      <c r="L34" s="30">
        <v>43.055599999999998</v>
      </c>
      <c r="M34" s="30"/>
      <c r="N34" s="29">
        <v>7.5708000000000002</v>
      </c>
      <c r="O34" s="30">
        <v>10</v>
      </c>
      <c r="P34" s="30"/>
      <c r="Q34" s="30">
        <v>627.8417121451248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92">
        <v>566.71</v>
      </c>
      <c r="E35" s="28">
        <v>2418.8845413798003</v>
      </c>
      <c r="F35" s="30">
        <v>4.2682933800000002</v>
      </c>
      <c r="G35" s="28">
        <v>45.530042298795045</v>
      </c>
      <c r="H35" s="28">
        <v>0</v>
      </c>
      <c r="I35" s="30">
        <v>92.903129906446551</v>
      </c>
      <c r="J35" s="30">
        <v>6.1000097690000006</v>
      </c>
      <c r="K35" s="30">
        <v>14.603350303945616</v>
      </c>
      <c r="L35" s="30">
        <v>0</v>
      </c>
      <c r="M35" s="30"/>
      <c r="N35" s="29"/>
      <c r="O35" s="30"/>
      <c r="P35" s="30">
        <v>0.25</v>
      </c>
      <c r="Q35" s="30">
        <v>1343.8236079985033</v>
      </c>
      <c r="R35" s="30"/>
      <c r="S35" s="30">
        <v>7.682261733088068E-2</v>
      </c>
    </row>
    <row r="36" spans="1:19">
      <c r="A36" s="27" t="s">
        <v>52</v>
      </c>
      <c r="B36" s="27" t="s">
        <v>50</v>
      </c>
      <c r="C36" s="27">
        <v>1</v>
      </c>
      <c r="D36" s="92">
        <v>566.71</v>
      </c>
      <c r="E36" s="28">
        <v>2418.8845413798003</v>
      </c>
      <c r="F36" s="30">
        <v>4.2682933800000002</v>
      </c>
      <c r="G36" s="28">
        <v>45.530042298795045</v>
      </c>
      <c r="H36" s="28">
        <v>0</v>
      </c>
      <c r="I36" s="30">
        <v>92.903129906446551</v>
      </c>
      <c r="J36" s="30">
        <v>6.1000097690000006</v>
      </c>
      <c r="K36" s="30">
        <v>14.603350303945616</v>
      </c>
      <c r="L36" s="30">
        <v>0</v>
      </c>
      <c r="M36" s="30"/>
      <c r="N36" s="29"/>
      <c r="O36" s="30"/>
      <c r="P36" s="30">
        <v>0.25</v>
      </c>
      <c r="Q36" s="30">
        <v>1343.8236079985033</v>
      </c>
      <c r="R36" s="30"/>
      <c r="S36" s="30">
        <v>7.682261733088068E-2</v>
      </c>
    </row>
    <row r="37" spans="1:19">
      <c r="A37" s="27" t="s">
        <v>79</v>
      </c>
      <c r="B37" s="27" t="s">
        <v>50</v>
      </c>
      <c r="C37" s="27">
        <v>10</v>
      </c>
      <c r="D37" s="92">
        <v>20.9</v>
      </c>
      <c r="E37" s="28">
        <v>89.207331642</v>
      </c>
      <c r="F37" s="30">
        <v>4.2682933800000002</v>
      </c>
      <c r="G37" s="28">
        <v>19.510018125400645</v>
      </c>
      <c r="H37" s="28">
        <v>4.910004561543678</v>
      </c>
      <c r="I37" s="30">
        <v>18.580625981289309</v>
      </c>
      <c r="J37" s="30">
        <v>1.1248275499999998</v>
      </c>
      <c r="K37" s="30">
        <v>23.570548984882187</v>
      </c>
      <c r="L37" s="30">
        <v>21.527799999999999</v>
      </c>
      <c r="M37" s="30"/>
      <c r="N37" s="29">
        <v>3.7854000000000001</v>
      </c>
      <c r="O37" s="30"/>
      <c r="P37" s="30"/>
      <c r="Q37" s="30">
        <v>49.559586750134493</v>
      </c>
      <c r="R37" s="30"/>
      <c r="S37" s="30">
        <v>0.8926132074152191</v>
      </c>
    </row>
    <row r="38" spans="1:19">
      <c r="A38" s="27" t="s">
        <v>80</v>
      </c>
      <c r="B38" s="27" t="s">
        <v>50</v>
      </c>
      <c r="C38" s="27">
        <v>1</v>
      </c>
      <c r="D38" s="92">
        <v>34.840000000000003</v>
      </c>
      <c r="E38" s="28">
        <v>148.70734135920003</v>
      </c>
      <c r="F38" s="30">
        <v>4.2682933800000002</v>
      </c>
      <c r="G38" s="28">
        <v>52.040048346788801</v>
      </c>
      <c r="H38" s="28">
        <v>13.080012151729392</v>
      </c>
      <c r="I38" s="30">
        <v>18.580625981289309</v>
      </c>
      <c r="J38" s="30">
        <v>1.8750713800000001</v>
      </c>
      <c r="K38" s="30">
        <v>23.570548984882187</v>
      </c>
      <c r="L38" s="30">
        <v>21.527799999999999</v>
      </c>
      <c r="M38" s="30"/>
      <c r="N38" s="29">
        <v>3.7854000000000001</v>
      </c>
      <c r="O38" s="30"/>
      <c r="P38" s="30"/>
      <c r="Q38" s="30">
        <v>82.615119730846217</v>
      </c>
      <c r="R38" s="30"/>
      <c r="S38" s="30">
        <v>1.4282737906202818</v>
      </c>
    </row>
    <row r="39" spans="1:19">
      <c r="A39" s="27" t="s">
        <v>81</v>
      </c>
      <c r="B39" s="27" t="s">
        <v>50</v>
      </c>
      <c r="C39" s="27">
        <v>10</v>
      </c>
      <c r="D39" s="92">
        <v>20.21</v>
      </c>
      <c r="E39" s="28">
        <v>86.262209209800005</v>
      </c>
      <c r="F39" s="30">
        <v>4.2682933800000002</v>
      </c>
      <c r="G39" s="28">
        <v>18.870017530820611</v>
      </c>
      <c r="H39" s="28">
        <v>4.7400044036083573</v>
      </c>
      <c r="I39" s="30">
        <v>18.580625981289309</v>
      </c>
      <c r="J39" s="30">
        <v>1.087692095</v>
      </c>
      <c r="K39" s="30">
        <v>23.570548984882187</v>
      </c>
      <c r="L39" s="30">
        <v>21.527799999999999</v>
      </c>
      <c r="M39" s="30"/>
      <c r="N39" s="29">
        <v>3.7854000000000001</v>
      </c>
      <c r="O39" s="30"/>
      <c r="P39" s="30"/>
      <c r="Q39" s="30">
        <v>47.923409005752056</v>
      </c>
      <c r="R39" s="30"/>
      <c r="S39" s="30">
        <v>0.89280766858299587</v>
      </c>
    </row>
    <row r="40" spans="1:19">
      <c r="A40" s="27" t="s">
        <v>82</v>
      </c>
      <c r="B40" s="27" t="s">
        <v>50</v>
      </c>
      <c r="C40" s="27">
        <v>1</v>
      </c>
      <c r="D40" s="92">
        <v>34.840000000000003</v>
      </c>
      <c r="E40" s="28">
        <v>148.70734135920003</v>
      </c>
      <c r="F40" s="30">
        <v>4.2682933800000002</v>
      </c>
      <c r="G40" s="28">
        <v>52.040048346788801</v>
      </c>
      <c r="H40" s="28">
        <v>13.080012151729392</v>
      </c>
      <c r="I40" s="30">
        <v>18.580625981289309</v>
      </c>
      <c r="J40" s="30">
        <v>1.8750713800000001</v>
      </c>
      <c r="K40" s="30">
        <v>23.570548984882187</v>
      </c>
      <c r="L40" s="30">
        <v>21.527799999999999</v>
      </c>
      <c r="M40" s="30"/>
      <c r="N40" s="29">
        <v>3.7854000000000001</v>
      </c>
      <c r="O40" s="30"/>
      <c r="P40" s="30"/>
      <c r="Q40" s="30">
        <v>82.615119730846217</v>
      </c>
      <c r="R40" s="30"/>
      <c r="S40" s="30">
        <v>1.4282737906202818</v>
      </c>
    </row>
    <row r="41" spans="1:19">
      <c r="A41" s="27" t="s">
        <v>83</v>
      </c>
      <c r="B41" s="27" t="s">
        <v>50</v>
      </c>
      <c r="C41" s="27">
        <v>10</v>
      </c>
      <c r="D41" s="92">
        <v>20.9</v>
      </c>
      <c r="E41" s="28">
        <v>89.207331642</v>
      </c>
      <c r="F41" s="30">
        <v>4.2682933800000002</v>
      </c>
      <c r="G41" s="28">
        <v>19.510018125400645</v>
      </c>
      <c r="H41" s="28">
        <v>4.910004561543678</v>
      </c>
      <c r="I41" s="30">
        <v>18.580625981289309</v>
      </c>
      <c r="J41" s="30">
        <v>1.1248275499999998</v>
      </c>
      <c r="K41" s="30">
        <v>23.570548984882187</v>
      </c>
      <c r="L41" s="30">
        <v>21.527799999999999</v>
      </c>
      <c r="M41" s="30"/>
      <c r="N41" s="29">
        <v>3.7854000000000001</v>
      </c>
      <c r="O41" s="30"/>
      <c r="P41" s="30"/>
      <c r="Q41" s="30">
        <v>49.559586750134493</v>
      </c>
      <c r="R41" s="30"/>
      <c r="S41" s="30">
        <v>0.8926132074152191</v>
      </c>
    </row>
    <row r="42" spans="1:19">
      <c r="A42" s="27" t="s">
        <v>95</v>
      </c>
      <c r="B42" s="27" t="s">
        <v>50</v>
      </c>
      <c r="C42" s="27">
        <v>1</v>
      </c>
      <c r="D42" s="92">
        <v>487.73999999999995</v>
      </c>
      <c r="E42" s="28">
        <v>2081.8174131612</v>
      </c>
      <c r="F42" s="30">
        <v>4.2682933800000002</v>
      </c>
      <c r="G42" s="28">
        <v>0</v>
      </c>
      <c r="H42" s="28">
        <v>0</v>
      </c>
      <c r="I42" s="30">
        <v>18.580625981289309</v>
      </c>
      <c r="J42" s="30">
        <v>26.249922929999997</v>
      </c>
      <c r="K42" s="30">
        <v>23.826909999681327</v>
      </c>
      <c r="L42" s="30">
        <v>107.639</v>
      </c>
      <c r="M42" s="30"/>
      <c r="N42" s="29">
        <v>3.7854000000000001</v>
      </c>
      <c r="O42" s="30">
        <v>15</v>
      </c>
      <c r="P42" s="30"/>
      <c r="Q42" s="30">
        <v>1156.5642507899806</v>
      </c>
      <c r="R42" s="30"/>
      <c r="S42" s="30">
        <v>0</v>
      </c>
    </row>
    <row r="43" spans="1:19">
      <c r="A43" s="27" t="s">
        <v>84</v>
      </c>
      <c r="B43" s="27" t="s">
        <v>50</v>
      </c>
      <c r="C43" s="27">
        <v>1</v>
      </c>
      <c r="D43" s="92">
        <v>27.87</v>
      </c>
      <c r="E43" s="28">
        <v>118.95733650060002</v>
      </c>
      <c r="F43" s="30">
        <v>4.2682933800000002</v>
      </c>
      <c r="G43" s="28">
        <v>45.530042298795045</v>
      </c>
      <c r="H43" s="28">
        <v>11.44001062811806</v>
      </c>
      <c r="I43" s="30">
        <v>18.580625981289309</v>
      </c>
      <c r="J43" s="30">
        <v>1.499949465</v>
      </c>
      <c r="K43" s="30">
        <v>23.570548984882187</v>
      </c>
      <c r="L43" s="30">
        <v>21.527799999999999</v>
      </c>
      <c r="M43" s="30"/>
      <c r="N43" s="29">
        <v>3.7854000000000001</v>
      </c>
      <c r="O43" s="30"/>
      <c r="P43" s="30"/>
      <c r="Q43" s="30">
        <v>66.087353240490344</v>
      </c>
      <c r="R43" s="30"/>
      <c r="S43" s="30">
        <v>1.5621150149832579</v>
      </c>
    </row>
    <row r="44" spans="1:19">
      <c r="A44" s="27" t="s">
        <v>85</v>
      </c>
      <c r="B44" s="27" t="s">
        <v>50</v>
      </c>
      <c r="C44" s="27">
        <v>10</v>
      </c>
      <c r="D44" s="92">
        <v>20.21</v>
      </c>
      <c r="E44" s="28">
        <v>86.262209209800005</v>
      </c>
      <c r="F44" s="30">
        <v>4.2682933800000002</v>
      </c>
      <c r="G44" s="28">
        <v>18.870017530820611</v>
      </c>
      <c r="H44" s="28">
        <v>4.7400044036083573</v>
      </c>
      <c r="I44" s="30">
        <v>18.580625981289309</v>
      </c>
      <c r="J44" s="30">
        <v>1.087692095</v>
      </c>
      <c r="K44" s="30">
        <v>23.570548984882187</v>
      </c>
      <c r="L44" s="30">
        <v>21.527799999999999</v>
      </c>
      <c r="M44" s="30"/>
      <c r="N44" s="29">
        <v>3.7854000000000001</v>
      </c>
      <c r="O44" s="30"/>
      <c r="P44" s="30"/>
      <c r="Q44" s="30">
        <v>47.923409005752056</v>
      </c>
      <c r="R44" s="30"/>
      <c r="S44" s="30">
        <v>0.89280766858299587</v>
      </c>
    </row>
    <row r="45" spans="1:19">
      <c r="A45" s="27" t="s">
        <v>86</v>
      </c>
      <c r="B45" s="27" t="s">
        <v>50</v>
      </c>
      <c r="C45" s="27">
        <v>1</v>
      </c>
      <c r="D45" s="92">
        <v>27.87</v>
      </c>
      <c r="E45" s="28">
        <v>118.95733650060002</v>
      </c>
      <c r="F45" s="30">
        <v>4.2682933800000002</v>
      </c>
      <c r="G45" s="28">
        <v>45.530042298795045</v>
      </c>
      <c r="H45" s="28">
        <v>11.44001062811806</v>
      </c>
      <c r="I45" s="30">
        <v>18.580625981289309</v>
      </c>
      <c r="J45" s="30">
        <v>1.499949465</v>
      </c>
      <c r="K45" s="30">
        <v>23.570548984882187</v>
      </c>
      <c r="L45" s="30">
        <v>21.527799999999999</v>
      </c>
      <c r="M45" s="30"/>
      <c r="N45" s="29">
        <v>3.7854000000000001</v>
      </c>
      <c r="O45" s="30"/>
      <c r="P45" s="30"/>
      <c r="Q45" s="30">
        <v>66.087353240490344</v>
      </c>
      <c r="R45" s="30"/>
      <c r="S45" s="30">
        <v>1.5621150149832579</v>
      </c>
    </row>
    <row r="46" spans="1:19">
      <c r="A46" s="27" t="s">
        <v>1076</v>
      </c>
      <c r="B46" s="27" t="s">
        <v>50</v>
      </c>
      <c r="C46" s="27">
        <v>1</v>
      </c>
      <c r="D46" s="92">
        <v>905.8</v>
      </c>
      <c r="E46" s="28">
        <v>3866.220143604</v>
      </c>
      <c r="F46" s="30">
        <v>4.2682933800000002</v>
      </c>
      <c r="G46" s="28">
        <v>0</v>
      </c>
      <c r="H46" s="28">
        <v>0</v>
      </c>
      <c r="I46" s="30">
        <v>13.006438186902518</v>
      </c>
      <c r="J46" s="30">
        <v>69.642432999999997</v>
      </c>
      <c r="K46" s="30">
        <v>15.750059140772169</v>
      </c>
      <c r="L46" s="30">
        <v>11.194456000000001</v>
      </c>
      <c r="M46" s="30"/>
      <c r="N46" s="29"/>
      <c r="O46" s="30">
        <v>10</v>
      </c>
      <c r="P46" s="30"/>
      <c r="Q46" s="30">
        <v>2147.8982621182686</v>
      </c>
      <c r="R46" s="30"/>
      <c r="S46" s="30">
        <v>0</v>
      </c>
    </row>
    <row r="47" spans="1:19">
      <c r="A47" s="27" t="s">
        <v>87</v>
      </c>
      <c r="B47" s="27" t="s">
        <v>50</v>
      </c>
      <c r="C47" s="27">
        <v>1</v>
      </c>
      <c r="D47" s="92">
        <v>264.77</v>
      </c>
      <c r="E47" s="28">
        <v>1130.1160382226001</v>
      </c>
      <c r="F47" s="30">
        <v>4.2682933800000002</v>
      </c>
      <c r="G47" s="28">
        <v>0</v>
      </c>
      <c r="H47" s="28">
        <v>0</v>
      </c>
      <c r="I47" s="30">
        <v>18.580625981289309</v>
      </c>
      <c r="J47" s="30">
        <v>14.249789014999999</v>
      </c>
      <c r="K47" s="30">
        <v>22.656623437454602</v>
      </c>
      <c r="L47" s="30">
        <v>43.055599999999998</v>
      </c>
      <c r="M47" s="30"/>
      <c r="N47" s="29">
        <v>7.5708000000000002</v>
      </c>
      <c r="O47" s="30">
        <v>10</v>
      </c>
      <c r="P47" s="30"/>
      <c r="Q47" s="30">
        <v>627.8417121451248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92">
        <v>566.71</v>
      </c>
      <c r="E48" s="28">
        <v>2418.8845413798003</v>
      </c>
      <c r="F48" s="30">
        <v>4.2682933800000002</v>
      </c>
      <c r="G48" s="28">
        <v>45.530042298795045</v>
      </c>
      <c r="H48" s="28">
        <v>0</v>
      </c>
      <c r="I48" s="30">
        <v>92.903129906446551</v>
      </c>
      <c r="J48" s="30">
        <v>6.1000097690000006</v>
      </c>
      <c r="K48" s="30">
        <v>14.603350303945616</v>
      </c>
      <c r="L48" s="30">
        <v>0</v>
      </c>
      <c r="M48" s="30"/>
      <c r="N48" s="29"/>
      <c r="O48" s="30"/>
      <c r="P48" s="30">
        <v>0.25</v>
      </c>
      <c r="Q48" s="30">
        <v>1343.8236079985033</v>
      </c>
      <c r="R48" s="30"/>
      <c r="S48" s="30">
        <v>7.682261733088068E-2</v>
      </c>
    </row>
    <row r="49" spans="1:19">
      <c r="A49" s="27" t="s">
        <v>54</v>
      </c>
      <c r="B49" s="27" t="s">
        <v>50</v>
      </c>
      <c r="C49" s="27">
        <v>1</v>
      </c>
      <c r="D49" s="92">
        <v>566.71</v>
      </c>
      <c r="E49" s="28">
        <v>2418.8845413798003</v>
      </c>
      <c r="F49" s="30">
        <v>4.2682933800000002</v>
      </c>
      <c r="G49" s="28">
        <v>45.530042298795045</v>
      </c>
      <c r="H49" s="28">
        <v>0</v>
      </c>
      <c r="I49" s="30">
        <v>92.903129906446551</v>
      </c>
      <c r="J49" s="30">
        <v>6.1000097690000006</v>
      </c>
      <c r="K49" s="30">
        <v>14.603350303945616</v>
      </c>
      <c r="L49" s="30">
        <v>0</v>
      </c>
      <c r="M49" s="30"/>
      <c r="N49" s="29"/>
      <c r="O49" s="30"/>
      <c r="P49" s="30">
        <v>0.25</v>
      </c>
      <c r="Q49" s="30">
        <v>1343.8236079985033</v>
      </c>
      <c r="R49" s="30"/>
      <c r="S49" s="30">
        <v>7.682261733088068E-2</v>
      </c>
    </row>
    <row r="50" spans="1:19">
      <c r="A50" s="27" t="s">
        <v>94</v>
      </c>
      <c r="B50" s="27" t="s">
        <v>50</v>
      </c>
      <c r="C50" s="27">
        <v>1</v>
      </c>
      <c r="D50" s="92">
        <v>696.77279999999996</v>
      </c>
      <c r="E50" s="28">
        <v>2974.0307296040642</v>
      </c>
      <c r="F50" s="30">
        <v>4.2682933800000002</v>
      </c>
      <c r="G50" s="28">
        <v>227.67021151255585</v>
      </c>
      <c r="H50" s="28">
        <v>35.760033222159251</v>
      </c>
      <c r="I50" s="30">
        <v>9.2903129906446544</v>
      </c>
      <c r="J50" s="30">
        <v>74.999927419199992</v>
      </c>
      <c r="K50" s="30">
        <v>27.733067626984749</v>
      </c>
      <c r="L50" s="30">
        <v>10.7639</v>
      </c>
      <c r="M50" s="30"/>
      <c r="N50" s="29"/>
      <c r="O50" s="30">
        <v>10</v>
      </c>
      <c r="P50" s="30"/>
      <c r="Q50" s="30">
        <v>749.99927419199992</v>
      </c>
      <c r="R50" s="30"/>
      <c r="S50" s="30">
        <v>0.31244022656426979</v>
      </c>
    </row>
    <row r="51" spans="1:19">
      <c r="A51" s="27" t="s">
        <v>1077</v>
      </c>
      <c r="B51" s="27" t="s">
        <v>50</v>
      </c>
      <c r="C51" s="27">
        <v>1</v>
      </c>
      <c r="D51" s="92">
        <v>1040.514048</v>
      </c>
      <c r="E51" s="28">
        <v>4441.2192228754029</v>
      </c>
      <c r="F51" s="30">
        <v>4.2682933800000002</v>
      </c>
      <c r="G51" s="28">
        <v>104.0800966935776</v>
      </c>
      <c r="H51" s="28">
        <v>0</v>
      </c>
      <c r="I51" s="30">
        <v>13.006438186902518</v>
      </c>
      <c r="J51" s="30">
        <v>79.999922580480003</v>
      </c>
      <c r="K51" s="30">
        <v>15.644320068275146</v>
      </c>
      <c r="L51" s="30">
        <v>11.194456000000001</v>
      </c>
      <c r="M51" s="30"/>
      <c r="N51" s="29"/>
      <c r="O51" s="30">
        <v>10</v>
      </c>
      <c r="P51" s="30"/>
      <c r="Q51" s="30">
        <v>2467.341924717206</v>
      </c>
      <c r="R51" s="30"/>
      <c r="S51" s="30">
        <v>9.5647067833168981E-2</v>
      </c>
    </row>
    <row r="52" spans="1:19">
      <c r="A52" s="27" t="s">
        <v>88</v>
      </c>
      <c r="B52" s="27" t="s">
        <v>50</v>
      </c>
      <c r="C52" s="27">
        <v>1</v>
      </c>
      <c r="D52" s="92">
        <v>929.03</v>
      </c>
      <c r="E52" s="28">
        <v>3965.3725988214005</v>
      </c>
      <c r="F52" s="30">
        <v>4.2682933800000002</v>
      </c>
      <c r="G52" s="28">
        <v>260.20024173394398</v>
      </c>
      <c r="H52" s="28">
        <v>0</v>
      </c>
      <c r="I52" s="30">
        <v>18.580625981289309</v>
      </c>
      <c r="J52" s="30">
        <v>49.999930084999995</v>
      </c>
      <c r="K52" s="30">
        <v>15.293180688566316</v>
      </c>
      <c r="L52" s="30">
        <v>80.72936288386812</v>
      </c>
      <c r="M52" s="30">
        <v>304.94128699999999</v>
      </c>
      <c r="N52" s="29">
        <v>567.81000000000006</v>
      </c>
      <c r="O52" s="30">
        <v>15</v>
      </c>
      <c r="P52" s="30"/>
      <c r="Q52" s="30">
        <v>2202.9829128458109</v>
      </c>
      <c r="R52" s="30">
        <v>2501.3191000000002</v>
      </c>
      <c r="S52" s="30">
        <v>0.26781190524100745</v>
      </c>
    </row>
    <row r="53" spans="1:19">
      <c r="A53" s="27" t="s">
        <v>89</v>
      </c>
      <c r="B53" s="27" t="s">
        <v>50</v>
      </c>
      <c r="C53" s="27">
        <v>1</v>
      </c>
      <c r="D53" s="92">
        <v>69.7</v>
      </c>
      <c r="E53" s="28">
        <v>297.50004858600005</v>
      </c>
      <c r="F53" s="30">
        <v>4.2682933800000002</v>
      </c>
      <c r="G53" s="28">
        <v>71.560066481479765</v>
      </c>
      <c r="H53" s="28">
        <v>17.980016703982756</v>
      </c>
      <c r="I53" s="30">
        <v>13.271875700920937</v>
      </c>
      <c r="J53" s="30">
        <v>5.2517068099999999</v>
      </c>
      <c r="K53" s="30">
        <v>25.79217022296622</v>
      </c>
      <c r="L53" s="30">
        <v>10.7639</v>
      </c>
      <c r="M53" s="30"/>
      <c r="N53" s="29"/>
      <c r="O53" s="30">
        <v>10</v>
      </c>
      <c r="P53" s="30"/>
      <c r="Q53" s="30">
        <v>52.517068100000003</v>
      </c>
      <c r="R53" s="30"/>
      <c r="S53" s="30">
        <v>0.98172506426313499</v>
      </c>
    </row>
    <row r="54" spans="1:19">
      <c r="A54" s="27" t="s">
        <v>91</v>
      </c>
      <c r="B54" s="27" t="s">
        <v>50</v>
      </c>
      <c r="C54" s="27">
        <v>5</v>
      </c>
      <c r="D54" s="92">
        <v>69.680000000000007</v>
      </c>
      <c r="E54" s="28">
        <v>297.41468271840006</v>
      </c>
      <c r="F54" s="30">
        <v>4.2682933800000002</v>
      </c>
      <c r="G54" s="28">
        <v>32.520030212097844</v>
      </c>
      <c r="H54" s="28">
        <v>8.1700075901857137</v>
      </c>
      <c r="I54" s="30">
        <v>13.271875700920937</v>
      </c>
      <c r="J54" s="30">
        <v>5.2501998639999998</v>
      </c>
      <c r="K54" s="30">
        <v>25.79217022296622</v>
      </c>
      <c r="L54" s="30">
        <v>10.7639</v>
      </c>
      <c r="M54" s="30"/>
      <c r="N54" s="29"/>
      <c r="O54" s="30">
        <v>10</v>
      </c>
      <c r="P54" s="30"/>
      <c r="Q54" s="30">
        <v>52.501998639999996</v>
      </c>
      <c r="R54" s="30"/>
      <c r="S54" s="30">
        <v>0.4462669453398499</v>
      </c>
    </row>
    <row r="55" spans="1:19">
      <c r="A55" s="27" t="s">
        <v>92</v>
      </c>
      <c r="B55" s="27" t="s">
        <v>50</v>
      </c>
      <c r="C55" s="27">
        <v>1</v>
      </c>
      <c r="D55" s="92">
        <v>69.680000000000007</v>
      </c>
      <c r="E55" s="28">
        <v>297.41468271840006</v>
      </c>
      <c r="F55" s="30">
        <v>4.2682933800000002</v>
      </c>
      <c r="G55" s="28">
        <v>71.550066472189442</v>
      </c>
      <c r="H55" s="28">
        <v>17.980016703982756</v>
      </c>
      <c r="I55" s="30">
        <v>13.271875700920937</v>
      </c>
      <c r="J55" s="30">
        <v>5.2501998639999998</v>
      </c>
      <c r="K55" s="30">
        <v>25.79217022296622</v>
      </c>
      <c r="L55" s="30">
        <v>10.7639</v>
      </c>
      <c r="M55" s="30"/>
      <c r="N55" s="29"/>
      <c r="O55" s="30">
        <v>10</v>
      </c>
      <c r="P55" s="30"/>
      <c r="Q55" s="30">
        <v>52.501998639999996</v>
      </c>
      <c r="R55" s="30"/>
      <c r="S55" s="30">
        <v>0.98186961682245555</v>
      </c>
    </row>
    <row r="56" spans="1:19">
      <c r="A56" s="27" t="s">
        <v>93</v>
      </c>
      <c r="B56" s="27" t="s">
        <v>50</v>
      </c>
      <c r="C56" s="27">
        <v>6</v>
      </c>
      <c r="D56" s="92">
        <v>13.940000000000001</v>
      </c>
      <c r="E56" s="28">
        <v>59.500009717200001</v>
      </c>
      <c r="F56" s="30">
        <v>4.2682933799999994</v>
      </c>
      <c r="G56" s="28">
        <v>13.0100120866972</v>
      </c>
      <c r="H56" s="28">
        <v>2.9600027499326451</v>
      </c>
      <c r="I56" s="30">
        <v>13.271875700920937</v>
      </c>
      <c r="J56" s="30">
        <v>1</v>
      </c>
      <c r="K56" s="30">
        <v>25.79217022296622</v>
      </c>
      <c r="L56" s="30">
        <v>10.7639</v>
      </c>
      <c r="M56" s="30"/>
      <c r="N56" s="29"/>
      <c r="O56" s="30">
        <v>10</v>
      </c>
      <c r="P56" s="30"/>
      <c r="Q56" s="30">
        <v>10</v>
      </c>
      <c r="R56" s="30"/>
      <c r="S56" s="30">
        <v>0.89241497247508306</v>
      </c>
    </row>
    <row r="57" spans="1:19">
      <c r="A57" s="27" t="s">
        <v>90</v>
      </c>
      <c r="B57" s="27" t="s">
        <v>50</v>
      </c>
      <c r="C57" s="27">
        <v>1</v>
      </c>
      <c r="D57" s="92">
        <v>501.67999999999995</v>
      </c>
      <c r="E57" s="28">
        <v>2141.3174228784001</v>
      </c>
      <c r="F57" s="30">
        <v>4.2682933800000002</v>
      </c>
      <c r="G57" s="28">
        <v>78.060072520183198</v>
      </c>
      <c r="H57" s="28">
        <v>0</v>
      </c>
      <c r="I57" s="30">
        <v>92.903129906446551</v>
      </c>
      <c r="J57" s="30">
        <v>5.4000333519999995</v>
      </c>
      <c r="K57" s="30">
        <v>14.603350303945616</v>
      </c>
      <c r="L57" s="30">
        <v>0</v>
      </c>
      <c r="M57" s="30"/>
      <c r="N57" s="29"/>
      <c r="O57" s="30"/>
      <c r="P57" s="30">
        <v>0.25</v>
      </c>
      <c r="Q57" s="30">
        <v>125.42</v>
      </c>
      <c r="R57" s="30"/>
      <c r="S57" s="30">
        <v>0.14878326482581714</v>
      </c>
    </row>
    <row r="58" spans="1:19">
      <c r="A58" s="31" t="s">
        <v>252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5184.3248163955459</v>
      </c>
      <c r="H58" s="33">
        <f>SUMPRODUCT($C3:$C57,H3:H57)</f>
        <v>845.54078553312479</v>
      </c>
      <c r="I58" s="33"/>
      <c r="J58" s="33">
        <f>SUMPRODUCT($C3:$C57,J3:J57)</f>
        <v>1291.18241333993</v>
      </c>
      <c r="K58" s="30"/>
      <c r="L58" s="30"/>
      <c r="M58" s="30"/>
      <c r="N58" s="33">
        <f>SUMPRODUCT($C3:$C57,N3:N57)</f>
        <v>1052.3411999999998</v>
      </c>
      <c r="O58" s="30"/>
      <c r="P58" s="30"/>
      <c r="Q58" s="30"/>
      <c r="R58" s="30"/>
      <c r="S58" s="30"/>
    </row>
    <row r="59" spans="1:19">
      <c r="D59" s="34"/>
      <c r="G59" s="34"/>
    </row>
    <row r="60" spans="1:19">
      <c r="A60" s="31" t="s">
        <v>253</v>
      </c>
      <c r="E60" s="34"/>
      <c r="I60" s="21">
        <v>1</v>
      </c>
      <c r="K60" s="21">
        <v>2</v>
      </c>
      <c r="L60" s="21" t="s">
        <v>1012</v>
      </c>
      <c r="M60" s="21" t="s">
        <v>1012</v>
      </c>
      <c r="N60" s="21" t="s">
        <v>1012</v>
      </c>
      <c r="O60" s="21" t="s">
        <v>1013</v>
      </c>
      <c r="P60" s="21" t="s">
        <v>1013</v>
      </c>
      <c r="Q60" s="21" t="s">
        <v>1013</v>
      </c>
      <c r="R60" s="21">
        <v>5</v>
      </c>
      <c r="S60" s="21">
        <v>5</v>
      </c>
    </row>
    <row r="62" spans="1:19">
      <c r="A62" s="31" t="s">
        <v>254</v>
      </c>
    </row>
    <row r="63" spans="1:19">
      <c r="A63" s="35" t="s">
        <v>96</v>
      </c>
    </row>
    <row r="64" spans="1:19">
      <c r="A64" s="35" t="s">
        <v>1078</v>
      </c>
    </row>
    <row r="65" spans="1:1">
      <c r="A65" s="35" t="s">
        <v>1014</v>
      </c>
    </row>
    <row r="66" spans="1:1">
      <c r="A66" s="35" t="s">
        <v>1015</v>
      </c>
    </row>
    <row r="67" spans="1:1">
      <c r="A67" s="35" t="s">
        <v>1010</v>
      </c>
    </row>
    <row r="68" spans="1:1">
      <c r="A68" s="35" t="s">
        <v>1011</v>
      </c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A2" sqref="A2:L2"/>
    </sheetView>
  </sheetViews>
  <sheetFormatPr defaultRowHeight="10.5"/>
  <cols>
    <col min="1" max="1" width="9.33203125" style="76"/>
  </cols>
  <sheetData>
    <row r="2" spans="1:16" ht="15.75">
      <c r="A2" s="94" t="s">
        <v>409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36"/>
      <c r="N2" s="36"/>
      <c r="O2" s="36"/>
      <c r="P2" s="36"/>
    </row>
    <row r="64" spans="1:1">
      <c r="A64" s="77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65"/>
  <sheetViews>
    <sheetView workbookViewId="0">
      <pane ySplit="1" topLeftCell="A214" activePane="bottomLeft" state="frozen"/>
      <selection pane="bottomLeft" activeCell="D234" sqref="D234"/>
    </sheetView>
  </sheetViews>
  <sheetFormatPr defaultColWidth="10.6640625" defaultRowHeight="12.75"/>
  <cols>
    <col min="1" max="1" width="30.6640625" style="62" customWidth="1"/>
    <col min="2" max="2" width="13.5" style="62" customWidth="1"/>
    <col min="3" max="3" width="14.33203125" style="62" customWidth="1"/>
    <col min="4" max="4" width="20.83203125" style="62" customWidth="1"/>
    <col min="5" max="28" width="5" style="62" customWidth="1"/>
    <col min="29" max="16384" width="10.6640625" style="62"/>
  </cols>
  <sheetData>
    <row r="1" spans="1:31" s="60" customFormat="1" ht="25.5">
      <c r="A1" s="60" t="s">
        <v>327</v>
      </c>
      <c r="B1" s="60" t="s">
        <v>365</v>
      </c>
      <c r="C1" s="60" t="s">
        <v>366</v>
      </c>
      <c r="D1" s="60" t="s">
        <v>367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60">
        <v>16</v>
      </c>
      <c r="U1" s="60">
        <v>17</v>
      </c>
      <c r="V1" s="60">
        <v>18</v>
      </c>
      <c r="W1" s="60">
        <v>19</v>
      </c>
      <c r="X1" s="60">
        <v>20</v>
      </c>
      <c r="Y1" s="60">
        <v>21</v>
      </c>
      <c r="Z1" s="60">
        <v>22</v>
      </c>
      <c r="AA1" s="60">
        <v>23</v>
      </c>
      <c r="AB1" s="60">
        <v>24</v>
      </c>
      <c r="AC1" s="61" t="s">
        <v>128</v>
      </c>
      <c r="AD1" s="61" t="s">
        <v>129</v>
      </c>
      <c r="AE1" s="61" t="s">
        <v>130</v>
      </c>
    </row>
    <row r="2" spans="1:31" s="79" customFormat="1" ht="10.5">
      <c r="A2" s="79" t="s">
        <v>138</v>
      </c>
      <c r="B2" s="79" t="s">
        <v>368</v>
      </c>
      <c r="C2" s="79" t="s">
        <v>369</v>
      </c>
      <c r="D2" s="79" t="s">
        <v>370</v>
      </c>
      <c r="E2" s="79">
        <v>0.05</v>
      </c>
      <c r="F2" s="79">
        <v>0.05</v>
      </c>
      <c r="G2" s="79">
        <v>0.05</v>
      </c>
      <c r="H2" s="79">
        <v>0.05</v>
      </c>
      <c r="I2" s="79">
        <v>0.05</v>
      </c>
      <c r="J2" s="79">
        <v>0.05</v>
      </c>
      <c r="K2" s="79">
        <v>0.05</v>
      </c>
      <c r="L2" s="79">
        <v>0.05</v>
      </c>
      <c r="M2" s="79">
        <v>0.05</v>
      </c>
      <c r="N2" s="79">
        <v>0.05</v>
      </c>
      <c r="O2" s="79">
        <v>0.05</v>
      </c>
      <c r="P2" s="79">
        <v>0.05</v>
      </c>
      <c r="Q2" s="79">
        <v>0.05</v>
      </c>
      <c r="R2" s="79">
        <v>0.05</v>
      </c>
      <c r="S2" s="79">
        <v>0.05</v>
      </c>
      <c r="T2" s="79">
        <v>0.05</v>
      </c>
      <c r="U2" s="79">
        <v>0.05</v>
      </c>
      <c r="V2" s="79">
        <v>0.05</v>
      </c>
      <c r="W2" s="79">
        <v>0.05</v>
      </c>
      <c r="X2" s="79">
        <v>0.05</v>
      </c>
      <c r="Y2" s="79">
        <v>0.05</v>
      </c>
      <c r="Z2" s="79">
        <v>0.05</v>
      </c>
      <c r="AA2" s="79">
        <v>0.05</v>
      </c>
      <c r="AB2" s="79">
        <v>0.05</v>
      </c>
      <c r="AC2" s="79">
        <v>1.2</v>
      </c>
      <c r="AD2" s="79">
        <v>8.4</v>
      </c>
      <c r="AE2" s="79">
        <v>438</v>
      </c>
    </row>
    <row r="3" spans="1:31" s="79" customFormat="1" ht="10.5">
      <c r="A3" s="79" t="s">
        <v>139</v>
      </c>
      <c r="B3" s="79" t="s">
        <v>368</v>
      </c>
      <c r="C3" s="79" t="s">
        <v>369</v>
      </c>
      <c r="D3" s="79" t="s">
        <v>370</v>
      </c>
      <c r="E3" s="79">
        <v>0.2</v>
      </c>
      <c r="F3" s="79">
        <v>0.2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0.2</v>
      </c>
      <c r="O3" s="79">
        <v>0.2</v>
      </c>
      <c r="P3" s="79">
        <v>0.2</v>
      </c>
      <c r="Q3" s="79">
        <v>0.2</v>
      </c>
      <c r="R3" s="79">
        <v>0.2</v>
      </c>
      <c r="S3" s="79">
        <v>0.2</v>
      </c>
      <c r="T3" s="79">
        <v>0.2</v>
      </c>
      <c r="U3" s="79">
        <v>0.2</v>
      </c>
      <c r="V3" s="79">
        <v>0.2</v>
      </c>
      <c r="W3" s="79">
        <v>0.2</v>
      </c>
      <c r="X3" s="79">
        <v>0.2</v>
      </c>
      <c r="Y3" s="79">
        <v>0.2</v>
      </c>
      <c r="Z3" s="79">
        <v>0.2</v>
      </c>
      <c r="AA3" s="79">
        <v>0.2</v>
      </c>
      <c r="AB3" s="79">
        <v>0.2</v>
      </c>
      <c r="AC3" s="79">
        <v>4.8</v>
      </c>
      <c r="AD3" s="79">
        <v>33.6</v>
      </c>
      <c r="AE3" s="79">
        <v>1752</v>
      </c>
    </row>
    <row r="4" spans="1:31" s="79" customFormat="1" ht="10.5">
      <c r="A4" s="79" t="s">
        <v>140</v>
      </c>
      <c r="B4" s="79" t="s">
        <v>371</v>
      </c>
      <c r="C4" s="79" t="s">
        <v>369</v>
      </c>
      <c r="D4" s="79" t="s">
        <v>370</v>
      </c>
      <c r="E4" s="79">
        <v>49</v>
      </c>
      <c r="F4" s="79">
        <v>49</v>
      </c>
      <c r="G4" s="79">
        <v>49</v>
      </c>
      <c r="H4" s="79">
        <v>49</v>
      </c>
      <c r="I4" s="79">
        <v>49</v>
      </c>
      <c r="J4" s="79">
        <v>49</v>
      </c>
      <c r="K4" s="79">
        <v>49</v>
      </c>
      <c r="L4" s="79">
        <v>49</v>
      </c>
      <c r="M4" s="79">
        <v>49</v>
      </c>
      <c r="N4" s="79">
        <v>49</v>
      </c>
      <c r="O4" s="79">
        <v>49</v>
      </c>
      <c r="P4" s="79">
        <v>49</v>
      </c>
      <c r="Q4" s="79">
        <v>49</v>
      </c>
      <c r="R4" s="79">
        <v>49</v>
      </c>
      <c r="S4" s="79">
        <v>49</v>
      </c>
      <c r="T4" s="79">
        <v>49</v>
      </c>
      <c r="U4" s="79">
        <v>49</v>
      </c>
      <c r="V4" s="79">
        <v>49</v>
      </c>
      <c r="W4" s="79">
        <v>49</v>
      </c>
      <c r="X4" s="79">
        <v>49</v>
      </c>
      <c r="Y4" s="79">
        <v>49</v>
      </c>
      <c r="Z4" s="79">
        <v>49</v>
      </c>
      <c r="AA4" s="79">
        <v>49</v>
      </c>
      <c r="AB4" s="79">
        <v>49</v>
      </c>
      <c r="AC4" s="79">
        <v>1176</v>
      </c>
      <c r="AD4" s="79">
        <v>8232</v>
      </c>
      <c r="AE4" s="79">
        <v>429240</v>
      </c>
    </row>
    <row r="5" spans="1:31" s="79" customFormat="1" ht="10.5">
      <c r="A5" s="79" t="s">
        <v>141</v>
      </c>
      <c r="B5" s="79" t="s">
        <v>371</v>
      </c>
      <c r="C5" s="79" t="s">
        <v>369</v>
      </c>
      <c r="D5" s="79" t="s">
        <v>370</v>
      </c>
      <c r="E5" s="79">
        <v>55</v>
      </c>
      <c r="F5" s="79">
        <v>55</v>
      </c>
      <c r="G5" s="79">
        <v>55</v>
      </c>
      <c r="H5" s="79">
        <v>55</v>
      </c>
      <c r="I5" s="79">
        <v>55</v>
      </c>
      <c r="J5" s="79">
        <v>55</v>
      </c>
      <c r="K5" s="79">
        <v>55</v>
      </c>
      <c r="L5" s="79">
        <v>55</v>
      </c>
      <c r="M5" s="79">
        <v>55</v>
      </c>
      <c r="N5" s="79">
        <v>55</v>
      </c>
      <c r="O5" s="79">
        <v>55</v>
      </c>
      <c r="P5" s="79">
        <v>55</v>
      </c>
      <c r="Q5" s="79">
        <v>55</v>
      </c>
      <c r="R5" s="79">
        <v>55</v>
      </c>
      <c r="S5" s="79">
        <v>55</v>
      </c>
      <c r="T5" s="79">
        <v>55</v>
      </c>
      <c r="U5" s="79">
        <v>55</v>
      </c>
      <c r="V5" s="79">
        <v>55</v>
      </c>
      <c r="W5" s="79">
        <v>55</v>
      </c>
      <c r="X5" s="79">
        <v>55</v>
      </c>
      <c r="Y5" s="79">
        <v>55</v>
      </c>
      <c r="Z5" s="79">
        <v>55</v>
      </c>
      <c r="AA5" s="79">
        <v>55</v>
      </c>
      <c r="AB5" s="79">
        <v>55</v>
      </c>
      <c r="AC5" s="79">
        <v>1320</v>
      </c>
      <c r="AD5" s="79">
        <v>9240</v>
      </c>
      <c r="AE5" s="79">
        <v>481800</v>
      </c>
    </row>
    <row r="6" spans="1:31" s="79" customFormat="1" ht="10.5">
      <c r="A6" s="79" t="s">
        <v>808</v>
      </c>
      <c r="B6" s="79" t="s">
        <v>368</v>
      </c>
      <c r="C6" s="79" t="s">
        <v>369</v>
      </c>
      <c r="D6" s="79" t="s">
        <v>370</v>
      </c>
      <c r="E6" s="79">
        <v>0.05</v>
      </c>
      <c r="F6" s="79">
        <v>0.05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0.05</v>
      </c>
      <c r="O6" s="79">
        <v>0.05</v>
      </c>
      <c r="P6" s="79">
        <v>0.05</v>
      </c>
      <c r="Q6" s="79">
        <v>0.05</v>
      </c>
      <c r="R6" s="79">
        <v>0.05</v>
      </c>
      <c r="S6" s="79">
        <v>0.05</v>
      </c>
      <c r="T6" s="79">
        <v>0.05</v>
      </c>
      <c r="U6" s="79">
        <v>0.05</v>
      </c>
      <c r="V6" s="79">
        <v>0.05</v>
      </c>
      <c r="W6" s="79">
        <v>0.05</v>
      </c>
      <c r="X6" s="79">
        <v>0.05</v>
      </c>
      <c r="Y6" s="79">
        <v>0.05</v>
      </c>
      <c r="Z6" s="79">
        <v>0.05</v>
      </c>
      <c r="AA6" s="79">
        <v>0.05</v>
      </c>
      <c r="AB6" s="79">
        <v>0.05</v>
      </c>
      <c r="AC6" s="79">
        <v>1.2</v>
      </c>
      <c r="AD6" s="79">
        <v>8.4</v>
      </c>
      <c r="AE6" s="79">
        <v>438</v>
      </c>
    </row>
    <row r="7" spans="1:31" s="79" customFormat="1" ht="10.5">
      <c r="A7" s="79" t="s">
        <v>809</v>
      </c>
      <c r="B7" s="79" t="s">
        <v>368</v>
      </c>
      <c r="C7" s="79" t="s">
        <v>369</v>
      </c>
      <c r="D7" s="79" t="s">
        <v>370</v>
      </c>
      <c r="E7" s="79">
        <v>0.2</v>
      </c>
      <c r="F7" s="79">
        <v>0.2</v>
      </c>
      <c r="G7" s="79">
        <v>0.2</v>
      </c>
      <c r="H7" s="79">
        <v>0.2</v>
      </c>
      <c r="I7" s="79">
        <v>0.2</v>
      </c>
      <c r="J7" s="79">
        <v>0.2</v>
      </c>
      <c r="K7" s="79">
        <v>0.2</v>
      </c>
      <c r="L7" s="79">
        <v>0.2</v>
      </c>
      <c r="M7" s="79">
        <v>0.2</v>
      </c>
      <c r="N7" s="79">
        <v>0.2</v>
      </c>
      <c r="O7" s="79">
        <v>0.2</v>
      </c>
      <c r="P7" s="79">
        <v>0.2</v>
      </c>
      <c r="Q7" s="79">
        <v>0.2</v>
      </c>
      <c r="R7" s="79">
        <v>0.2</v>
      </c>
      <c r="S7" s="79">
        <v>0.2</v>
      </c>
      <c r="T7" s="79">
        <v>0.2</v>
      </c>
      <c r="U7" s="79">
        <v>0.2</v>
      </c>
      <c r="V7" s="79">
        <v>0.2</v>
      </c>
      <c r="W7" s="79">
        <v>0.2</v>
      </c>
      <c r="X7" s="79">
        <v>0.2</v>
      </c>
      <c r="Y7" s="79">
        <v>0.2</v>
      </c>
      <c r="Z7" s="79">
        <v>0.2</v>
      </c>
      <c r="AA7" s="79">
        <v>0.2</v>
      </c>
      <c r="AB7" s="79">
        <v>0.2</v>
      </c>
      <c r="AC7" s="79">
        <v>4.8</v>
      </c>
      <c r="AD7" s="79">
        <v>33.6</v>
      </c>
      <c r="AE7" s="79">
        <v>1752</v>
      </c>
    </row>
    <row r="8" spans="1:31" s="79" customFormat="1" ht="10.5">
      <c r="A8" s="79" t="s">
        <v>810</v>
      </c>
      <c r="B8" s="79" t="s">
        <v>371</v>
      </c>
      <c r="C8" s="79" t="s">
        <v>369</v>
      </c>
      <c r="D8" s="79" t="s">
        <v>370</v>
      </c>
      <c r="E8" s="79">
        <v>49</v>
      </c>
      <c r="F8" s="79">
        <v>49</v>
      </c>
      <c r="G8" s="79">
        <v>49</v>
      </c>
      <c r="H8" s="79">
        <v>49</v>
      </c>
      <c r="I8" s="79">
        <v>49</v>
      </c>
      <c r="J8" s="79">
        <v>49</v>
      </c>
      <c r="K8" s="79">
        <v>49</v>
      </c>
      <c r="L8" s="79">
        <v>49</v>
      </c>
      <c r="M8" s="79">
        <v>49</v>
      </c>
      <c r="N8" s="79">
        <v>49</v>
      </c>
      <c r="O8" s="79">
        <v>49</v>
      </c>
      <c r="P8" s="79">
        <v>49</v>
      </c>
      <c r="Q8" s="79">
        <v>49</v>
      </c>
      <c r="R8" s="79">
        <v>49</v>
      </c>
      <c r="S8" s="79">
        <v>49</v>
      </c>
      <c r="T8" s="79">
        <v>49</v>
      </c>
      <c r="U8" s="79">
        <v>49</v>
      </c>
      <c r="V8" s="79">
        <v>49</v>
      </c>
      <c r="W8" s="79">
        <v>49</v>
      </c>
      <c r="X8" s="79">
        <v>49</v>
      </c>
      <c r="Y8" s="79">
        <v>49</v>
      </c>
      <c r="Z8" s="79">
        <v>49</v>
      </c>
      <c r="AA8" s="79">
        <v>49</v>
      </c>
      <c r="AB8" s="79">
        <v>49</v>
      </c>
      <c r="AC8" s="79">
        <v>1176</v>
      </c>
      <c r="AD8" s="79">
        <v>8232</v>
      </c>
      <c r="AE8" s="79">
        <v>429240</v>
      </c>
    </row>
    <row r="9" spans="1:31" s="79" customFormat="1" ht="10.5">
      <c r="A9" s="79" t="s">
        <v>811</v>
      </c>
      <c r="B9" s="79" t="s">
        <v>371</v>
      </c>
      <c r="C9" s="79" t="s">
        <v>369</v>
      </c>
      <c r="D9" s="79" t="s">
        <v>370</v>
      </c>
      <c r="E9" s="79">
        <v>55</v>
      </c>
      <c r="F9" s="79">
        <v>55</v>
      </c>
      <c r="G9" s="79">
        <v>55</v>
      </c>
      <c r="H9" s="79">
        <v>55</v>
      </c>
      <c r="I9" s="79">
        <v>55</v>
      </c>
      <c r="J9" s="79">
        <v>55</v>
      </c>
      <c r="K9" s="79">
        <v>55</v>
      </c>
      <c r="L9" s="79">
        <v>55</v>
      </c>
      <c r="M9" s="79">
        <v>55</v>
      </c>
      <c r="N9" s="79">
        <v>55</v>
      </c>
      <c r="O9" s="79">
        <v>55</v>
      </c>
      <c r="P9" s="79">
        <v>55</v>
      </c>
      <c r="Q9" s="79">
        <v>55</v>
      </c>
      <c r="R9" s="79">
        <v>55</v>
      </c>
      <c r="S9" s="79">
        <v>55</v>
      </c>
      <c r="T9" s="79">
        <v>55</v>
      </c>
      <c r="U9" s="79">
        <v>55</v>
      </c>
      <c r="V9" s="79">
        <v>55</v>
      </c>
      <c r="W9" s="79">
        <v>55</v>
      </c>
      <c r="X9" s="79">
        <v>55</v>
      </c>
      <c r="Y9" s="79">
        <v>55</v>
      </c>
      <c r="Z9" s="79">
        <v>55</v>
      </c>
      <c r="AA9" s="79">
        <v>55</v>
      </c>
      <c r="AB9" s="79">
        <v>55</v>
      </c>
      <c r="AC9" s="79">
        <v>1320</v>
      </c>
      <c r="AD9" s="79">
        <v>9240</v>
      </c>
      <c r="AE9" s="79">
        <v>481800</v>
      </c>
    </row>
    <row r="10" spans="1:31" s="79" customFormat="1" ht="10.5">
      <c r="A10" s="79" t="s">
        <v>812</v>
      </c>
      <c r="B10" s="79" t="s">
        <v>377</v>
      </c>
      <c r="C10" s="79" t="s">
        <v>369</v>
      </c>
      <c r="D10" s="79" t="s">
        <v>370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0</v>
      </c>
    </row>
    <row r="11" spans="1:31" s="79" customFormat="1" ht="10.5">
      <c r="A11" s="79" t="s">
        <v>142</v>
      </c>
      <c r="B11" s="79" t="s">
        <v>368</v>
      </c>
      <c r="C11" s="79" t="s">
        <v>369</v>
      </c>
      <c r="D11" s="79" t="s">
        <v>370</v>
      </c>
      <c r="E11" s="79">
        <v>0.05</v>
      </c>
      <c r="F11" s="79">
        <v>0.05</v>
      </c>
      <c r="G11" s="79">
        <v>0.05</v>
      </c>
      <c r="H11" s="79">
        <v>0.05</v>
      </c>
      <c r="I11" s="79">
        <v>0.05</v>
      </c>
      <c r="J11" s="79">
        <v>0.05</v>
      </c>
      <c r="K11" s="79">
        <v>0.05</v>
      </c>
      <c r="L11" s="79">
        <v>0.05</v>
      </c>
      <c r="M11" s="79">
        <v>0.05</v>
      </c>
      <c r="N11" s="79">
        <v>0.05</v>
      </c>
      <c r="O11" s="79">
        <v>0.05</v>
      </c>
      <c r="P11" s="79">
        <v>0.05</v>
      </c>
      <c r="Q11" s="79">
        <v>0.05</v>
      </c>
      <c r="R11" s="79">
        <v>0.05</v>
      </c>
      <c r="S11" s="79">
        <v>0.05</v>
      </c>
      <c r="T11" s="79">
        <v>0.05</v>
      </c>
      <c r="U11" s="79">
        <v>0.05</v>
      </c>
      <c r="V11" s="79">
        <v>0.05</v>
      </c>
      <c r="W11" s="79">
        <v>0.05</v>
      </c>
      <c r="X11" s="79">
        <v>0.05</v>
      </c>
      <c r="Y11" s="79">
        <v>0.05</v>
      </c>
      <c r="Z11" s="79">
        <v>0.05</v>
      </c>
      <c r="AA11" s="79">
        <v>0.05</v>
      </c>
      <c r="AB11" s="79">
        <v>0.05</v>
      </c>
      <c r="AC11" s="79">
        <v>1.2</v>
      </c>
      <c r="AD11" s="79">
        <v>8.4</v>
      </c>
      <c r="AE11" s="79">
        <v>438</v>
      </c>
    </row>
    <row r="12" spans="1:31" s="79" customFormat="1" ht="10.5">
      <c r="A12" s="79" t="s">
        <v>143</v>
      </c>
      <c r="B12" s="79" t="s">
        <v>368</v>
      </c>
      <c r="C12" s="79" t="s">
        <v>369</v>
      </c>
      <c r="D12" s="79" t="s">
        <v>370</v>
      </c>
      <c r="E12" s="79">
        <v>0.2</v>
      </c>
      <c r="F12" s="79">
        <v>0.2</v>
      </c>
      <c r="G12" s="79">
        <v>0.2</v>
      </c>
      <c r="H12" s="79">
        <v>0.2</v>
      </c>
      <c r="I12" s="79">
        <v>0.2</v>
      </c>
      <c r="J12" s="79">
        <v>0.2</v>
      </c>
      <c r="K12" s="79">
        <v>0.2</v>
      </c>
      <c r="L12" s="79">
        <v>0.2</v>
      </c>
      <c r="M12" s="79">
        <v>0.2</v>
      </c>
      <c r="N12" s="79">
        <v>0.2</v>
      </c>
      <c r="O12" s="79">
        <v>0.2</v>
      </c>
      <c r="P12" s="79">
        <v>0.2</v>
      </c>
      <c r="Q12" s="79">
        <v>0.2</v>
      </c>
      <c r="R12" s="79">
        <v>0.2</v>
      </c>
      <c r="S12" s="79">
        <v>0.2</v>
      </c>
      <c r="T12" s="79">
        <v>0.2</v>
      </c>
      <c r="U12" s="79">
        <v>0.2</v>
      </c>
      <c r="V12" s="79">
        <v>0.2</v>
      </c>
      <c r="W12" s="79">
        <v>0.2</v>
      </c>
      <c r="X12" s="79">
        <v>0.2</v>
      </c>
      <c r="Y12" s="79">
        <v>0.2</v>
      </c>
      <c r="Z12" s="79">
        <v>0.2</v>
      </c>
      <c r="AA12" s="79">
        <v>0.2</v>
      </c>
      <c r="AB12" s="79">
        <v>0.2</v>
      </c>
      <c r="AC12" s="79">
        <v>4.8</v>
      </c>
      <c r="AD12" s="79">
        <v>33.6</v>
      </c>
      <c r="AE12" s="79">
        <v>1752</v>
      </c>
    </row>
    <row r="13" spans="1:31" s="79" customFormat="1" ht="10.5">
      <c r="A13" s="79" t="s">
        <v>144</v>
      </c>
      <c r="B13" s="79" t="s">
        <v>371</v>
      </c>
      <c r="C13" s="79" t="s">
        <v>369</v>
      </c>
      <c r="D13" s="79" t="s">
        <v>370</v>
      </c>
      <c r="E13" s="79">
        <v>49</v>
      </c>
      <c r="F13" s="79">
        <v>49</v>
      </c>
      <c r="G13" s="79">
        <v>49</v>
      </c>
      <c r="H13" s="79">
        <v>49</v>
      </c>
      <c r="I13" s="79">
        <v>49</v>
      </c>
      <c r="J13" s="79">
        <v>49</v>
      </c>
      <c r="K13" s="79">
        <v>49</v>
      </c>
      <c r="L13" s="79">
        <v>49</v>
      </c>
      <c r="M13" s="79">
        <v>49</v>
      </c>
      <c r="N13" s="79">
        <v>49</v>
      </c>
      <c r="O13" s="79">
        <v>49</v>
      </c>
      <c r="P13" s="79">
        <v>49</v>
      </c>
      <c r="Q13" s="79">
        <v>49</v>
      </c>
      <c r="R13" s="79">
        <v>49</v>
      </c>
      <c r="S13" s="79">
        <v>49</v>
      </c>
      <c r="T13" s="79">
        <v>49</v>
      </c>
      <c r="U13" s="79">
        <v>49</v>
      </c>
      <c r="V13" s="79">
        <v>49</v>
      </c>
      <c r="W13" s="79">
        <v>49</v>
      </c>
      <c r="X13" s="79">
        <v>49</v>
      </c>
      <c r="Y13" s="79">
        <v>49</v>
      </c>
      <c r="Z13" s="79">
        <v>49</v>
      </c>
      <c r="AA13" s="79">
        <v>49</v>
      </c>
      <c r="AB13" s="79">
        <v>49</v>
      </c>
      <c r="AC13" s="79">
        <v>1176</v>
      </c>
      <c r="AD13" s="79">
        <v>8232</v>
      </c>
      <c r="AE13" s="79">
        <v>429240</v>
      </c>
    </row>
    <row r="14" spans="1:31" s="79" customFormat="1" ht="10.5">
      <c r="A14" s="79" t="s">
        <v>145</v>
      </c>
      <c r="B14" s="79" t="s">
        <v>371</v>
      </c>
      <c r="C14" s="79" t="s">
        <v>369</v>
      </c>
      <c r="D14" s="79" t="s">
        <v>370</v>
      </c>
      <c r="E14" s="79">
        <v>55</v>
      </c>
      <c r="F14" s="79">
        <v>55</v>
      </c>
      <c r="G14" s="79">
        <v>55</v>
      </c>
      <c r="H14" s="79">
        <v>55</v>
      </c>
      <c r="I14" s="79">
        <v>55</v>
      </c>
      <c r="J14" s="79">
        <v>55</v>
      </c>
      <c r="K14" s="79">
        <v>55</v>
      </c>
      <c r="L14" s="79">
        <v>55</v>
      </c>
      <c r="M14" s="79">
        <v>55</v>
      </c>
      <c r="N14" s="79">
        <v>55</v>
      </c>
      <c r="O14" s="79">
        <v>55</v>
      </c>
      <c r="P14" s="79">
        <v>55</v>
      </c>
      <c r="Q14" s="79">
        <v>55</v>
      </c>
      <c r="R14" s="79">
        <v>55</v>
      </c>
      <c r="S14" s="79">
        <v>55</v>
      </c>
      <c r="T14" s="79">
        <v>55</v>
      </c>
      <c r="U14" s="79">
        <v>55</v>
      </c>
      <c r="V14" s="79">
        <v>55</v>
      </c>
      <c r="W14" s="79">
        <v>55</v>
      </c>
      <c r="X14" s="79">
        <v>55</v>
      </c>
      <c r="Y14" s="79">
        <v>55</v>
      </c>
      <c r="Z14" s="79">
        <v>55</v>
      </c>
      <c r="AA14" s="79">
        <v>55</v>
      </c>
      <c r="AB14" s="79">
        <v>55</v>
      </c>
      <c r="AC14" s="79">
        <v>1320</v>
      </c>
      <c r="AD14" s="79">
        <v>9240</v>
      </c>
      <c r="AE14" s="79">
        <v>481800</v>
      </c>
    </row>
    <row r="15" spans="1:31" s="79" customFormat="1" ht="10.5">
      <c r="A15" s="79" t="s">
        <v>813</v>
      </c>
      <c r="B15" s="79" t="s">
        <v>368</v>
      </c>
      <c r="C15" s="79" t="s">
        <v>369</v>
      </c>
      <c r="D15" s="79" t="s">
        <v>370</v>
      </c>
      <c r="E15" s="79">
        <v>0.05</v>
      </c>
      <c r="F15" s="79">
        <v>0.05</v>
      </c>
      <c r="G15" s="79">
        <v>0.05</v>
      </c>
      <c r="H15" s="79">
        <v>0.05</v>
      </c>
      <c r="I15" s="79">
        <v>0.05</v>
      </c>
      <c r="J15" s="79">
        <v>0.05</v>
      </c>
      <c r="K15" s="79">
        <v>0.05</v>
      </c>
      <c r="L15" s="79">
        <v>0.05</v>
      </c>
      <c r="M15" s="79">
        <v>0.05</v>
      </c>
      <c r="N15" s="79">
        <v>0.05</v>
      </c>
      <c r="O15" s="79">
        <v>0.05</v>
      </c>
      <c r="P15" s="79">
        <v>0.05</v>
      </c>
      <c r="Q15" s="79">
        <v>0.05</v>
      </c>
      <c r="R15" s="79">
        <v>0.05</v>
      </c>
      <c r="S15" s="79">
        <v>0.05</v>
      </c>
      <c r="T15" s="79">
        <v>0.05</v>
      </c>
      <c r="U15" s="79">
        <v>0.05</v>
      </c>
      <c r="V15" s="79">
        <v>0.05</v>
      </c>
      <c r="W15" s="79">
        <v>0.05</v>
      </c>
      <c r="X15" s="79">
        <v>0.05</v>
      </c>
      <c r="Y15" s="79">
        <v>0.05</v>
      </c>
      <c r="Z15" s="79">
        <v>0.05</v>
      </c>
      <c r="AA15" s="79">
        <v>0.05</v>
      </c>
      <c r="AB15" s="79">
        <v>0.05</v>
      </c>
      <c r="AC15" s="79">
        <v>1.2</v>
      </c>
      <c r="AD15" s="79">
        <v>8.4</v>
      </c>
      <c r="AE15" s="79">
        <v>438</v>
      </c>
    </row>
    <row r="16" spans="1:31" s="79" customFormat="1" ht="10.5">
      <c r="A16" s="79" t="s">
        <v>814</v>
      </c>
      <c r="B16" s="79" t="s">
        <v>368</v>
      </c>
      <c r="C16" s="79" t="s">
        <v>369</v>
      </c>
      <c r="D16" s="79" t="s">
        <v>370</v>
      </c>
      <c r="E16" s="79">
        <v>0.2</v>
      </c>
      <c r="F16" s="79">
        <v>0.2</v>
      </c>
      <c r="G16" s="79">
        <v>0.2</v>
      </c>
      <c r="H16" s="79">
        <v>0.2</v>
      </c>
      <c r="I16" s="79">
        <v>0.2</v>
      </c>
      <c r="J16" s="79">
        <v>0.2</v>
      </c>
      <c r="K16" s="79">
        <v>0.2</v>
      </c>
      <c r="L16" s="79">
        <v>0.2</v>
      </c>
      <c r="M16" s="79">
        <v>0.2</v>
      </c>
      <c r="N16" s="79">
        <v>0.2</v>
      </c>
      <c r="O16" s="79">
        <v>0.2</v>
      </c>
      <c r="P16" s="79">
        <v>0.2</v>
      </c>
      <c r="Q16" s="79">
        <v>0.2</v>
      </c>
      <c r="R16" s="79">
        <v>0.2</v>
      </c>
      <c r="S16" s="79">
        <v>0.2</v>
      </c>
      <c r="T16" s="79">
        <v>0.2</v>
      </c>
      <c r="U16" s="79">
        <v>0.2</v>
      </c>
      <c r="V16" s="79">
        <v>0.2</v>
      </c>
      <c r="W16" s="79">
        <v>0.2</v>
      </c>
      <c r="X16" s="79">
        <v>0.2</v>
      </c>
      <c r="Y16" s="79">
        <v>0.2</v>
      </c>
      <c r="Z16" s="79">
        <v>0.2</v>
      </c>
      <c r="AA16" s="79">
        <v>0.2</v>
      </c>
      <c r="AB16" s="79">
        <v>0.2</v>
      </c>
      <c r="AC16" s="79">
        <v>4.8</v>
      </c>
      <c r="AD16" s="79">
        <v>33.6</v>
      </c>
      <c r="AE16" s="79">
        <v>1752</v>
      </c>
    </row>
    <row r="17" spans="1:31" s="79" customFormat="1" ht="10.5">
      <c r="A17" s="79" t="s">
        <v>815</v>
      </c>
      <c r="B17" s="79" t="s">
        <v>371</v>
      </c>
      <c r="C17" s="79" t="s">
        <v>369</v>
      </c>
      <c r="D17" s="79" t="s">
        <v>370</v>
      </c>
      <c r="E17" s="79">
        <v>49</v>
      </c>
      <c r="F17" s="79">
        <v>49</v>
      </c>
      <c r="G17" s="79">
        <v>49</v>
      </c>
      <c r="H17" s="79">
        <v>49</v>
      </c>
      <c r="I17" s="79">
        <v>49</v>
      </c>
      <c r="J17" s="79">
        <v>49</v>
      </c>
      <c r="K17" s="79">
        <v>49</v>
      </c>
      <c r="L17" s="79">
        <v>49</v>
      </c>
      <c r="M17" s="79">
        <v>49</v>
      </c>
      <c r="N17" s="79">
        <v>49</v>
      </c>
      <c r="O17" s="79">
        <v>49</v>
      </c>
      <c r="P17" s="79">
        <v>49</v>
      </c>
      <c r="Q17" s="79">
        <v>49</v>
      </c>
      <c r="R17" s="79">
        <v>49</v>
      </c>
      <c r="S17" s="79">
        <v>49</v>
      </c>
      <c r="T17" s="79">
        <v>49</v>
      </c>
      <c r="U17" s="79">
        <v>49</v>
      </c>
      <c r="V17" s="79">
        <v>49</v>
      </c>
      <c r="W17" s="79">
        <v>49</v>
      </c>
      <c r="X17" s="79">
        <v>49</v>
      </c>
      <c r="Y17" s="79">
        <v>49</v>
      </c>
      <c r="Z17" s="79">
        <v>49</v>
      </c>
      <c r="AA17" s="79">
        <v>49</v>
      </c>
      <c r="AB17" s="79">
        <v>49</v>
      </c>
      <c r="AC17" s="79">
        <v>1176</v>
      </c>
      <c r="AD17" s="79">
        <v>8232</v>
      </c>
      <c r="AE17" s="79">
        <v>429240</v>
      </c>
    </row>
    <row r="18" spans="1:31" s="79" customFormat="1" ht="10.5">
      <c r="A18" s="79" t="s">
        <v>816</v>
      </c>
      <c r="B18" s="79" t="s">
        <v>371</v>
      </c>
      <c r="C18" s="79" t="s">
        <v>369</v>
      </c>
      <c r="D18" s="79" t="s">
        <v>370</v>
      </c>
      <c r="E18" s="79">
        <v>55</v>
      </c>
      <c r="F18" s="79">
        <v>55</v>
      </c>
      <c r="G18" s="79">
        <v>55</v>
      </c>
      <c r="H18" s="79">
        <v>55</v>
      </c>
      <c r="I18" s="79">
        <v>55</v>
      </c>
      <c r="J18" s="79">
        <v>55</v>
      </c>
      <c r="K18" s="79">
        <v>55</v>
      </c>
      <c r="L18" s="79">
        <v>55</v>
      </c>
      <c r="M18" s="79">
        <v>55</v>
      </c>
      <c r="N18" s="79">
        <v>55</v>
      </c>
      <c r="O18" s="79">
        <v>55</v>
      </c>
      <c r="P18" s="79">
        <v>55</v>
      </c>
      <c r="Q18" s="79">
        <v>55</v>
      </c>
      <c r="R18" s="79">
        <v>55</v>
      </c>
      <c r="S18" s="79">
        <v>55</v>
      </c>
      <c r="T18" s="79">
        <v>55</v>
      </c>
      <c r="U18" s="79">
        <v>55</v>
      </c>
      <c r="V18" s="79">
        <v>55</v>
      </c>
      <c r="W18" s="79">
        <v>55</v>
      </c>
      <c r="X18" s="79">
        <v>55</v>
      </c>
      <c r="Y18" s="79">
        <v>55</v>
      </c>
      <c r="Z18" s="79">
        <v>55</v>
      </c>
      <c r="AA18" s="79">
        <v>55</v>
      </c>
      <c r="AB18" s="79">
        <v>55</v>
      </c>
      <c r="AC18" s="79">
        <v>1320</v>
      </c>
      <c r="AD18" s="79">
        <v>9240</v>
      </c>
      <c r="AE18" s="79">
        <v>481800</v>
      </c>
    </row>
    <row r="19" spans="1:31" s="79" customFormat="1" ht="10.5">
      <c r="A19" s="79" t="s">
        <v>817</v>
      </c>
      <c r="B19" s="79" t="s">
        <v>368</v>
      </c>
      <c r="C19" s="79" t="s">
        <v>369</v>
      </c>
      <c r="D19" s="79" t="s">
        <v>370</v>
      </c>
      <c r="E19" s="79">
        <v>0.05</v>
      </c>
      <c r="F19" s="79">
        <v>0.05</v>
      </c>
      <c r="G19" s="79">
        <v>0.05</v>
      </c>
      <c r="H19" s="79">
        <v>0.05</v>
      </c>
      <c r="I19" s="79">
        <v>0.05</v>
      </c>
      <c r="J19" s="79">
        <v>0.05</v>
      </c>
      <c r="K19" s="79">
        <v>0.05</v>
      </c>
      <c r="L19" s="79">
        <v>0.05</v>
      </c>
      <c r="M19" s="79">
        <v>0.05</v>
      </c>
      <c r="N19" s="79">
        <v>0.05</v>
      </c>
      <c r="O19" s="79">
        <v>0.05</v>
      </c>
      <c r="P19" s="79">
        <v>0.05</v>
      </c>
      <c r="Q19" s="79">
        <v>0.05</v>
      </c>
      <c r="R19" s="79">
        <v>0.05</v>
      </c>
      <c r="S19" s="79">
        <v>0.05</v>
      </c>
      <c r="T19" s="79">
        <v>0.05</v>
      </c>
      <c r="U19" s="79">
        <v>0.05</v>
      </c>
      <c r="V19" s="79">
        <v>0.05</v>
      </c>
      <c r="W19" s="79">
        <v>0.05</v>
      </c>
      <c r="X19" s="79">
        <v>0.05</v>
      </c>
      <c r="Y19" s="79">
        <v>0.05</v>
      </c>
      <c r="Z19" s="79">
        <v>0.05</v>
      </c>
      <c r="AA19" s="79">
        <v>0.05</v>
      </c>
      <c r="AB19" s="79">
        <v>0.05</v>
      </c>
      <c r="AC19" s="79">
        <v>1.2</v>
      </c>
      <c r="AD19" s="79">
        <v>8.4</v>
      </c>
      <c r="AE19" s="79">
        <v>438</v>
      </c>
    </row>
    <row r="20" spans="1:31" s="79" customFormat="1" ht="10.5">
      <c r="A20" s="79" t="s">
        <v>818</v>
      </c>
      <c r="B20" s="79" t="s">
        <v>368</v>
      </c>
      <c r="C20" s="79" t="s">
        <v>369</v>
      </c>
      <c r="D20" s="79" t="s">
        <v>370</v>
      </c>
      <c r="E20" s="79">
        <v>0.2</v>
      </c>
      <c r="F20" s="79">
        <v>0.2</v>
      </c>
      <c r="G20" s="79">
        <v>0.2</v>
      </c>
      <c r="H20" s="79">
        <v>0.2</v>
      </c>
      <c r="I20" s="79">
        <v>0.2</v>
      </c>
      <c r="J20" s="79">
        <v>0.2</v>
      </c>
      <c r="K20" s="79">
        <v>0.2</v>
      </c>
      <c r="L20" s="79">
        <v>0.2</v>
      </c>
      <c r="M20" s="79">
        <v>0.2</v>
      </c>
      <c r="N20" s="79">
        <v>0.2</v>
      </c>
      <c r="O20" s="79">
        <v>0.2</v>
      </c>
      <c r="P20" s="79">
        <v>0.2</v>
      </c>
      <c r="Q20" s="79">
        <v>0.2</v>
      </c>
      <c r="R20" s="79">
        <v>0.2</v>
      </c>
      <c r="S20" s="79">
        <v>0.2</v>
      </c>
      <c r="T20" s="79">
        <v>0.2</v>
      </c>
      <c r="U20" s="79">
        <v>0.2</v>
      </c>
      <c r="V20" s="79">
        <v>0.2</v>
      </c>
      <c r="W20" s="79">
        <v>0.2</v>
      </c>
      <c r="X20" s="79">
        <v>0.2</v>
      </c>
      <c r="Y20" s="79">
        <v>0.2</v>
      </c>
      <c r="Z20" s="79">
        <v>0.2</v>
      </c>
      <c r="AA20" s="79">
        <v>0.2</v>
      </c>
      <c r="AB20" s="79">
        <v>0.2</v>
      </c>
      <c r="AC20" s="79">
        <v>4.8</v>
      </c>
      <c r="AD20" s="79">
        <v>33.6</v>
      </c>
      <c r="AE20" s="79">
        <v>1752</v>
      </c>
    </row>
    <row r="21" spans="1:31" s="79" customFormat="1" ht="10.5">
      <c r="A21" s="79" t="s">
        <v>819</v>
      </c>
      <c r="B21" s="79" t="s">
        <v>371</v>
      </c>
      <c r="C21" s="79" t="s">
        <v>369</v>
      </c>
      <c r="D21" s="79" t="s">
        <v>370</v>
      </c>
      <c r="E21" s="79">
        <v>49</v>
      </c>
      <c r="F21" s="79">
        <v>49</v>
      </c>
      <c r="G21" s="79">
        <v>49</v>
      </c>
      <c r="H21" s="79">
        <v>49</v>
      </c>
      <c r="I21" s="79">
        <v>49</v>
      </c>
      <c r="J21" s="79">
        <v>49</v>
      </c>
      <c r="K21" s="79">
        <v>49</v>
      </c>
      <c r="L21" s="79">
        <v>49</v>
      </c>
      <c r="M21" s="79">
        <v>49</v>
      </c>
      <c r="N21" s="79">
        <v>49</v>
      </c>
      <c r="O21" s="79">
        <v>49</v>
      </c>
      <c r="P21" s="79">
        <v>49</v>
      </c>
      <c r="Q21" s="79">
        <v>49</v>
      </c>
      <c r="R21" s="79">
        <v>49</v>
      </c>
      <c r="S21" s="79">
        <v>49</v>
      </c>
      <c r="T21" s="79">
        <v>49</v>
      </c>
      <c r="U21" s="79">
        <v>49</v>
      </c>
      <c r="V21" s="79">
        <v>49</v>
      </c>
      <c r="W21" s="79">
        <v>49</v>
      </c>
      <c r="X21" s="79">
        <v>49</v>
      </c>
      <c r="Y21" s="79">
        <v>49</v>
      </c>
      <c r="Z21" s="79">
        <v>49</v>
      </c>
      <c r="AA21" s="79">
        <v>49</v>
      </c>
      <c r="AB21" s="79">
        <v>49</v>
      </c>
      <c r="AC21" s="79">
        <v>1176</v>
      </c>
      <c r="AD21" s="79">
        <v>8232</v>
      </c>
      <c r="AE21" s="79">
        <v>429240</v>
      </c>
    </row>
    <row r="22" spans="1:31" s="79" customFormat="1" ht="10.5">
      <c r="A22" s="79" t="s">
        <v>820</v>
      </c>
      <c r="B22" s="79" t="s">
        <v>371</v>
      </c>
      <c r="C22" s="79" t="s">
        <v>369</v>
      </c>
      <c r="D22" s="79" t="s">
        <v>370</v>
      </c>
      <c r="E22" s="79">
        <v>55</v>
      </c>
      <c r="F22" s="79">
        <v>55</v>
      </c>
      <c r="G22" s="79">
        <v>55</v>
      </c>
      <c r="H22" s="79">
        <v>55</v>
      </c>
      <c r="I22" s="79">
        <v>55</v>
      </c>
      <c r="J22" s="79">
        <v>55</v>
      </c>
      <c r="K22" s="79">
        <v>55</v>
      </c>
      <c r="L22" s="79">
        <v>55</v>
      </c>
      <c r="M22" s="79">
        <v>55</v>
      </c>
      <c r="N22" s="79">
        <v>55</v>
      </c>
      <c r="O22" s="79">
        <v>55</v>
      </c>
      <c r="P22" s="79">
        <v>55</v>
      </c>
      <c r="Q22" s="79">
        <v>55</v>
      </c>
      <c r="R22" s="79">
        <v>55</v>
      </c>
      <c r="S22" s="79">
        <v>55</v>
      </c>
      <c r="T22" s="79">
        <v>55</v>
      </c>
      <c r="U22" s="79">
        <v>55</v>
      </c>
      <c r="V22" s="79">
        <v>55</v>
      </c>
      <c r="W22" s="79">
        <v>55</v>
      </c>
      <c r="X22" s="79">
        <v>55</v>
      </c>
      <c r="Y22" s="79">
        <v>55</v>
      </c>
      <c r="Z22" s="79">
        <v>55</v>
      </c>
      <c r="AA22" s="79">
        <v>55</v>
      </c>
      <c r="AB22" s="79">
        <v>55</v>
      </c>
      <c r="AC22" s="79">
        <v>1320</v>
      </c>
      <c r="AD22" s="79">
        <v>9240</v>
      </c>
      <c r="AE22" s="79">
        <v>481800</v>
      </c>
    </row>
    <row r="23" spans="1:31" s="79" customFormat="1" ht="10.5">
      <c r="A23" s="79" t="s">
        <v>146</v>
      </c>
      <c r="B23" s="79" t="s">
        <v>368</v>
      </c>
      <c r="C23" s="79" t="s">
        <v>369</v>
      </c>
      <c r="D23" s="79" t="s">
        <v>370</v>
      </c>
      <c r="E23" s="79">
        <v>0.05</v>
      </c>
      <c r="F23" s="79">
        <v>0.05</v>
      </c>
      <c r="G23" s="79">
        <v>0.05</v>
      </c>
      <c r="H23" s="79">
        <v>0.05</v>
      </c>
      <c r="I23" s="79">
        <v>0.05</v>
      </c>
      <c r="J23" s="79">
        <v>0.05</v>
      </c>
      <c r="K23" s="79">
        <v>0.05</v>
      </c>
      <c r="L23" s="79">
        <v>0.05</v>
      </c>
      <c r="M23" s="79">
        <v>0.05</v>
      </c>
      <c r="N23" s="79">
        <v>0.05</v>
      </c>
      <c r="O23" s="79">
        <v>0.05</v>
      </c>
      <c r="P23" s="79">
        <v>0.05</v>
      </c>
      <c r="Q23" s="79">
        <v>0.05</v>
      </c>
      <c r="R23" s="79">
        <v>0.05</v>
      </c>
      <c r="S23" s="79">
        <v>0.05</v>
      </c>
      <c r="T23" s="79">
        <v>0.05</v>
      </c>
      <c r="U23" s="79">
        <v>0.05</v>
      </c>
      <c r="V23" s="79">
        <v>0.05</v>
      </c>
      <c r="W23" s="79">
        <v>0.05</v>
      </c>
      <c r="X23" s="79">
        <v>0.05</v>
      </c>
      <c r="Y23" s="79">
        <v>0.05</v>
      </c>
      <c r="Z23" s="79">
        <v>0.05</v>
      </c>
      <c r="AA23" s="79">
        <v>0.05</v>
      </c>
      <c r="AB23" s="79">
        <v>0.05</v>
      </c>
      <c r="AC23" s="79">
        <v>1.2</v>
      </c>
      <c r="AD23" s="79">
        <v>8.4</v>
      </c>
      <c r="AE23" s="79">
        <v>438</v>
      </c>
    </row>
    <row r="24" spans="1:31" s="79" customFormat="1" ht="10.5">
      <c r="A24" s="79" t="s">
        <v>147</v>
      </c>
      <c r="B24" s="79" t="s">
        <v>368</v>
      </c>
      <c r="C24" s="79" t="s">
        <v>369</v>
      </c>
      <c r="D24" s="79" t="s">
        <v>370</v>
      </c>
      <c r="E24" s="79">
        <v>0.2</v>
      </c>
      <c r="F24" s="79">
        <v>0.2</v>
      </c>
      <c r="G24" s="79">
        <v>0.2</v>
      </c>
      <c r="H24" s="79">
        <v>0.2</v>
      </c>
      <c r="I24" s="79">
        <v>0.2</v>
      </c>
      <c r="J24" s="79">
        <v>0.2</v>
      </c>
      <c r="K24" s="79">
        <v>0.2</v>
      </c>
      <c r="L24" s="79">
        <v>0.2</v>
      </c>
      <c r="M24" s="79">
        <v>0.2</v>
      </c>
      <c r="N24" s="79">
        <v>0.2</v>
      </c>
      <c r="O24" s="79">
        <v>0.2</v>
      </c>
      <c r="P24" s="79">
        <v>0.2</v>
      </c>
      <c r="Q24" s="79">
        <v>0.2</v>
      </c>
      <c r="R24" s="79">
        <v>0.2</v>
      </c>
      <c r="S24" s="79">
        <v>0.2</v>
      </c>
      <c r="T24" s="79">
        <v>0.2</v>
      </c>
      <c r="U24" s="79">
        <v>0.2</v>
      </c>
      <c r="V24" s="79">
        <v>0.2</v>
      </c>
      <c r="W24" s="79">
        <v>0.2</v>
      </c>
      <c r="X24" s="79">
        <v>0.2</v>
      </c>
      <c r="Y24" s="79">
        <v>0.2</v>
      </c>
      <c r="Z24" s="79">
        <v>0.2</v>
      </c>
      <c r="AA24" s="79">
        <v>0.2</v>
      </c>
      <c r="AB24" s="79">
        <v>0.2</v>
      </c>
      <c r="AC24" s="79">
        <v>4.8</v>
      </c>
      <c r="AD24" s="79">
        <v>33.6</v>
      </c>
      <c r="AE24" s="79">
        <v>1752</v>
      </c>
    </row>
    <row r="25" spans="1:31" s="79" customFormat="1" ht="10.5">
      <c r="A25" s="79" t="s">
        <v>148</v>
      </c>
      <c r="B25" s="79" t="s">
        <v>371</v>
      </c>
      <c r="C25" s="79" t="s">
        <v>369</v>
      </c>
      <c r="D25" s="79" t="s">
        <v>370</v>
      </c>
      <c r="E25" s="79">
        <v>49</v>
      </c>
      <c r="F25" s="79">
        <v>49</v>
      </c>
      <c r="G25" s="79">
        <v>49</v>
      </c>
      <c r="H25" s="79">
        <v>49</v>
      </c>
      <c r="I25" s="79">
        <v>49</v>
      </c>
      <c r="J25" s="79">
        <v>49</v>
      </c>
      <c r="K25" s="79">
        <v>49</v>
      </c>
      <c r="L25" s="79">
        <v>49</v>
      </c>
      <c r="M25" s="79">
        <v>49</v>
      </c>
      <c r="N25" s="79">
        <v>49</v>
      </c>
      <c r="O25" s="79">
        <v>49</v>
      </c>
      <c r="P25" s="79">
        <v>49</v>
      </c>
      <c r="Q25" s="79">
        <v>49</v>
      </c>
      <c r="R25" s="79">
        <v>49</v>
      </c>
      <c r="S25" s="79">
        <v>49</v>
      </c>
      <c r="T25" s="79">
        <v>49</v>
      </c>
      <c r="U25" s="79">
        <v>49</v>
      </c>
      <c r="V25" s="79">
        <v>49</v>
      </c>
      <c r="W25" s="79">
        <v>49</v>
      </c>
      <c r="X25" s="79">
        <v>49</v>
      </c>
      <c r="Y25" s="79">
        <v>49</v>
      </c>
      <c r="Z25" s="79">
        <v>49</v>
      </c>
      <c r="AA25" s="79">
        <v>49</v>
      </c>
      <c r="AB25" s="79">
        <v>49</v>
      </c>
      <c r="AC25" s="79">
        <v>1176</v>
      </c>
      <c r="AD25" s="79">
        <v>8232</v>
      </c>
      <c r="AE25" s="79">
        <v>429240</v>
      </c>
    </row>
    <row r="26" spans="1:31" s="79" customFormat="1" ht="10.5">
      <c r="A26" s="79" t="s">
        <v>149</v>
      </c>
      <c r="B26" s="79" t="s">
        <v>371</v>
      </c>
      <c r="C26" s="79" t="s">
        <v>369</v>
      </c>
      <c r="D26" s="79" t="s">
        <v>370</v>
      </c>
      <c r="E26" s="79">
        <v>55</v>
      </c>
      <c r="F26" s="79">
        <v>55</v>
      </c>
      <c r="G26" s="79">
        <v>55</v>
      </c>
      <c r="H26" s="79">
        <v>55</v>
      </c>
      <c r="I26" s="79">
        <v>55</v>
      </c>
      <c r="J26" s="79">
        <v>55</v>
      </c>
      <c r="K26" s="79">
        <v>55</v>
      </c>
      <c r="L26" s="79">
        <v>55</v>
      </c>
      <c r="M26" s="79">
        <v>55</v>
      </c>
      <c r="N26" s="79">
        <v>55</v>
      </c>
      <c r="O26" s="79">
        <v>55</v>
      </c>
      <c r="P26" s="79">
        <v>55</v>
      </c>
      <c r="Q26" s="79">
        <v>55</v>
      </c>
      <c r="R26" s="79">
        <v>55</v>
      </c>
      <c r="S26" s="79">
        <v>55</v>
      </c>
      <c r="T26" s="79">
        <v>55</v>
      </c>
      <c r="U26" s="79">
        <v>55</v>
      </c>
      <c r="V26" s="79">
        <v>55</v>
      </c>
      <c r="W26" s="79">
        <v>55</v>
      </c>
      <c r="X26" s="79">
        <v>55</v>
      </c>
      <c r="Y26" s="79">
        <v>55</v>
      </c>
      <c r="Z26" s="79">
        <v>55</v>
      </c>
      <c r="AA26" s="79">
        <v>55</v>
      </c>
      <c r="AB26" s="79">
        <v>55</v>
      </c>
      <c r="AC26" s="79">
        <v>1320</v>
      </c>
      <c r="AD26" s="79">
        <v>9240</v>
      </c>
      <c r="AE26" s="79">
        <v>481800</v>
      </c>
    </row>
    <row r="27" spans="1:31" s="79" customFormat="1" ht="10.5">
      <c r="A27" s="79" t="s">
        <v>821</v>
      </c>
      <c r="B27" s="79" t="s">
        <v>377</v>
      </c>
      <c r="C27" s="79" t="s">
        <v>369</v>
      </c>
      <c r="D27" s="79" t="s">
        <v>370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0</v>
      </c>
      <c r="AB27" s="79">
        <v>0</v>
      </c>
      <c r="AC27" s="79">
        <v>0</v>
      </c>
      <c r="AD27" s="79">
        <v>0</v>
      </c>
      <c r="AE27" s="79">
        <v>0</v>
      </c>
    </row>
    <row r="28" spans="1:31" s="79" customFormat="1" ht="10.5">
      <c r="A28" s="79" t="s">
        <v>150</v>
      </c>
      <c r="B28" s="79" t="s">
        <v>368</v>
      </c>
      <c r="C28" s="79" t="s">
        <v>369</v>
      </c>
      <c r="D28" s="79" t="s">
        <v>370</v>
      </c>
      <c r="E28" s="79">
        <v>0.05</v>
      </c>
      <c r="F28" s="79">
        <v>0.05</v>
      </c>
      <c r="G28" s="79">
        <v>0.05</v>
      </c>
      <c r="H28" s="79">
        <v>0.05</v>
      </c>
      <c r="I28" s="79">
        <v>0.05</v>
      </c>
      <c r="J28" s="79">
        <v>0.05</v>
      </c>
      <c r="K28" s="79">
        <v>0.05</v>
      </c>
      <c r="L28" s="79">
        <v>0.05</v>
      </c>
      <c r="M28" s="79">
        <v>0.05</v>
      </c>
      <c r="N28" s="79">
        <v>0.05</v>
      </c>
      <c r="O28" s="79">
        <v>0.05</v>
      </c>
      <c r="P28" s="79">
        <v>0.05</v>
      </c>
      <c r="Q28" s="79">
        <v>0.05</v>
      </c>
      <c r="R28" s="79">
        <v>0.05</v>
      </c>
      <c r="S28" s="79">
        <v>0.05</v>
      </c>
      <c r="T28" s="79">
        <v>0.05</v>
      </c>
      <c r="U28" s="79">
        <v>0.05</v>
      </c>
      <c r="V28" s="79">
        <v>0.05</v>
      </c>
      <c r="W28" s="79">
        <v>0.05</v>
      </c>
      <c r="X28" s="79">
        <v>0.05</v>
      </c>
      <c r="Y28" s="79">
        <v>0.05</v>
      </c>
      <c r="Z28" s="79">
        <v>0.05</v>
      </c>
      <c r="AA28" s="79">
        <v>0.05</v>
      </c>
      <c r="AB28" s="79">
        <v>0.05</v>
      </c>
      <c r="AC28" s="79">
        <v>1.2</v>
      </c>
      <c r="AD28" s="79">
        <v>8.4</v>
      </c>
      <c r="AE28" s="79">
        <v>438</v>
      </c>
    </row>
    <row r="29" spans="1:31" s="79" customFormat="1" ht="10.5">
      <c r="A29" s="79" t="s">
        <v>151</v>
      </c>
      <c r="B29" s="79" t="s">
        <v>368</v>
      </c>
      <c r="C29" s="79" t="s">
        <v>369</v>
      </c>
      <c r="D29" s="79" t="s">
        <v>370</v>
      </c>
      <c r="E29" s="79">
        <v>0.2</v>
      </c>
      <c r="F29" s="79">
        <v>0.2</v>
      </c>
      <c r="G29" s="79">
        <v>0.2</v>
      </c>
      <c r="H29" s="79">
        <v>0.2</v>
      </c>
      <c r="I29" s="79">
        <v>0.2</v>
      </c>
      <c r="J29" s="79">
        <v>0.2</v>
      </c>
      <c r="K29" s="79">
        <v>0.2</v>
      </c>
      <c r="L29" s="79">
        <v>0.2</v>
      </c>
      <c r="M29" s="79">
        <v>0.2</v>
      </c>
      <c r="N29" s="79">
        <v>0.2</v>
      </c>
      <c r="O29" s="79">
        <v>0.2</v>
      </c>
      <c r="P29" s="79">
        <v>0.2</v>
      </c>
      <c r="Q29" s="79">
        <v>0.2</v>
      </c>
      <c r="R29" s="79">
        <v>0.2</v>
      </c>
      <c r="S29" s="79">
        <v>0.2</v>
      </c>
      <c r="T29" s="79">
        <v>0.2</v>
      </c>
      <c r="U29" s="79">
        <v>0.2</v>
      </c>
      <c r="V29" s="79">
        <v>0.2</v>
      </c>
      <c r="W29" s="79">
        <v>0.2</v>
      </c>
      <c r="X29" s="79">
        <v>0.2</v>
      </c>
      <c r="Y29" s="79">
        <v>0.2</v>
      </c>
      <c r="Z29" s="79">
        <v>0.2</v>
      </c>
      <c r="AA29" s="79">
        <v>0.2</v>
      </c>
      <c r="AB29" s="79">
        <v>0.2</v>
      </c>
      <c r="AC29" s="79">
        <v>4.8</v>
      </c>
      <c r="AD29" s="79">
        <v>33.6</v>
      </c>
      <c r="AE29" s="79">
        <v>1752</v>
      </c>
    </row>
    <row r="30" spans="1:31" s="79" customFormat="1" ht="10.5">
      <c r="A30" s="79" t="s">
        <v>152</v>
      </c>
      <c r="B30" s="79" t="s">
        <v>371</v>
      </c>
      <c r="C30" s="79" t="s">
        <v>369</v>
      </c>
      <c r="D30" s="79" t="s">
        <v>370</v>
      </c>
      <c r="E30" s="79">
        <v>49</v>
      </c>
      <c r="F30" s="79">
        <v>49</v>
      </c>
      <c r="G30" s="79">
        <v>49</v>
      </c>
      <c r="H30" s="79">
        <v>49</v>
      </c>
      <c r="I30" s="79">
        <v>49</v>
      </c>
      <c r="J30" s="79">
        <v>49</v>
      </c>
      <c r="K30" s="79">
        <v>49</v>
      </c>
      <c r="L30" s="79">
        <v>49</v>
      </c>
      <c r="M30" s="79">
        <v>49</v>
      </c>
      <c r="N30" s="79">
        <v>49</v>
      </c>
      <c r="O30" s="79">
        <v>49</v>
      </c>
      <c r="P30" s="79">
        <v>49</v>
      </c>
      <c r="Q30" s="79">
        <v>49</v>
      </c>
      <c r="R30" s="79">
        <v>49</v>
      </c>
      <c r="S30" s="79">
        <v>49</v>
      </c>
      <c r="T30" s="79">
        <v>49</v>
      </c>
      <c r="U30" s="79">
        <v>49</v>
      </c>
      <c r="V30" s="79">
        <v>49</v>
      </c>
      <c r="W30" s="79">
        <v>49</v>
      </c>
      <c r="X30" s="79">
        <v>49</v>
      </c>
      <c r="Y30" s="79">
        <v>49</v>
      </c>
      <c r="Z30" s="79">
        <v>49</v>
      </c>
      <c r="AA30" s="79">
        <v>49</v>
      </c>
      <c r="AB30" s="79">
        <v>49</v>
      </c>
      <c r="AC30" s="79">
        <v>1176</v>
      </c>
      <c r="AD30" s="79">
        <v>8232</v>
      </c>
      <c r="AE30" s="79">
        <v>429240</v>
      </c>
    </row>
    <row r="31" spans="1:31" s="79" customFormat="1" ht="10.5">
      <c r="A31" s="79" t="s">
        <v>153</v>
      </c>
      <c r="B31" s="79" t="s">
        <v>371</v>
      </c>
      <c r="C31" s="79" t="s">
        <v>369</v>
      </c>
      <c r="D31" s="79" t="s">
        <v>370</v>
      </c>
      <c r="E31" s="79">
        <v>55</v>
      </c>
      <c r="F31" s="79">
        <v>55</v>
      </c>
      <c r="G31" s="79">
        <v>55</v>
      </c>
      <c r="H31" s="79">
        <v>55</v>
      </c>
      <c r="I31" s="79">
        <v>55</v>
      </c>
      <c r="J31" s="79">
        <v>55</v>
      </c>
      <c r="K31" s="79">
        <v>55</v>
      </c>
      <c r="L31" s="79">
        <v>55</v>
      </c>
      <c r="M31" s="79">
        <v>55</v>
      </c>
      <c r="N31" s="79">
        <v>55</v>
      </c>
      <c r="O31" s="79">
        <v>55</v>
      </c>
      <c r="P31" s="79">
        <v>55</v>
      </c>
      <c r="Q31" s="79">
        <v>55</v>
      </c>
      <c r="R31" s="79">
        <v>55</v>
      </c>
      <c r="S31" s="79">
        <v>55</v>
      </c>
      <c r="T31" s="79">
        <v>55</v>
      </c>
      <c r="U31" s="79">
        <v>55</v>
      </c>
      <c r="V31" s="79">
        <v>55</v>
      </c>
      <c r="W31" s="79">
        <v>55</v>
      </c>
      <c r="X31" s="79">
        <v>55</v>
      </c>
      <c r="Y31" s="79">
        <v>55</v>
      </c>
      <c r="Z31" s="79">
        <v>55</v>
      </c>
      <c r="AA31" s="79">
        <v>55</v>
      </c>
      <c r="AB31" s="79">
        <v>55</v>
      </c>
      <c r="AC31" s="79">
        <v>1320</v>
      </c>
      <c r="AD31" s="79">
        <v>9240</v>
      </c>
      <c r="AE31" s="79">
        <v>481800</v>
      </c>
    </row>
    <row r="32" spans="1:31" s="79" customFormat="1" ht="10.5">
      <c r="A32" s="79" t="s">
        <v>154</v>
      </c>
      <c r="B32" s="79" t="s">
        <v>368</v>
      </c>
      <c r="C32" s="79" t="s">
        <v>369</v>
      </c>
      <c r="D32" s="79" t="s">
        <v>370</v>
      </c>
      <c r="E32" s="79">
        <v>0.05</v>
      </c>
      <c r="F32" s="79">
        <v>0.05</v>
      </c>
      <c r="G32" s="79">
        <v>0.05</v>
      </c>
      <c r="H32" s="79">
        <v>0.05</v>
      </c>
      <c r="I32" s="79">
        <v>0.05</v>
      </c>
      <c r="J32" s="79">
        <v>0.05</v>
      </c>
      <c r="K32" s="79">
        <v>0.05</v>
      </c>
      <c r="L32" s="79">
        <v>0.05</v>
      </c>
      <c r="M32" s="79">
        <v>0.05</v>
      </c>
      <c r="N32" s="79">
        <v>0.05</v>
      </c>
      <c r="O32" s="79">
        <v>0.05</v>
      </c>
      <c r="P32" s="79">
        <v>0.05</v>
      </c>
      <c r="Q32" s="79">
        <v>0.05</v>
      </c>
      <c r="R32" s="79">
        <v>0.05</v>
      </c>
      <c r="S32" s="79">
        <v>0.05</v>
      </c>
      <c r="T32" s="79">
        <v>0.05</v>
      </c>
      <c r="U32" s="79">
        <v>0.05</v>
      </c>
      <c r="V32" s="79">
        <v>0.05</v>
      </c>
      <c r="W32" s="79">
        <v>0.05</v>
      </c>
      <c r="X32" s="79">
        <v>0.05</v>
      </c>
      <c r="Y32" s="79">
        <v>0.05</v>
      </c>
      <c r="Z32" s="79">
        <v>0.05</v>
      </c>
      <c r="AA32" s="79">
        <v>0.05</v>
      </c>
      <c r="AB32" s="79">
        <v>0.05</v>
      </c>
      <c r="AC32" s="79">
        <v>1.2</v>
      </c>
      <c r="AD32" s="79">
        <v>8.4</v>
      </c>
      <c r="AE32" s="79">
        <v>438</v>
      </c>
    </row>
    <row r="33" spans="1:31" s="79" customFormat="1" ht="10.5">
      <c r="A33" s="79" t="s">
        <v>155</v>
      </c>
      <c r="B33" s="79" t="s">
        <v>368</v>
      </c>
      <c r="C33" s="79" t="s">
        <v>369</v>
      </c>
      <c r="D33" s="79" t="s">
        <v>370</v>
      </c>
      <c r="E33" s="79">
        <v>0.2</v>
      </c>
      <c r="F33" s="79">
        <v>0.2</v>
      </c>
      <c r="G33" s="79">
        <v>0.2</v>
      </c>
      <c r="H33" s="79">
        <v>0.2</v>
      </c>
      <c r="I33" s="79">
        <v>0.2</v>
      </c>
      <c r="J33" s="79">
        <v>0.2</v>
      </c>
      <c r="K33" s="79">
        <v>0.2</v>
      </c>
      <c r="L33" s="79">
        <v>0.2</v>
      </c>
      <c r="M33" s="79">
        <v>0.2</v>
      </c>
      <c r="N33" s="79">
        <v>0.2</v>
      </c>
      <c r="O33" s="79">
        <v>0.2</v>
      </c>
      <c r="P33" s="79">
        <v>0.2</v>
      </c>
      <c r="Q33" s="79">
        <v>0.2</v>
      </c>
      <c r="R33" s="79">
        <v>0.2</v>
      </c>
      <c r="S33" s="79">
        <v>0.2</v>
      </c>
      <c r="T33" s="79">
        <v>0.2</v>
      </c>
      <c r="U33" s="79">
        <v>0.2</v>
      </c>
      <c r="V33" s="79">
        <v>0.2</v>
      </c>
      <c r="W33" s="79">
        <v>0.2</v>
      </c>
      <c r="X33" s="79">
        <v>0.2</v>
      </c>
      <c r="Y33" s="79">
        <v>0.2</v>
      </c>
      <c r="Z33" s="79">
        <v>0.2</v>
      </c>
      <c r="AA33" s="79">
        <v>0.2</v>
      </c>
      <c r="AB33" s="79">
        <v>0.2</v>
      </c>
      <c r="AC33" s="79">
        <v>4.8</v>
      </c>
      <c r="AD33" s="79">
        <v>33.6</v>
      </c>
      <c r="AE33" s="79">
        <v>1752</v>
      </c>
    </row>
    <row r="34" spans="1:31" s="79" customFormat="1" ht="10.5">
      <c r="A34" s="79" t="s">
        <v>156</v>
      </c>
      <c r="B34" s="79" t="s">
        <v>371</v>
      </c>
      <c r="C34" s="79" t="s">
        <v>369</v>
      </c>
      <c r="D34" s="79" t="s">
        <v>370</v>
      </c>
      <c r="E34" s="79">
        <v>49</v>
      </c>
      <c r="F34" s="79">
        <v>49</v>
      </c>
      <c r="G34" s="79">
        <v>49</v>
      </c>
      <c r="H34" s="79">
        <v>49</v>
      </c>
      <c r="I34" s="79">
        <v>49</v>
      </c>
      <c r="J34" s="79">
        <v>49</v>
      </c>
      <c r="K34" s="79">
        <v>49</v>
      </c>
      <c r="L34" s="79">
        <v>49</v>
      </c>
      <c r="M34" s="79">
        <v>49</v>
      </c>
      <c r="N34" s="79">
        <v>49</v>
      </c>
      <c r="O34" s="79">
        <v>49</v>
      </c>
      <c r="P34" s="79">
        <v>49</v>
      </c>
      <c r="Q34" s="79">
        <v>49</v>
      </c>
      <c r="R34" s="79">
        <v>49</v>
      </c>
      <c r="S34" s="79">
        <v>49</v>
      </c>
      <c r="T34" s="79">
        <v>49</v>
      </c>
      <c r="U34" s="79">
        <v>49</v>
      </c>
      <c r="V34" s="79">
        <v>49</v>
      </c>
      <c r="W34" s="79">
        <v>49</v>
      </c>
      <c r="X34" s="79">
        <v>49</v>
      </c>
      <c r="Y34" s="79">
        <v>49</v>
      </c>
      <c r="Z34" s="79">
        <v>49</v>
      </c>
      <c r="AA34" s="79">
        <v>49</v>
      </c>
      <c r="AB34" s="79">
        <v>49</v>
      </c>
      <c r="AC34" s="79">
        <v>1176</v>
      </c>
      <c r="AD34" s="79">
        <v>8232</v>
      </c>
      <c r="AE34" s="79">
        <v>429240</v>
      </c>
    </row>
    <row r="35" spans="1:31" s="79" customFormat="1" ht="10.5">
      <c r="A35" s="79" t="s">
        <v>157</v>
      </c>
      <c r="B35" s="79" t="s">
        <v>371</v>
      </c>
      <c r="C35" s="79" t="s">
        <v>369</v>
      </c>
      <c r="D35" s="79" t="s">
        <v>370</v>
      </c>
      <c r="E35" s="79">
        <v>55</v>
      </c>
      <c r="F35" s="79">
        <v>55</v>
      </c>
      <c r="G35" s="79">
        <v>55</v>
      </c>
      <c r="H35" s="79">
        <v>55</v>
      </c>
      <c r="I35" s="79">
        <v>55</v>
      </c>
      <c r="J35" s="79">
        <v>55</v>
      </c>
      <c r="K35" s="79">
        <v>55</v>
      </c>
      <c r="L35" s="79">
        <v>55</v>
      </c>
      <c r="M35" s="79">
        <v>55</v>
      </c>
      <c r="N35" s="79">
        <v>55</v>
      </c>
      <c r="O35" s="79">
        <v>55</v>
      </c>
      <c r="P35" s="79">
        <v>55</v>
      </c>
      <c r="Q35" s="79">
        <v>55</v>
      </c>
      <c r="R35" s="79">
        <v>55</v>
      </c>
      <c r="S35" s="79">
        <v>55</v>
      </c>
      <c r="T35" s="79">
        <v>55</v>
      </c>
      <c r="U35" s="79">
        <v>55</v>
      </c>
      <c r="V35" s="79">
        <v>55</v>
      </c>
      <c r="W35" s="79">
        <v>55</v>
      </c>
      <c r="X35" s="79">
        <v>55</v>
      </c>
      <c r="Y35" s="79">
        <v>55</v>
      </c>
      <c r="Z35" s="79">
        <v>55</v>
      </c>
      <c r="AA35" s="79">
        <v>55</v>
      </c>
      <c r="AB35" s="79">
        <v>55</v>
      </c>
      <c r="AC35" s="79">
        <v>1320</v>
      </c>
      <c r="AD35" s="79">
        <v>9240</v>
      </c>
      <c r="AE35" s="79">
        <v>481800</v>
      </c>
    </row>
    <row r="36" spans="1:31" s="79" customFormat="1" ht="10.5">
      <c r="A36" s="79" t="s">
        <v>158</v>
      </c>
      <c r="B36" s="79" t="s">
        <v>368</v>
      </c>
      <c r="C36" s="79" t="s">
        <v>369</v>
      </c>
      <c r="D36" s="79" t="s">
        <v>370</v>
      </c>
      <c r="E36" s="79">
        <v>0.05</v>
      </c>
      <c r="F36" s="79">
        <v>0.05</v>
      </c>
      <c r="G36" s="79">
        <v>0.05</v>
      </c>
      <c r="H36" s="79">
        <v>0.05</v>
      </c>
      <c r="I36" s="79">
        <v>0.05</v>
      </c>
      <c r="J36" s="79">
        <v>0.05</v>
      </c>
      <c r="K36" s="79">
        <v>0.05</v>
      </c>
      <c r="L36" s="79">
        <v>0.05</v>
      </c>
      <c r="M36" s="79">
        <v>0.05</v>
      </c>
      <c r="N36" s="79">
        <v>0.05</v>
      </c>
      <c r="O36" s="79">
        <v>0.05</v>
      </c>
      <c r="P36" s="79">
        <v>0.05</v>
      </c>
      <c r="Q36" s="79">
        <v>0.05</v>
      </c>
      <c r="R36" s="79">
        <v>0.05</v>
      </c>
      <c r="S36" s="79">
        <v>0.05</v>
      </c>
      <c r="T36" s="79">
        <v>0.05</v>
      </c>
      <c r="U36" s="79">
        <v>0.05</v>
      </c>
      <c r="V36" s="79">
        <v>0.05</v>
      </c>
      <c r="W36" s="79">
        <v>0.05</v>
      </c>
      <c r="X36" s="79">
        <v>0.05</v>
      </c>
      <c r="Y36" s="79">
        <v>0.05</v>
      </c>
      <c r="Z36" s="79">
        <v>0.05</v>
      </c>
      <c r="AA36" s="79">
        <v>0.05</v>
      </c>
      <c r="AB36" s="79">
        <v>0.05</v>
      </c>
      <c r="AC36" s="79">
        <v>1.2</v>
      </c>
      <c r="AD36" s="79">
        <v>8.4</v>
      </c>
      <c r="AE36" s="79">
        <v>438</v>
      </c>
    </row>
    <row r="37" spans="1:31" s="79" customFormat="1" ht="10.5">
      <c r="A37" s="79" t="s">
        <v>159</v>
      </c>
      <c r="B37" s="79" t="s">
        <v>368</v>
      </c>
      <c r="C37" s="79" t="s">
        <v>369</v>
      </c>
      <c r="D37" s="79" t="s">
        <v>370</v>
      </c>
      <c r="E37" s="79">
        <v>0.2</v>
      </c>
      <c r="F37" s="79">
        <v>0.2</v>
      </c>
      <c r="G37" s="79">
        <v>0.2</v>
      </c>
      <c r="H37" s="79">
        <v>0.2</v>
      </c>
      <c r="I37" s="79">
        <v>0.2</v>
      </c>
      <c r="J37" s="79">
        <v>0.2</v>
      </c>
      <c r="K37" s="79">
        <v>0.2</v>
      </c>
      <c r="L37" s="79">
        <v>0.2</v>
      </c>
      <c r="M37" s="79">
        <v>0.2</v>
      </c>
      <c r="N37" s="79">
        <v>0.2</v>
      </c>
      <c r="O37" s="79">
        <v>0.2</v>
      </c>
      <c r="P37" s="79">
        <v>0.2</v>
      </c>
      <c r="Q37" s="79">
        <v>0.2</v>
      </c>
      <c r="R37" s="79">
        <v>0.2</v>
      </c>
      <c r="S37" s="79">
        <v>0.2</v>
      </c>
      <c r="T37" s="79">
        <v>0.2</v>
      </c>
      <c r="U37" s="79">
        <v>0.2</v>
      </c>
      <c r="V37" s="79">
        <v>0.2</v>
      </c>
      <c r="W37" s="79">
        <v>0.2</v>
      </c>
      <c r="X37" s="79">
        <v>0.2</v>
      </c>
      <c r="Y37" s="79">
        <v>0.2</v>
      </c>
      <c r="Z37" s="79">
        <v>0.2</v>
      </c>
      <c r="AA37" s="79">
        <v>0.2</v>
      </c>
      <c r="AB37" s="79">
        <v>0.2</v>
      </c>
      <c r="AC37" s="79">
        <v>4.8</v>
      </c>
      <c r="AD37" s="79">
        <v>33.6</v>
      </c>
      <c r="AE37" s="79">
        <v>1752</v>
      </c>
    </row>
    <row r="38" spans="1:31" s="79" customFormat="1" ht="10.5">
      <c r="A38" s="79" t="s">
        <v>160</v>
      </c>
      <c r="B38" s="79" t="s">
        <v>371</v>
      </c>
      <c r="C38" s="79" t="s">
        <v>369</v>
      </c>
      <c r="D38" s="79" t="s">
        <v>370</v>
      </c>
      <c r="E38" s="79">
        <v>49</v>
      </c>
      <c r="F38" s="79">
        <v>49</v>
      </c>
      <c r="G38" s="79">
        <v>49</v>
      </c>
      <c r="H38" s="79">
        <v>49</v>
      </c>
      <c r="I38" s="79">
        <v>49</v>
      </c>
      <c r="J38" s="79">
        <v>49</v>
      </c>
      <c r="K38" s="79">
        <v>49</v>
      </c>
      <c r="L38" s="79">
        <v>49</v>
      </c>
      <c r="M38" s="79">
        <v>49</v>
      </c>
      <c r="N38" s="79">
        <v>49</v>
      </c>
      <c r="O38" s="79">
        <v>49</v>
      </c>
      <c r="P38" s="79">
        <v>49</v>
      </c>
      <c r="Q38" s="79">
        <v>49</v>
      </c>
      <c r="R38" s="79">
        <v>49</v>
      </c>
      <c r="S38" s="79">
        <v>49</v>
      </c>
      <c r="T38" s="79">
        <v>49</v>
      </c>
      <c r="U38" s="79">
        <v>49</v>
      </c>
      <c r="V38" s="79">
        <v>49</v>
      </c>
      <c r="W38" s="79">
        <v>49</v>
      </c>
      <c r="X38" s="79">
        <v>49</v>
      </c>
      <c r="Y38" s="79">
        <v>49</v>
      </c>
      <c r="Z38" s="79">
        <v>49</v>
      </c>
      <c r="AA38" s="79">
        <v>49</v>
      </c>
      <c r="AB38" s="79">
        <v>49</v>
      </c>
      <c r="AC38" s="79">
        <v>1176</v>
      </c>
      <c r="AD38" s="79">
        <v>8232</v>
      </c>
      <c r="AE38" s="79">
        <v>429240</v>
      </c>
    </row>
    <row r="39" spans="1:31" s="79" customFormat="1" ht="10.5">
      <c r="A39" s="79" t="s">
        <v>161</v>
      </c>
      <c r="B39" s="79" t="s">
        <v>371</v>
      </c>
      <c r="C39" s="79" t="s">
        <v>369</v>
      </c>
      <c r="D39" s="79" t="s">
        <v>370</v>
      </c>
      <c r="E39" s="79">
        <v>55</v>
      </c>
      <c r="F39" s="79">
        <v>55</v>
      </c>
      <c r="G39" s="79">
        <v>55</v>
      </c>
      <c r="H39" s="79">
        <v>55</v>
      </c>
      <c r="I39" s="79">
        <v>55</v>
      </c>
      <c r="J39" s="79">
        <v>55</v>
      </c>
      <c r="K39" s="79">
        <v>55</v>
      </c>
      <c r="L39" s="79">
        <v>55</v>
      </c>
      <c r="M39" s="79">
        <v>55</v>
      </c>
      <c r="N39" s="79">
        <v>55</v>
      </c>
      <c r="O39" s="79">
        <v>55</v>
      </c>
      <c r="P39" s="79">
        <v>55</v>
      </c>
      <c r="Q39" s="79">
        <v>55</v>
      </c>
      <c r="R39" s="79">
        <v>55</v>
      </c>
      <c r="S39" s="79">
        <v>55</v>
      </c>
      <c r="T39" s="79">
        <v>55</v>
      </c>
      <c r="U39" s="79">
        <v>55</v>
      </c>
      <c r="V39" s="79">
        <v>55</v>
      </c>
      <c r="W39" s="79">
        <v>55</v>
      </c>
      <c r="X39" s="79">
        <v>55</v>
      </c>
      <c r="Y39" s="79">
        <v>55</v>
      </c>
      <c r="Z39" s="79">
        <v>55</v>
      </c>
      <c r="AA39" s="79">
        <v>55</v>
      </c>
      <c r="AB39" s="79">
        <v>55</v>
      </c>
      <c r="AC39" s="79">
        <v>1320</v>
      </c>
      <c r="AD39" s="79">
        <v>9240</v>
      </c>
      <c r="AE39" s="79">
        <v>481800</v>
      </c>
    </row>
    <row r="40" spans="1:31" s="79" customFormat="1" ht="10.5">
      <c r="A40" s="79" t="s">
        <v>162</v>
      </c>
      <c r="B40" s="79" t="s">
        <v>368</v>
      </c>
      <c r="C40" s="79" t="s">
        <v>369</v>
      </c>
      <c r="D40" s="79" t="s">
        <v>370</v>
      </c>
      <c r="E40" s="79">
        <v>0.05</v>
      </c>
      <c r="F40" s="79">
        <v>0.05</v>
      </c>
      <c r="G40" s="79">
        <v>0.05</v>
      </c>
      <c r="H40" s="79">
        <v>0.05</v>
      </c>
      <c r="I40" s="79">
        <v>0.05</v>
      </c>
      <c r="J40" s="79">
        <v>0.05</v>
      </c>
      <c r="K40" s="79">
        <v>0.05</v>
      </c>
      <c r="L40" s="79">
        <v>0.05</v>
      </c>
      <c r="M40" s="79">
        <v>0.05</v>
      </c>
      <c r="N40" s="79">
        <v>0.05</v>
      </c>
      <c r="O40" s="79">
        <v>0.05</v>
      </c>
      <c r="P40" s="79">
        <v>0.05</v>
      </c>
      <c r="Q40" s="79">
        <v>0.05</v>
      </c>
      <c r="R40" s="79">
        <v>0.05</v>
      </c>
      <c r="S40" s="79">
        <v>0.05</v>
      </c>
      <c r="T40" s="79">
        <v>0.05</v>
      </c>
      <c r="U40" s="79">
        <v>0.05</v>
      </c>
      <c r="V40" s="79">
        <v>0.05</v>
      </c>
      <c r="W40" s="79">
        <v>0.05</v>
      </c>
      <c r="X40" s="79">
        <v>0.05</v>
      </c>
      <c r="Y40" s="79">
        <v>0.05</v>
      </c>
      <c r="Z40" s="79">
        <v>0.05</v>
      </c>
      <c r="AA40" s="79">
        <v>0.05</v>
      </c>
      <c r="AB40" s="79">
        <v>0.05</v>
      </c>
      <c r="AC40" s="79">
        <v>1.2</v>
      </c>
      <c r="AD40" s="79">
        <v>8.4</v>
      </c>
      <c r="AE40" s="79">
        <v>438</v>
      </c>
    </row>
    <row r="41" spans="1:31" s="79" customFormat="1" ht="10.5">
      <c r="A41" s="79" t="s">
        <v>163</v>
      </c>
      <c r="B41" s="79" t="s">
        <v>368</v>
      </c>
      <c r="C41" s="79" t="s">
        <v>369</v>
      </c>
      <c r="D41" s="79" t="s">
        <v>370</v>
      </c>
      <c r="E41" s="79">
        <v>0.2</v>
      </c>
      <c r="F41" s="79">
        <v>0.2</v>
      </c>
      <c r="G41" s="79">
        <v>0.2</v>
      </c>
      <c r="H41" s="79">
        <v>0.2</v>
      </c>
      <c r="I41" s="79">
        <v>0.2</v>
      </c>
      <c r="J41" s="79">
        <v>0.2</v>
      </c>
      <c r="K41" s="79">
        <v>0.2</v>
      </c>
      <c r="L41" s="79">
        <v>0.2</v>
      </c>
      <c r="M41" s="79">
        <v>0.2</v>
      </c>
      <c r="N41" s="79">
        <v>0.2</v>
      </c>
      <c r="O41" s="79">
        <v>0.2</v>
      </c>
      <c r="P41" s="79">
        <v>0.2</v>
      </c>
      <c r="Q41" s="79">
        <v>0.2</v>
      </c>
      <c r="R41" s="79">
        <v>0.2</v>
      </c>
      <c r="S41" s="79">
        <v>0.2</v>
      </c>
      <c r="T41" s="79">
        <v>0.2</v>
      </c>
      <c r="U41" s="79">
        <v>0.2</v>
      </c>
      <c r="V41" s="79">
        <v>0.2</v>
      </c>
      <c r="W41" s="79">
        <v>0.2</v>
      </c>
      <c r="X41" s="79">
        <v>0.2</v>
      </c>
      <c r="Y41" s="79">
        <v>0.2</v>
      </c>
      <c r="Z41" s="79">
        <v>0.2</v>
      </c>
      <c r="AA41" s="79">
        <v>0.2</v>
      </c>
      <c r="AB41" s="79">
        <v>0.2</v>
      </c>
      <c r="AC41" s="79">
        <v>4.8</v>
      </c>
      <c r="AD41" s="79">
        <v>33.6</v>
      </c>
      <c r="AE41" s="79">
        <v>1752</v>
      </c>
    </row>
    <row r="42" spans="1:31" s="79" customFormat="1" ht="10.5">
      <c r="A42" s="79" t="s">
        <v>164</v>
      </c>
      <c r="B42" s="79" t="s">
        <v>371</v>
      </c>
      <c r="C42" s="79" t="s">
        <v>369</v>
      </c>
      <c r="D42" s="79" t="s">
        <v>370</v>
      </c>
      <c r="E42" s="79">
        <v>49</v>
      </c>
      <c r="F42" s="79">
        <v>49</v>
      </c>
      <c r="G42" s="79">
        <v>49</v>
      </c>
      <c r="H42" s="79">
        <v>49</v>
      </c>
      <c r="I42" s="79">
        <v>49</v>
      </c>
      <c r="J42" s="79">
        <v>49</v>
      </c>
      <c r="K42" s="79">
        <v>49</v>
      </c>
      <c r="L42" s="79">
        <v>49</v>
      </c>
      <c r="M42" s="79">
        <v>49</v>
      </c>
      <c r="N42" s="79">
        <v>49</v>
      </c>
      <c r="O42" s="79">
        <v>49</v>
      </c>
      <c r="P42" s="79">
        <v>49</v>
      </c>
      <c r="Q42" s="79">
        <v>49</v>
      </c>
      <c r="R42" s="79">
        <v>49</v>
      </c>
      <c r="S42" s="79">
        <v>49</v>
      </c>
      <c r="T42" s="79">
        <v>49</v>
      </c>
      <c r="U42" s="79">
        <v>49</v>
      </c>
      <c r="V42" s="79">
        <v>49</v>
      </c>
      <c r="W42" s="79">
        <v>49</v>
      </c>
      <c r="X42" s="79">
        <v>49</v>
      </c>
      <c r="Y42" s="79">
        <v>49</v>
      </c>
      <c r="Z42" s="79">
        <v>49</v>
      </c>
      <c r="AA42" s="79">
        <v>49</v>
      </c>
      <c r="AB42" s="79">
        <v>49</v>
      </c>
      <c r="AC42" s="79">
        <v>1176</v>
      </c>
      <c r="AD42" s="79">
        <v>8232</v>
      </c>
      <c r="AE42" s="79">
        <v>429240</v>
      </c>
    </row>
    <row r="43" spans="1:31" s="79" customFormat="1" ht="10.5">
      <c r="A43" s="79" t="s">
        <v>165</v>
      </c>
      <c r="B43" s="79" t="s">
        <v>371</v>
      </c>
      <c r="C43" s="79" t="s">
        <v>369</v>
      </c>
      <c r="D43" s="79" t="s">
        <v>370</v>
      </c>
      <c r="E43" s="79">
        <v>55</v>
      </c>
      <c r="F43" s="79">
        <v>55</v>
      </c>
      <c r="G43" s="79">
        <v>55</v>
      </c>
      <c r="H43" s="79">
        <v>55</v>
      </c>
      <c r="I43" s="79">
        <v>55</v>
      </c>
      <c r="J43" s="79">
        <v>55</v>
      </c>
      <c r="K43" s="79">
        <v>55</v>
      </c>
      <c r="L43" s="79">
        <v>55</v>
      </c>
      <c r="M43" s="79">
        <v>55</v>
      </c>
      <c r="N43" s="79">
        <v>55</v>
      </c>
      <c r="O43" s="79">
        <v>55</v>
      </c>
      <c r="P43" s="79">
        <v>55</v>
      </c>
      <c r="Q43" s="79">
        <v>55</v>
      </c>
      <c r="R43" s="79">
        <v>55</v>
      </c>
      <c r="S43" s="79">
        <v>55</v>
      </c>
      <c r="T43" s="79">
        <v>55</v>
      </c>
      <c r="U43" s="79">
        <v>55</v>
      </c>
      <c r="V43" s="79">
        <v>55</v>
      </c>
      <c r="W43" s="79">
        <v>55</v>
      </c>
      <c r="X43" s="79">
        <v>55</v>
      </c>
      <c r="Y43" s="79">
        <v>55</v>
      </c>
      <c r="Z43" s="79">
        <v>55</v>
      </c>
      <c r="AA43" s="79">
        <v>55</v>
      </c>
      <c r="AB43" s="79">
        <v>55</v>
      </c>
      <c r="AC43" s="79">
        <v>1320</v>
      </c>
      <c r="AD43" s="79">
        <v>9240</v>
      </c>
      <c r="AE43" s="79">
        <v>481800</v>
      </c>
    </row>
    <row r="44" spans="1:31" s="79" customFormat="1" ht="10.5">
      <c r="A44" s="79" t="s">
        <v>166</v>
      </c>
      <c r="B44" s="79" t="s">
        <v>368</v>
      </c>
      <c r="C44" s="79" t="s">
        <v>369</v>
      </c>
      <c r="D44" s="79" t="s">
        <v>370</v>
      </c>
      <c r="E44" s="79">
        <v>0.05</v>
      </c>
      <c r="F44" s="79">
        <v>0.05</v>
      </c>
      <c r="G44" s="79">
        <v>0.05</v>
      </c>
      <c r="H44" s="79">
        <v>0.05</v>
      </c>
      <c r="I44" s="79">
        <v>0.05</v>
      </c>
      <c r="J44" s="79">
        <v>0.05</v>
      </c>
      <c r="K44" s="79">
        <v>0.05</v>
      </c>
      <c r="L44" s="79">
        <v>0.05</v>
      </c>
      <c r="M44" s="79">
        <v>0.05</v>
      </c>
      <c r="N44" s="79">
        <v>0.05</v>
      </c>
      <c r="O44" s="79">
        <v>0.05</v>
      </c>
      <c r="P44" s="79">
        <v>0.05</v>
      </c>
      <c r="Q44" s="79">
        <v>0.05</v>
      </c>
      <c r="R44" s="79">
        <v>0.05</v>
      </c>
      <c r="S44" s="79">
        <v>0.05</v>
      </c>
      <c r="T44" s="79">
        <v>0.05</v>
      </c>
      <c r="U44" s="79">
        <v>0.05</v>
      </c>
      <c r="V44" s="79">
        <v>0.05</v>
      </c>
      <c r="W44" s="79">
        <v>0.05</v>
      </c>
      <c r="X44" s="79">
        <v>0.05</v>
      </c>
      <c r="Y44" s="79">
        <v>0.05</v>
      </c>
      <c r="Z44" s="79">
        <v>0.05</v>
      </c>
      <c r="AA44" s="79">
        <v>0.05</v>
      </c>
      <c r="AB44" s="79">
        <v>0.05</v>
      </c>
      <c r="AC44" s="79">
        <v>1.2</v>
      </c>
      <c r="AD44" s="79">
        <v>8.4</v>
      </c>
      <c r="AE44" s="79">
        <v>438</v>
      </c>
    </row>
    <row r="45" spans="1:31" s="79" customFormat="1" ht="10.5">
      <c r="A45" s="79" t="s">
        <v>167</v>
      </c>
      <c r="B45" s="79" t="s">
        <v>368</v>
      </c>
      <c r="C45" s="79" t="s">
        <v>369</v>
      </c>
      <c r="D45" s="79" t="s">
        <v>370</v>
      </c>
      <c r="E45" s="79">
        <v>0.2</v>
      </c>
      <c r="F45" s="79">
        <v>0.2</v>
      </c>
      <c r="G45" s="79">
        <v>0.2</v>
      </c>
      <c r="H45" s="79">
        <v>0.2</v>
      </c>
      <c r="I45" s="79">
        <v>0.2</v>
      </c>
      <c r="J45" s="79">
        <v>0.2</v>
      </c>
      <c r="K45" s="79">
        <v>0.2</v>
      </c>
      <c r="L45" s="79">
        <v>0.2</v>
      </c>
      <c r="M45" s="79">
        <v>0.2</v>
      </c>
      <c r="N45" s="79">
        <v>0.2</v>
      </c>
      <c r="O45" s="79">
        <v>0.2</v>
      </c>
      <c r="P45" s="79">
        <v>0.2</v>
      </c>
      <c r="Q45" s="79">
        <v>0.2</v>
      </c>
      <c r="R45" s="79">
        <v>0.2</v>
      </c>
      <c r="S45" s="79">
        <v>0.2</v>
      </c>
      <c r="T45" s="79">
        <v>0.2</v>
      </c>
      <c r="U45" s="79">
        <v>0.2</v>
      </c>
      <c r="V45" s="79">
        <v>0.2</v>
      </c>
      <c r="W45" s="79">
        <v>0.2</v>
      </c>
      <c r="X45" s="79">
        <v>0.2</v>
      </c>
      <c r="Y45" s="79">
        <v>0.2</v>
      </c>
      <c r="Z45" s="79">
        <v>0.2</v>
      </c>
      <c r="AA45" s="79">
        <v>0.2</v>
      </c>
      <c r="AB45" s="79">
        <v>0.2</v>
      </c>
      <c r="AC45" s="79">
        <v>4.8</v>
      </c>
      <c r="AD45" s="79">
        <v>33.6</v>
      </c>
      <c r="AE45" s="79">
        <v>1752</v>
      </c>
    </row>
    <row r="46" spans="1:31" s="79" customFormat="1" ht="10.5">
      <c r="A46" s="79" t="s">
        <v>168</v>
      </c>
      <c r="B46" s="79" t="s">
        <v>371</v>
      </c>
      <c r="C46" s="79" t="s">
        <v>369</v>
      </c>
      <c r="D46" s="79" t="s">
        <v>370</v>
      </c>
      <c r="E46" s="79">
        <v>49</v>
      </c>
      <c r="F46" s="79">
        <v>49</v>
      </c>
      <c r="G46" s="79">
        <v>49</v>
      </c>
      <c r="H46" s="79">
        <v>49</v>
      </c>
      <c r="I46" s="79">
        <v>49</v>
      </c>
      <c r="J46" s="79">
        <v>49</v>
      </c>
      <c r="K46" s="79">
        <v>49</v>
      </c>
      <c r="L46" s="79">
        <v>49</v>
      </c>
      <c r="M46" s="79">
        <v>49</v>
      </c>
      <c r="N46" s="79">
        <v>49</v>
      </c>
      <c r="O46" s="79">
        <v>49</v>
      </c>
      <c r="P46" s="79">
        <v>49</v>
      </c>
      <c r="Q46" s="79">
        <v>49</v>
      </c>
      <c r="R46" s="79">
        <v>49</v>
      </c>
      <c r="S46" s="79">
        <v>49</v>
      </c>
      <c r="T46" s="79">
        <v>49</v>
      </c>
      <c r="U46" s="79">
        <v>49</v>
      </c>
      <c r="V46" s="79">
        <v>49</v>
      </c>
      <c r="W46" s="79">
        <v>49</v>
      </c>
      <c r="X46" s="79">
        <v>49</v>
      </c>
      <c r="Y46" s="79">
        <v>49</v>
      </c>
      <c r="Z46" s="79">
        <v>49</v>
      </c>
      <c r="AA46" s="79">
        <v>49</v>
      </c>
      <c r="AB46" s="79">
        <v>49</v>
      </c>
      <c r="AC46" s="79">
        <v>1176</v>
      </c>
      <c r="AD46" s="79">
        <v>8232</v>
      </c>
      <c r="AE46" s="79">
        <v>429240</v>
      </c>
    </row>
    <row r="47" spans="1:31" s="79" customFormat="1" ht="10.5">
      <c r="A47" s="79" t="s">
        <v>169</v>
      </c>
      <c r="B47" s="79" t="s">
        <v>371</v>
      </c>
      <c r="C47" s="79" t="s">
        <v>369</v>
      </c>
      <c r="D47" s="79" t="s">
        <v>370</v>
      </c>
      <c r="E47" s="79">
        <v>55</v>
      </c>
      <c r="F47" s="79">
        <v>55</v>
      </c>
      <c r="G47" s="79">
        <v>55</v>
      </c>
      <c r="H47" s="79">
        <v>55</v>
      </c>
      <c r="I47" s="79">
        <v>55</v>
      </c>
      <c r="J47" s="79">
        <v>55</v>
      </c>
      <c r="K47" s="79">
        <v>55</v>
      </c>
      <c r="L47" s="79">
        <v>55</v>
      </c>
      <c r="M47" s="79">
        <v>55</v>
      </c>
      <c r="N47" s="79">
        <v>55</v>
      </c>
      <c r="O47" s="79">
        <v>55</v>
      </c>
      <c r="P47" s="79">
        <v>55</v>
      </c>
      <c r="Q47" s="79">
        <v>55</v>
      </c>
      <c r="R47" s="79">
        <v>55</v>
      </c>
      <c r="S47" s="79">
        <v>55</v>
      </c>
      <c r="T47" s="79">
        <v>55</v>
      </c>
      <c r="U47" s="79">
        <v>55</v>
      </c>
      <c r="V47" s="79">
        <v>55</v>
      </c>
      <c r="W47" s="79">
        <v>55</v>
      </c>
      <c r="X47" s="79">
        <v>55</v>
      </c>
      <c r="Y47" s="79">
        <v>55</v>
      </c>
      <c r="Z47" s="79">
        <v>55</v>
      </c>
      <c r="AA47" s="79">
        <v>55</v>
      </c>
      <c r="AB47" s="79">
        <v>55</v>
      </c>
      <c r="AC47" s="79">
        <v>1320</v>
      </c>
      <c r="AD47" s="79">
        <v>9240</v>
      </c>
      <c r="AE47" s="79">
        <v>481800</v>
      </c>
    </row>
    <row r="48" spans="1:31" s="79" customFormat="1" ht="10.5">
      <c r="A48" s="79" t="s">
        <v>170</v>
      </c>
      <c r="B48" s="79" t="s">
        <v>368</v>
      </c>
      <c r="C48" s="79" t="s">
        <v>369</v>
      </c>
      <c r="D48" s="79" t="s">
        <v>370</v>
      </c>
      <c r="E48" s="79">
        <v>0.05</v>
      </c>
      <c r="F48" s="79">
        <v>0.05</v>
      </c>
      <c r="G48" s="79">
        <v>0.05</v>
      </c>
      <c r="H48" s="79">
        <v>0.05</v>
      </c>
      <c r="I48" s="79">
        <v>0.05</v>
      </c>
      <c r="J48" s="79">
        <v>0.05</v>
      </c>
      <c r="K48" s="79">
        <v>0.05</v>
      </c>
      <c r="L48" s="79">
        <v>0.05</v>
      </c>
      <c r="M48" s="79">
        <v>0.05</v>
      </c>
      <c r="N48" s="79">
        <v>0.05</v>
      </c>
      <c r="O48" s="79">
        <v>0.05</v>
      </c>
      <c r="P48" s="79">
        <v>0.05</v>
      </c>
      <c r="Q48" s="79">
        <v>0.05</v>
      </c>
      <c r="R48" s="79">
        <v>0.05</v>
      </c>
      <c r="S48" s="79">
        <v>0.05</v>
      </c>
      <c r="T48" s="79">
        <v>0.05</v>
      </c>
      <c r="U48" s="79">
        <v>0.05</v>
      </c>
      <c r="V48" s="79">
        <v>0.05</v>
      </c>
      <c r="W48" s="79">
        <v>0.05</v>
      </c>
      <c r="X48" s="79">
        <v>0.05</v>
      </c>
      <c r="Y48" s="79">
        <v>0.05</v>
      </c>
      <c r="Z48" s="79">
        <v>0.05</v>
      </c>
      <c r="AA48" s="79">
        <v>0.05</v>
      </c>
      <c r="AB48" s="79">
        <v>0.05</v>
      </c>
      <c r="AC48" s="79">
        <v>1.2</v>
      </c>
      <c r="AD48" s="79">
        <v>8.4</v>
      </c>
      <c r="AE48" s="79">
        <v>438</v>
      </c>
    </row>
    <row r="49" spans="1:31" s="79" customFormat="1" ht="10.5">
      <c r="A49" s="79" t="s">
        <v>171</v>
      </c>
      <c r="B49" s="79" t="s">
        <v>368</v>
      </c>
      <c r="C49" s="79" t="s">
        <v>369</v>
      </c>
      <c r="D49" s="79" t="s">
        <v>370</v>
      </c>
      <c r="E49" s="79">
        <v>0.2</v>
      </c>
      <c r="F49" s="79">
        <v>0.2</v>
      </c>
      <c r="G49" s="79">
        <v>0.2</v>
      </c>
      <c r="H49" s="79">
        <v>0.2</v>
      </c>
      <c r="I49" s="79">
        <v>0.2</v>
      </c>
      <c r="J49" s="79">
        <v>0.2</v>
      </c>
      <c r="K49" s="79">
        <v>0.2</v>
      </c>
      <c r="L49" s="79">
        <v>0.2</v>
      </c>
      <c r="M49" s="79">
        <v>0.2</v>
      </c>
      <c r="N49" s="79">
        <v>0.2</v>
      </c>
      <c r="O49" s="79">
        <v>0.2</v>
      </c>
      <c r="P49" s="79">
        <v>0.2</v>
      </c>
      <c r="Q49" s="79">
        <v>0.2</v>
      </c>
      <c r="R49" s="79">
        <v>0.2</v>
      </c>
      <c r="S49" s="79">
        <v>0.2</v>
      </c>
      <c r="T49" s="79">
        <v>0.2</v>
      </c>
      <c r="U49" s="79">
        <v>0.2</v>
      </c>
      <c r="V49" s="79">
        <v>0.2</v>
      </c>
      <c r="W49" s="79">
        <v>0.2</v>
      </c>
      <c r="X49" s="79">
        <v>0.2</v>
      </c>
      <c r="Y49" s="79">
        <v>0.2</v>
      </c>
      <c r="Z49" s="79">
        <v>0.2</v>
      </c>
      <c r="AA49" s="79">
        <v>0.2</v>
      </c>
      <c r="AB49" s="79">
        <v>0.2</v>
      </c>
      <c r="AC49" s="79">
        <v>4.8</v>
      </c>
      <c r="AD49" s="79">
        <v>33.6</v>
      </c>
      <c r="AE49" s="79">
        <v>1752</v>
      </c>
    </row>
    <row r="50" spans="1:31" s="79" customFormat="1" ht="10.5">
      <c r="A50" s="79" t="s">
        <v>172</v>
      </c>
      <c r="B50" s="79" t="s">
        <v>371</v>
      </c>
      <c r="C50" s="79" t="s">
        <v>369</v>
      </c>
      <c r="D50" s="79" t="s">
        <v>370</v>
      </c>
      <c r="E50" s="79">
        <v>49</v>
      </c>
      <c r="F50" s="79">
        <v>49</v>
      </c>
      <c r="G50" s="79">
        <v>49</v>
      </c>
      <c r="H50" s="79">
        <v>49</v>
      </c>
      <c r="I50" s="79">
        <v>49</v>
      </c>
      <c r="J50" s="79">
        <v>49</v>
      </c>
      <c r="K50" s="79">
        <v>49</v>
      </c>
      <c r="L50" s="79">
        <v>49</v>
      </c>
      <c r="M50" s="79">
        <v>49</v>
      </c>
      <c r="N50" s="79">
        <v>49</v>
      </c>
      <c r="O50" s="79">
        <v>49</v>
      </c>
      <c r="P50" s="79">
        <v>49</v>
      </c>
      <c r="Q50" s="79">
        <v>49</v>
      </c>
      <c r="R50" s="79">
        <v>49</v>
      </c>
      <c r="S50" s="79">
        <v>49</v>
      </c>
      <c r="T50" s="79">
        <v>49</v>
      </c>
      <c r="U50" s="79">
        <v>49</v>
      </c>
      <c r="V50" s="79">
        <v>49</v>
      </c>
      <c r="W50" s="79">
        <v>49</v>
      </c>
      <c r="X50" s="79">
        <v>49</v>
      </c>
      <c r="Y50" s="79">
        <v>49</v>
      </c>
      <c r="Z50" s="79">
        <v>49</v>
      </c>
      <c r="AA50" s="79">
        <v>49</v>
      </c>
      <c r="AB50" s="79">
        <v>49</v>
      </c>
      <c r="AC50" s="79">
        <v>1176</v>
      </c>
      <c r="AD50" s="79">
        <v>8232</v>
      </c>
      <c r="AE50" s="79">
        <v>429240</v>
      </c>
    </row>
    <row r="51" spans="1:31" s="79" customFormat="1" ht="10.5">
      <c r="A51" s="79" t="s">
        <v>173</v>
      </c>
      <c r="B51" s="79" t="s">
        <v>371</v>
      </c>
      <c r="C51" s="79" t="s">
        <v>369</v>
      </c>
      <c r="D51" s="79" t="s">
        <v>370</v>
      </c>
      <c r="E51" s="79">
        <v>55</v>
      </c>
      <c r="F51" s="79">
        <v>55</v>
      </c>
      <c r="G51" s="79">
        <v>55</v>
      </c>
      <c r="H51" s="79">
        <v>55</v>
      </c>
      <c r="I51" s="79">
        <v>55</v>
      </c>
      <c r="J51" s="79">
        <v>55</v>
      </c>
      <c r="K51" s="79">
        <v>55</v>
      </c>
      <c r="L51" s="79">
        <v>55</v>
      </c>
      <c r="M51" s="79">
        <v>55</v>
      </c>
      <c r="N51" s="79">
        <v>55</v>
      </c>
      <c r="O51" s="79">
        <v>55</v>
      </c>
      <c r="P51" s="79">
        <v>55</v>
      </c>
      <c r="Q51" s="79">
        <v>55</v>
      </c>
      <c r="R51" s="79">
        <v>55</v>
      </c>
      <c r="S51" s="79">
        <v>55</v>
      </c>
      <c r="T51" s="79">
        <v>55</v>
      </c>
      <c r="U51" s="79">
        <v>55</v>
      </c>
      <c r="V51" s="79">
        <v>55</v>
      </c>
      <c r="W51" s="79">
        <v>55</v>
      </c>
      <c r="X51" s="79">
        <v>55</v>
      </c>
      <c r="Y51" s="79">
        <v>55</v>
      </c>
      <c r="Z51" s="79">
        <v>55</v>
      </c>
      <c r="AA51" s="79">
        <v>55</v>
      </c>
      <c r="AB51" s="79">
        <v>55</v>
      </c>
      <c r="AC51" s="79">
        <v>1320</v>
      </c>
      <c r="AD51" s="79">
        <v>9240</v>
      </c>
      <c r="AE51" s="79">
        <v>481800</v>
      </c>
    </row>
    <row r="52" spans="1:31" s="79" customFormat="1" ht="10.5">
      <c r="A52" s="79" t="s">
        <v>174</v>
      </c>
      <c r="B52" s="79" t="s">
        <v>368</v>
      </c>
      <c r="C52" s="79" t="s">
        <v>369</v>
      </c>
      <c r="D52" s="79" t="s">
        <v>370</v>
      </c>
      <c r="E52" s="79">
        <v>0.05</v>
      </c>
      <c r="F52" s="79">
        <v>0.05</v>
      </c>
      <c r="G52" s="79">
        <v>0.05</v>
      </c>
      <c r="H52" s="79">
        <v>0.05</v>
      </c>
      <c r="I52" s="79">
        <v>0.05</v>
      </c>
      <c r="J52" s="79">
        <v>0.05</v>
      </c>
      <c r="K52" s="79">
        <v>0.05</v>
      </c>
      <c r="L52" s="79">
        <v>0.05</v>
      </c>
      <c r="M52" s="79">
        <v>0.05</v>
      </c>
      <c r="N52" s="79">
        <v>0.05</v>
      </c>
      <c r="O52" s="79">
        <v>0.05</v>
      </c>
      <c r="P52" s="79">
        <v>0.05</v>
      </c>
      <c r="Q52" s="79">
        <v>0.05</v>
      </c>
      <c r="R52" s="79">
        <v>0.05</v>
      </c>
      <c r="S52" s="79">
        <v>0.05</v>
      </c>
      <c r="T52" s="79">
        <v>0.05</v>
      </c>
      <c r="U52" s="79">
        <v>0.05</v>
      </c>
      <c r="V52" s="79">
        <v>0.05</v>
      </c>
      <c r="W52" s="79">
        <v>0.05</v>
      </c>
      <c r="X52" s="79">
        <v>0.05</v>
      </c>
      <c r="Y52" s="79">
        <v>0.05</v>
      </c>
      <c r="Z52" s="79">
        <v>0.05</v>
      </c>
      <c r="AA52" s="79">
        <v>0.05</v>
      </c>
      <c r="AB52" s="79">
        <v>0.05</v>
      </c>
      <c r="AC52" s="79">
        <v>1.2</v>
      </c>
      <c r="AD52" s="79">
        <v>8.4</v>
      </c>
      <c r="AE52" s="79">
        <v>438</v>
      </c>
    </row>
    <row r="53" spans="1:31" s="79" customFormat="1" ht="10.5">
      <c r="A53" s="79" t="s">
        <v>175</v>
      </c>
      <c r="B53" s="79" t="s">
        <v>368</v>
      </c>
      <c r="C53" s="79" t="s">
        <v>369</v>
      </c>
      <c r="D53" s="79" t="s">
        <v>370</v>
      </c>
      <c r="E53" s="79">
        <v>0.2</v>
      </c>
      <c r="F53" s="79">
        <v>0.2</v>
      </c>
      <c r="G53" s="79">
        <v>0.2</v>
      </c>
      <c r="H53" s="79">
        <v>0.2</v>
      </c>
      <c r="I53" s="79">
        <v>0.2</v>
      </c>
      <c r="J53" s="79">
        <v>0.2</v>
      </c>
      <c r="K53" s="79">
        <v>0.2</v>
      </c>
      <c r="L53" s="79">
        <v>0.2</v>
      </c>
      <c r="M53" s="79">
        <v>0.2</v>
      </c>
      <c r="N53" s="79">
        <v>0.2</v>
      </c>
      <c r="O53" s="79">
        <v>0.2</v>
      </c>
      <c r="P53" s="79">
        <v>0.2</v>
      </c>
      <c r="Q53" s="79">
        <v>0.2</v>
      </c>
      <c r="R53" s="79">
        <v>0.2</v>
      </c>
      <c r="S53" s="79">
        <v>0.2</v>
      </c>
      <c r="T53" s="79">
        <v>0.2</v>
      </c>
      <c r="U53" s="79">
        <v>0.2</v>
      </c>
      <c r="V53" s="79">
        <v>0.2</v>
      </c>
      <c r="W53" s="79">
        <v>0.2</v>
      </c>
      <c r="X53" s="79">
        <v>0.2</v>
      </c>
      <c r="Y53" s="79">
        <v>0.2</v>
      </c>
      <c r="Z53" s="79">
        <v>0.2</v>
      </c>
      <c r="AA53" s="79">
        <v>0.2</v>
      </c>
      <c r="AB53" s="79">
        <v>0.2</v>
      </c>
      <c r="AC53" s="79">
        <v>4.8</v>
      </c>
      <c r="AD53" s="79">
        <v>33.6</v>
      </c>
      <c r="AE53" s="79">
        <v>1752</v>
      </c>
    </row>
    <row r="54" spans="1:31" s="79" customFormat="1" ht="10.5">
      <c r="A54" s="79" t="s">
        <v>176</v>
      </c>
      <c r="B54" s="79" t="s">
        <v>371</v>
      </c>
      <c r="C54" s="79" t="s">
        <v>369</v>
      </c>
      <c r="D54" s="79" t="s">
        <v>370</v>
      </c>
      <c r="E54" s="79">
        <v>49</v>
      </c>
      <c r="F54" s="79">
        <v>49</v>
      </c>
      <c r="G54" s="79">
        <v>49</v>
      </c>
      <c r="H54" s="79">
        <v>49</v>
      </c>
      <c r="I54" s="79">
        <v>49</v>
      </c>
      <c r="J54" s="79">
        <v>49</v>
      </c>
      <c r="K54" s="79">
        <v>49</v>
      </c>
      <c r="L54" s="79">
        <v>49</v>
      </c>
      <c r="M54" s="79">
        <v>49</v>
      </c>
      <c r="N54" s="79">
        <v>49</v>
      </c>
      <c r="O54" s="79">
        <v>49</v>
      </c>
      <c r="P54" s="79">
        <v>49</v>
      </c>
      <c r="Q54" s="79">
        <v>49</v>
      </c>
      <c r="R54" s="79">
        <v>49</v>
      </c>
      <c r="S54" s="79">
        <v>49</v>
      </c>
      <c r="T54" s="79">
        <v>49</v>
      </c>
      <c r="U54" s="79">
        <v>49</v>
      </c>
      <c r="V54" s="79">
        <v>49</v>
      </c>
      <c r="W54" s="79">
        <v>49</v>
      </c>
      <c r="X54" s="79">
        <v>49</v>
      </c>
      <c r="Y54" s="79">
        <v>49</v>
      </c>
      <c r="Z54" s="79">
        <v>49</v>
      </c>
      <c r="AA54" s="79">
        <v>49</v>
      </c>
      <c r="AB54" s="79">
        <v>49</v>
      </c>
      <c r="AC54" s="79">
        <v>1176</v>
      </c>
      <c r="AD54" s="79">
        <v>8232</v>
      </c>
      <c r="AE54" s="79">
        <v>429240</v>
      </c>
    </row>
    <row r="55" spans="1:31" s="79" customFormat="1" ht="10.5">
      <c r="A55" s="79" t="s">
        <v>177</v>
      </c>
      <c r="B55" s="79" t="s">
        <v>371</v>
      </c>
      <c r="C55" s="79" t="s">
        <v>369</v>
      </c>
      <c r="D55" s="79" t="s">
        <v>370</v>
      </c>
      <c r="E55" s="79">
        <v>55</v>
      </c>
      <c r="F55" s="79">
        <v>55</v>
      </c>
      <c r="G55" s="79">
        <v>55</v>
      </c>
      <c r="H55" s="79">
        <v>55</v>
      </c>
      <c r="I55" s="79">
        <v>55</v>
      </c>
      <c r="J55" s="79">
        <v>55</v>
      </c>
      <c r="K55" s="79">
        <v>55</v>
      </c>
      <c r="L55" s="79">
        <v>55</v>
      </c>
      <c r="M55" s="79">
        <v>55</v>
      </c>
      <c r="N55" s="79">
        <v>55</v>
      </c>
      <c r="O55" s="79">
        <v>55</v>
      </c>
      <c r="P55" s="79">
        <v>55</v>
      </c>
      <c r="Q55" s="79">
        <v>55</v>
      </c>
      <c r="R55" s="79">
        <v>55</v>
      </c>
      <c r="S55" s="79">
        <v>55</v>
      </c>
      <c r="T55" s="79">
        <v>55</v>
      </c>
      <c r="U55" s="79">
        <v>55</v>
      </c>
      <c r="V55" s="79">
        <v>55</v>
      </c>
      <c r="W55" s="79">
        <v>55</v>
      </c>
      <c r="X55" s="79">
        <v>55</v>
      </c>
      <c r="Y55" s="79">
        <v>55</v>
      </c>
      <c r="Z55" s="79">
        <v>55</v>
      </c>
      <c r="AA55" s="79">
        <v>55</v>
      </c>
      <c r="AB55" s="79">
        <v>55</v>
      </c>
      <c r="AC55" s="79">
        <v>1320</v>
      </c>
      <c r="AD55" s="79">
        <v>9240</v>
      </c>
      <c r="AE55" s="79">
        <v>481800</v>
      </c>
    </row>
    <row r="56" spans="1:31" s="79" customFormat="1" ht="10.5">
      <c r="A56" s="79" t="s">
        <v>178</v>
      </c>
      <c r="B56" s="79" t="s">
        <v>368</v>
      </c>
      <c r="C56" s="79" t="s">
        <v>369</v>
      </c>
      <c r="D56" s="79" t="s">
        <v>370</v>
      </c>
      <c r="E56" s="79">
        <v>0.05</v>
      </c>
      <c r="F56" s="79">
        <v>0.05</v>
      </c>
      <c r="G56" s="79">
        <v>0.05</v>
      </c>
      <c r="H56" s="79">
        <v>0.05</v>
      </c>
      <c r="I56" s="79">
        <v>0.05</v>
      </c>
      <c r="J56" s="79">
        <v>0.05</v>
      </c>
      <c r="K56" s="79">
        <v>0.05</v>
      </c>
      <c r="L56" s="79">
        <v>0.05</v>
      </c>
      <c r="M56" s="79">
        <v>0.05</v>
      </c>
      <c r="N56" s="79">
        <v>0.05</v>
      </c>
      <c r="O56" s="79">
        <v>0.05</v>
      </c>
      <c r="P56" s="79">
        <v>0.05</v>
      </c>
      <c r="Q56" s="79">
        <v>0.05</v>
      </c>
      <c r="R56" s="79">
        <v>0.05</v>
      </c>
      <c r="S56" s="79">
        <v>0.05</v>
      </c>
      <c r="T56" s="79">
        <v>0.05</v>
      </c>
      <c r="U56" s="79">
        <v>0.05</v>
      </c>
      <c r="V56" s="79">
        <v>0.05</v>
      </c>
      <c r="W56" s="79">
        <v>0.05</v>
      </c>
      <c r="X56" s="79">
        <v>0.05</v>
      </c>
      <c r="Y56" s="79">
        <v>0.05</v>
      </c>
      <c r="Z56" s="79">
        <v>0.05</v>
      </c>
      <c r="AA56" s="79">
        <v>0.05</v>
      </c>
      <c r="AB56" s="79">
        <v>0.05</v>
      </c>
      <c r="AC56" s="79">
        <v>1.2</v>
      </c>
      <c r="AD56" s="79">
        <v>8.4</v>
      </c>
      <c r="AE56" s="79">
        <v>438</v>
      </c>
    </row>
    <row r="57" spans="1:31" s="79" customFormat="1" ht="10.5">
      <c r="A57" s="79" t="s">
        <v>179</v>
      </c>
      <c r="B57" s="79" t="s">
        <v>368</v>
      </c>
      <c r="C57" s="79" t="s">
        <v>369</v>
      </c>
      <c r="D57" s="79" t="s">
        <v>370</v>
      </c>
      <c r="E57" s="79">
        <v>0.2</v>
      </c>
      <c r="F57" s="79">
        <v>0.2</v>
      </c>
      <c r="G57" s="79">
        <v>0.2</v>
      </c>
      <c r="H57" s="79">
        <v>0.2</v>
      </c>
      <c r="I57" s="79">
        <v>0.2</v>
      </c>
      <c r="J57" s="79">
        <v>0.2</v>
      </c>
      <c r="K57" s="79">
        <v>0.2</v>
      </c>
      <c r="L57" s="79">
        <v>0.2</v>
      </c>
      <c r="M57" s="79">
        <v>0.2</v>
      </c>
      <c r="N57" s="79">
        <v>0.2</v>
      </c>
      <c r="O57" s="79">
        <v>0.2</v>
      </c>
      <c r="P57" s="79">
        <v>0.2</v>
      </c>
      <c r="Q57" s="79">
        <v>0.2</v>
      </c>
      <c r="R57" s="79">
        <v>0.2</v>
      </c>
      <c r="S57" s="79">
        <v>0.2</v>
      </c>
      <c r="T57" s="79">
        <v>0.2</v>
      </c>
      <c r="U57" s="79">
        <v>0.2</v>
      </c>
      <c r="V57" s="79">
        <v>0.2</v>
      </c>
      <c r="W57" s="79">
        <v>0.2</v>
      </c>
      <c r="X57" s="79">
        <v>0.2</v>
      </c>
      <c r="Y57" s="79">
        <v>0.2</v>
      </c>
      <c r="Z57" s="79">
        <v>0.2</v>
      </c>
      <c r="AA57" s="79">
        <v>0.2</v>
      </c>
      <c r="AB57" s="79">
        <v>0.2</v>
      </c>
      <c r="AC57" s="79">
        <v>4.8</v>
      </c>
      <c r="AD57" s="79">
        <v>33.6</v>
      </c>
      <c r="AE57" s="79">
        <v>1752</v>
      </c>
    </row>
    <row r="58" spans="1:31" s="79" customFormat="1" ht="10.5">
      <c r="A58" s="79" t="s">
        <v>180</v>
      </c>
      <c r="B58" s="79" t="s">
        <v>371</v>
      </c>
      <c r="C58" s="79" t="s">
        <v>369</v>
      </c>
      <c r="D58" s="79" t="s">
        <v>370</v>
      </c>
      <c r="E58" s="79">
        <v>49</v>
      </c>
      <c r="F58" s="79">
        <v>49</v>
      </c>
      <c r="G58" s="79">
        <v>49</v>
      </c>
      <c r="H58" s="79">
        <v>49</v>
      </c>
      <c r="I58" s="79">
        <v>49</v>
      </c>
      <c r="J58" s="79">
        <v>49</v>
      </c>
      <c r="K58" s="79">
        <v>49</v>
      </c>
      <c r="L58" s="79">
        <v>49</v>
      </c>
      <c r="M58" s="79">
        <v>49</v>
      </c>
      <c r="N58" s="79">
        <v>49</v>
      </c>
      <c r="O58" s="79">
        <v>49</v>
      </c>
      <c r="P58" s="79">
        <v>49</v>
      </c>
      <c r="Q58" s="79">
        <v>49</v>
      </c>
      <c r="R58" s="79">
        <v>49</v>
      </c>
      <c r="S58" s="79">
        <v>49</v>
      </c>
      <c r="T58" s="79">
        <v>49</v>
      </c>
      <c r="U58" s="79">
        <v>49</v>
      </c>
      <c r="V58" s="79">
        <v>49</v>
      </c>
      <c r="W58" s="79">
        <v>49</v>
      </c>
      <c r="X58" s="79">
        <v>49</v>
      </c>
      <c r="Y58" s="79">
        <v>49</v>
      </c>
      <c r="Z58" s="79">
        <v>49</v>
      </c>
      <c r="AA58" s="79">
        <v>49</v>
      </c>
      <c r="AB58" s="79">
        <v>49</v>
      </c>
      <c r="AC58" s="79">
        <v>1176</v>
      </c>
      <c r="AD58" s="79">
        <v>8232</v>
      </c>
      <c r="AE58" s="79">
        <v>429240</v>
      </c>
    </row>
    <row r="59" spans="1:31" s="79" customFormat="1" ht="10.5">
      <c r="A59" s="79" t="s">
        <v>181</v>
      </c>
      <c r="B59" s="79" t="s">
        <v>371</v>
      </c>
      <c r="C59" s="79" t="s">
        <v>369</v>
      </c>
      <c r="D59" s="79" t="s">
        <v>370</v>
      </c>
      <c r="E59" s="79">
        <v>55</v>
      </c>
      <c r="F59" s="79">
        <v>55</v>
      </c>
      <c r="G59" s="79">
        <v>55</v>
      </c>
      <c r="H59" s="79">
        <v>55</v>
      </c>
      <c r="I59" s="79">
        <v>55</v>
      </c>
      <c r="J59" s="79">
        <v>55</v>
      </c>
      <c r="K59" s="79">
        <v>55</v>
      </c>
      <c r="L59" s="79">
        <v>55</v>
      </c>
      <c r="M59" s="79">
        <v>55</v>
      </c>
      <c r="N59" s="79">
        <v>55</v>
      </c>
      <c r="O59" s="79">
        <v>55</v>
      </c>
      <c r="P59" s="79">
        <v>55</v>
      </c>
      <c r="Q59" s="79">
        <v>55</v>
      </c>
      <c r="R59" s="79">
        <v>55</v>
      </c>
      <c r="S59" s="79">
        <v>55</v>
      </c>
      <c r="T59" s="79">
        <v>55</v>
      </c>
      <c r="U59" s="79">
        <v>55</v>
      </c>
      <c r="V59" s="79">
        <v>55</v>
      </c>
      <c r="W59" s="79">
        <v>55</v>
      </c>
      <c r="X59" s="79">
        <v>55</v>
      </c>
      <c r="Y59" s="79">
        <v>55</v>
      </c>
      <c r="Z59" s="79">
        <v>55</v>
      </c>
      <c r="AA59" s="79">
        <v>55</v>
      </c>
      <c r="AB59" s="79">
        <v>55</v>
      </c>
      <c r="AC59" s="79">
        <v>1320</v>
      </c>
      <c r="AD59" s="79">
        <v>9240</v>
      </c>
      <c r="AE59" s="79">
        <v>481800</v>
      </c>
    </row>
    <row r="60" spans="1:31" s="79" customFormat="1" ht="10.5">
      <c r="A60" s="79" t="s">
        <v>182</v>
      </c>
      <c r="B60" s="79" t="s">
        <v>368</v>
      </c>
      <c r="C60" s="79" t="s">
        <v>369</v>
      </c>
      <c r="D60" s="79" t="s">
        <v>370</v>
      </c>
      <c r="E60" s="79">
        <v>0.05</v>
      </c>
      <c r="F60" s="79">
        <v>0.05</v>
      </c>
      <c r="G60" s="79">
        <v>0.05</v>
      </c>
      <c r="H60" s="79">
        <v>0.05</v>
      </c>
      <c r="I60" s="79">
        <v>0.05</v>
      </c>
      <c r="J60" s="79">
        <v>0.05</v>
      </c>
      <c r="K60" s="79">
        <v>0.05</v>
      </c>
      <c r="L60" s="79">
        <v>0.05</v>
      </c>
      <c r="M60" s="79">
        <v>0.05</v>
      </c>
      <c r="N60" s="79">
        <v>0.05</v>
      </c>
      <c r="O60" s="79">
        <v>0.05</v>
      </c>
      <c r="P60" s="79">
        <v>0.05</v>
      </c>
      <c r="Q60" s="79">
        <v>0.05</v>
      </c>
      <c r="R60" s="79">
        <v>0.05</v>
      </c>
      <c r="S60" s="79">
        <v>0.05</v>
      </c>
      <c r="T60" s="79">
        <v>0.05</v>
      </c>
      <c r="U60" s="79">
        <v>0.05</v>
      </c>
      <c r="V60" s="79">
        <v>0.05</v>
      </c>
      <c r="W60" s="79">
        <v>0.05</v>
      </c>
      <c r="X60" s="79">
        <v>0.05</v>
      </c>
      <c r="Y60" s="79">
        <v>0.05</v>
      </c>
      <c r="Z60" s="79">
        <v>0.05</v>
      </c>
      <c r="AA60" s="79">
        <v>0.05</v>
      </c>
      <c r="AB60" s="79">
        <v>0.05</v>
      </c>
      <c r="AC60" s="79">
        <v>1.2</v>
      </c>
      <c r="AD60" s="79">
        <v>8.4</v>
      </c>
      <c r="AE60" s="79">
        <v>438</v>
      </c>
    </row>
    <row r="61" spans="1:31" s="79" customFormat="1" ht="10.5">
      <c r="A61" s="79" t="s">
        <v>183</v>
      </c>
      <c r="B61" s="79" t="s">
        <v>368</v>
      </c>
      <c r="C61" s="79" t="s">
        <v>369</v>
      </c>
      <c r="D61" s="79" t="s">
        <v>370</v>
      </c>
      <c r="E61" s="79">
        <v>0.2</v>
      </c>
      <c r="F61" s="79">
        <v>0.2</v>
      </c>
      <c r="G61" s="79">
        <v>0.2</v>
      </c>
      <c r="H61" s="79">
        <v>0.2</v>
      </c>
      <c r="I61" s="79">
        <v>0.2</v>
      </c>
      <c r="J61" s="79">
        <v>0.2</v>
      </c>
      <c r="K61" s="79">
        <v>0.2</v>
      </c>
      <c r="L61" s="79">
        <v>0.2</v>
      </c>
      <c r="M61" s="79">
        <v>0.2</v>
      </c>
      <c r="N61" s="79">
        <v>0.2</v>
      </c>
      <c r="O61" s="79">
        <v>0.2</v>
      </c>
      <c r="P61" s="79">
        <v>0.2</v>
      </c>
      <c r="Q61" s="79">
        <v>0.2</v>
      </c>
      <c r="R61" s="79">
        <v>0.2</v>
      </c>
      <c r="S61" s="79">
        <v>0.2</v>
      </c>
      <c r="T61" s="79">
        <v>0.2</v>
      </c>
      <c r="U61" s="79">
        <v>0.2</v>
      </c>
      <c r="V61" s="79">
        <v>0.2</v>
      </c>
      <c r="W61" s="79">
        <v>0.2</v>
      </c>
      <c r="X61" s="79">
        <v>0.2</v>
      </c>
      <c r="Y61" s="79">
        <v>0.2</v>
      </c>
      <c r="Z61" s="79">
        <v>0.2</v>
      </c>
      <c r="AA61" s="79">
        <v>0.2</v>
      </c>
      <c r="AB61" s="79">
        <v>0.2</v>
      </c>
      <c r="AC61" s="79">
        <v>4.8</v>
      </c>
      <c r="AD61" s="79">
        <v>33.6</v>
      </c>
      <c r="AE61" s="79">
        <v>1752</v>
      </c>
    </row>
    <row r="62" spans="1:31" s="79" customFormat="1" ht="10.5">
      <c r="A62" s="79" t="s">
        <v>184</v>
      </c>
      <c r="B62" s="79" t="s">
        <v>371</v>
      </c>
      <c r="C62" s="79" t="s">
        <v>369</v>
      </c>
      <c r="D62" s="79" t="s">
        <v>370</v>
      </c>
      <c r="E62" s="79">
        <v>49</v>
      </c>
      <c r="F62" s="79">
        <v>49</v>
      </c>
      <c r="G62" s="79">
        <v>49</v>
      </c>
      <c r="H62" s="79">
        <v>49</v>
      </c>
      <c r="I62" s="79">
        <v>49</v>
      </c>
      <c r="J62" s="79">
        <v>49</v>
      </c>
      <c r="K62" s="79">
        <v>49</v>
      </c>
      <c r="L62" s="79">
        <v>49</v>
      </c>
      <c r="M62" s="79">
        <v>49</v>
      </c>
      <c r="N62" s="79">
        <v>49</v>
      </c>
      <c r="O62" s="79">
        <v>49</v>
      </c>
      <c r="P62" s="79">
        <v>49</v>
      </c>
      <c r="Q62" s="79">
        <v>49</v>
      </c>
      <c r="R62" s="79">
        <v>49</v>
      </c>
      <c r="S62" s="79">
        <v>49</v>
      </c>
      <c r="T62" s="79">
        <v>49</v>
      </c>
      <c r="U62" s="79">
        <v>49</v>
      </c>
      <c r="V62" s="79">
        <v>49</v>
      </c>
      <c r="W62" s="79">
        <v>49</v>
      </c>
      <c r="X62" s="79">
        <v>49</v>
      </c>
      <c r="Y62" s="79">
        <v>49</v>
      </c>
      <c r="Z62" s="79">
        <v>49</v>
      </c>
      <c r="AA62" s="79">
        <v>49</v>
      </c>
      <c r="AB62" s="79">
        <v>49</v>
      </c>
      <c r="AC62" s="79">
        <v>1176</v>
      </c>
      <c r="AD62" s="79">
        <v>8232</v>
      </c>
      <c r="AE62" s="79">
        <v>429240</v>
      </c>
    </row>
    <row r="63" spans="1:31" s="79" customFormat="1" ht="10.5">
      <c r="A63" s="79" t="s">
        <v>185</v>
      </c>
      <c r="B63" s="79" t="s">
        <v>371</v>
      </c>
      <c r="C63" s="79" t="s">
        <v>369</v>
      </c>
      <c r="D63" s="79" t="s">
        <v>370</v>
      </c>
      <c r="E63" s="79">
        <v>55</v>
      </c>
      <c r="F63" s="79">
        <v>55</v>
      </c>
      <c r="G63" s="79">
        <v>55</v>
      </c>
      <c r="H63" s="79">
        <v>55</v>
      </c>
      <c r="I63" s="79">
        <v>55</v>
      </c>
      <c r="J63" s="79">
        <v>55</v>
      </c>
      <c r="K63" s="79">
        <v>55</v>
      </c>
      <c r="L63" s="79">
        <v>55</v>
      </c>
      <c r="M63" s="79">
        <v>55</v>
      </c>
      <c r="N63" s="79">
        <v>55</v>
      </c>
      <c r="O63" s="79">
        <v>55</v>
      </c>
      <c r="P63" s="79">
        <v>55</v>
      </c>
      <c r="Q63" s="79">
        <v>55</v>
      </c>
      <c r="R63" s="79">
        <v>55</v>
      </c>
      <c r="S63" s="79">
        <v>55</v>
      </c>
      <c r="T63" s="79">
        <v>55</v>
      </c>
      <c r="U63" s="79">
        <v>55</v>
      </c>
      <c r="V63" s="79">
        <v>55</v>
      </c>
      <c r="W63" s="79">
        <v>55</v>
      </c>
      <c r="X63" s="79">
        <v>55</v>
      </c>
      <c r="Y63" s="79">
        <v>55</v>
      </c>
      <c r="Z63" s="79">
        <v>55</v>
      </c>
      <c r="AA63" s="79">
        <v>55</v>
      </c>
      <c r="AB63" s="79">
        <v>55</v>
      </c>
      <c r="AC63" s="79">
        <v>1320</v>
      </c>
      <c r="AD63" s="79">
        <v>9240</v>
      </c>
      <c r="AE63" s="79">
        <v>481800</v>
      </c>
    </row>
    <row r="64" spans="1:31" s="79" customFormat="1" ht="10.5">
      <c r="A64" s="79" t="s">
        <v>186</v>
      </c>
      <c r="B64" s="79" t="s">
        <v>368</v>
      </c>
      <c r="C64" s="79" t="s">
        <v>369</v>
      </c>
      <c r="D64" s="79" t="s">
        <v>370</v>
      </c>
      <c r="E64" s="79">
        <v>0.05</v>
      </c>
      <c r="F64" s="79">
        <v>0.05</v>
      </c>
      <c r="G64" s="79">
        <v>0.05</v>
      </c>
      <c r="H64" s="79">
        <v>0.05</v>
      </c>
      <c r="I64" s="79">
        <v>0.05</v>
      </c>
      <c r="J64" s="79">
        <v>0.05</v>
      </c>
      <c r="K64" s="79">
        <v>0.05</v>
      </c>
      <c r="L64" s="79">
        <v>0.05</v>
      </c>
      <c r="M64" s="79">
        <v>0.05</v>
      </c>
      <c r="N64" s="79">
        <v>0.05</v>
      </c>
      <c r="O64" s="79">
        <v>0.05</v>
      </c>
      <c r="P64" s="79">
        <v>0.05</v>
      </c>
      <c r="Q64" s="79">
        <v>0.05</v>
      </c>
      <c r="R64" s="79">
        <v>0.05</v>
      </c>
      <c r="S64" s="79">
        <v>0.05</v>
      </c>
      <c r="T64" s="79">
        <v>0.05</v>
      </c>
      <c r="U64" s="79">
        <v>0.05</v>
      </c>
      <c r="V64" s="79">
        <v>0.05</v>
      </c>
      <c r="W64" s="79">
        <v>0.05</v>
      </c>
      <c r="X64" s="79">
        <v>0.05</v>
      </c>
      <c r="Y64" s="79">
        <v>0.05</v>
      </c>
      <c r="Z64" s="79">
        <v>0.05</v>
      </c>
      <c r="AA64" s="79">
        <v>0.05</v>
      </c>
      <c r="AB64" s="79">
        <v>0.05</v>
      </c>
      <c r="AC64" s="79">
        <v>1.2</v>
      </c>
      <c r="AD64" s="79">
        <v>8.4</v>
      </c>
      <c r="AE64" s="79">
        <v>438</v>
      </c>
    </row>
    <row r="65" spans="1:31" s="79" customFormat="1" ht="10.5">
      <c r="A65" s="79" t="s">
        <v>187</v>
      </c>
      <c r="B65" s="79" t="s">
        <v>368</v>
      </c>
      <c r="C65" s="79" t="s">
        <v>369</v>
      </c>
      <c r="D65" s="79" t="s">
        <v>370</v>
      </c>
      <c r="E65" s="79">
        <v>0.2</v>
      </c>
      <c r="F65" s="79">
        <v>0.2</v>
      </c>
      <c r="G65" s="79">
        <v>0.2</v>
      </c>
      <c r="H65" s="79">
        <v>0.2</v>
      </c>
      <c r="I65" s="79">
        <v>0.2</v>
      </c>
      <c r="J65" s="79">
        <v>0.2</v>
      </c>
      <c r="K65" s="79">
        <v>0.2</v>
      </c>
      <c r="L65" s="79">
        <v>0.2</v>
      </c>
      <c r="M65" s="79">
        <v>0.2</v>
      </c>
      <c r="N65" s="79">
        <v>0.2</v>
      </c>
      <c r="O65" s="79">
        <v>0.2</v>
      </c>
      <c r="P65" s="79">
        <v>0.2</v>
      </c>
      <c r="Q65" s="79">
        <v>0.2</v>
      </c>
      <c r="R65" s="79">
        <v>0.2</v>
      </c>
      <c r="S65" s="79">
        <v>0.2</v>
      </c>
      <c r="T65" s="79">
        <v>0.2</v>
      </c>
      <c r="U65" s="79">
        <v>0.2</v>
      </c>
      <c r="V65" s="79">
        <v>0.2</v>
      </c>
      <c r="W65" s="79">
        <v>0.2</v>
      </c>
      <c r="X65" s="79">
        <v>0.2</v>
      </c>
      <c r="Y65" s="79">
        <v>0.2</v>
      </c>
      <c r="Z65" s="79">
        <v>0.2</v>
      </c>
      <c r="AA65" s="79">
        <v>0.2</v>
      </c>
      <c r="AB65" s="79">
        <v>0.2</v>
      </c>
      <c r="AC65" s="79">
        <v>4.8</v>
      </c>
      <c r="AD65" s="79">
        <v>33.6</v>
      </c>
      <c r="AE65" s="79">
        <v>1752</v>
      </c>
    </row>
    <row r="66" spans="1:31" s="79" customFormat="1" ht="10.5">
      <c r="A66" s="79" t="s">
        <v>188</v>
      </c>
      <c r="B66" s="79" t="s">
        <v>371</v>
      </c>
      <c r="C66" s="79" t="s">
        <v>369</v>
      </c>
      <c r="D66" s="79" t="s">
        <v>370</v>
      </c>
      <c r="E66" s="79">
        <v>49</v>
      </c>
      <c r="F66" s="79">
        <v>49</v>
      </c>
      <c r="G66" s="79">
        <v>49</v>
      </c>
      <c r="H66" s="79">
        <v>49</v>
      </c>
      <c r="I66" s="79">
        <v>49</v>
      </c>
      <c r="J66" s="79">
        <v>49</v>
      </c>
      <c r="K66" s="79">
        <v>49</v>
      </c>
      <c r="L66" s="79">
        <v>49</v>
      </c>
      <c r="M66" s="79">
        <v>49</v>
      </c>
      <c r="N66" s="79">
        <v>49</v>
      </c>
      <c r="O66" s="79">
        <v>49</v>
      </c>
      <c r="P66" s="79">
        <v>49</v>
      </c>
      <c r="Q66" s="79">
        <v>49</v>
      </c>
      <c r="R66" s="79">
        <v>49</v>
      </c>
      <c r="S66" s="79">
        <v>49</v>
      </c>
      <c r="T66" s="79">
        <v>49</v>
      </c>
      <c r="U66" s="79">
        <v>49</v>
      </c>
      <c r="V66" s="79">
        <v>49</v>
      </c>
      <c r="W66" s="79">
        <v>49</v>
      </c>
      <c r="X66" s="79">
        <v>49</v>
      </c>
      <c r="Y66" s="79">
        <v>49</v>
      </c>
      <c r="Z66" s="79">
        <v>49</v>
      </c>
      <c r="AA66" s="79">
        <v>49</v>
      </c>
      <c r="AB66" s="79">
        <v>49</v>
      </c>
      <c r="AC66" s="79">
        <v>1176</v>
      </c>
      <c r="AD66" s="79">
        <v>8232</v>
      </c>
      <c r="AE66" s="79">
        <v>429240</v>
      </c>
    </row>
    <row r="67" spans="1:31" s="79" customFormat="1" ht="10.5">
      <c r="A67" s="79" t="s">
        <v>189</v>
      </c>
      <c r="B67" s="79" t="s">
        <v>371</v>
      </c>
      <c r="C67" s="79" t="s">
        <v>369</v>
      </c>
      <c r="D67" s="79" t="s">
        <v>370</v>
      </c>
      <c r="E67" s="79">
        <v>55</v>
      </c>
      <c r="F67" s="79">
        <v>55</v>
      </c>
      <c r="G67" s="79">
        <v>55</v>
      </c>
      <c r="H67" s="79">
        <v>55</v>
      </c>
      <c r="I67" s="79">
        <v>55</v>
      </c>
      <c r="J67" s="79">
        <v>55</v>
      </c>
      <c r="K67" s="79">
        <v>55</v>
      </c>
      <c r="L67" s="79">
        <v>55</v>
      </c>
      <c r="M67" s="79">
        <v>55</v>
      </c>
      <c r="N67" s="79">
        <v>55</v>
      </c>
      <c r="O67" s="79">
        <v>55</v>
      </c>
      <c r="P67" s="79">
        <v>55</v>
      </c>
      <c r="Q67" s="79">
        <v>55</v>
      </c>
      <c r="R67" s="79">
        <v>55</v>
      </c>
      <c r="S67" s="79">
        <v>55</v>
      </c>
      <c r="T67" s="79">
        <v>55</v>
      </c>
      <c r="U67" s="79">
        <v>55</v>
      </c>
      <c r="V67" s="79">
        <v>55</v>
      </c>
      <c r="W67" s="79">
        <v>55</v>
      </c>
      <c r="X67" s="79">
        <v>55</v>
      </c>
      <c r="Y67" s="79">
        <v>55</v>
      </c>
      <c r="Z67" s="79">
        <v>55</v>
      </c>
      <c r="AA67" s="79">
        <v>55</v>
      </c>
      <c r="AB67" s="79">
        <v>55</v>
      </c>
      <c r="AC67" s="79">
        <v>1320</v>
      </c>
      <c r="AD67" s="79">
        <v>9240</v>
      </c>
      <c r="AE67" s="79">
        <v>481800</v>
      </c>
    </row>
    <row r="68" spans="1:31" s="79" customFormat="1" ht="10.5">
      <c r="A68" s="79" t="s">
        <v>190</v>
      </c>
      <c r="B68" s="79" t="s">
        <v>368</v>
      </c>
      <c r="C68" s="79" t="s">
        <v>369</v>
      </c>
      <c r="D68" s="79" t="s">
        <v>370</v>
      </c>
      <c r="E68" s="79">
        <v>0.05</v>
      </c>
      <c r="F68" s="79">
        <v>0.05</v>
      </c>
      <c r="G68" s="79">
        <v>0.05</v>
      </c>
      <c r="H68" s="79">
        <v>0.05</v>
      </c>
      <c r="I68" s="79">
        <v>0.05</v>
      </c>
      <c r="J68" s="79">
        <v>0.05</v>
      </c>
      <c r="K68" s="79">
        <v>0.05</v>
      </c>
      <c r="L68" s="79">
        <v>0.05</v>
      </c>
      <c r="M68" s="79">
        <v>0.05</v>
      </c>
      <c r="N68" s="79">
        <v>0.05</v>
      </c>
      <c r="O68" s="79">
        <v>0.05</v>
      </c>
      <c r="P68" s="79">
        <v>0.05</v>
      </c>
      <c r="Q68" s="79">
        <v>0.05</v>
      </c>
      <c r="R68" s="79">
        <v>0.05</v>
      </c>
      <c r="S68" s="79">
        <v>0.05</v>
      </c>
      <c r="T68" s="79">
        <v>0.05</v>
      </c>
      <c r="U68" s="79">
        <v>0.05</v>
      </c>
      <c r="V68" s="79">
        <v>0.05</v>
      </c>
      <c r="W68" s="79">
        <v>0.05</v>
      </c>
      <c r="X68" s="79">
        <v>0.05</v>
      </c>
      <c r="Y68" s="79">
        <v>0.05</v>
      </c>
      <c r="Z68" s="79">
        <v>0.05</v>
      </c>
      <c r="AA68" s="79">
        <v>0.05</v>
      </c>
      <c r="AB68" s="79">
        <v>0.05</v>
      </c>
      <c r="AC68" s="79">
        <v>1.2</v>
      </c>
      <c r="AD68" s="79">
        <v>8.4</v>
      </c>
      <c r="AE68" s="79">
        <v>438</v>
      </c>
    </row>
    <row r="69" spans="1:31" s="79" customFormat="1" ht="10.5">
      <c r="A69" s="79" t="s">
        <v>191</v>
      </c>
      <c r="B69" s="79" t="s">
        <v>368</v>
      </c>
      <c r="C69" s="79" t="s">
        <v>369</v>
      </c>
      <c r="D69" s="79" t="s">
        <v>370</v>
      </c>
      <c r="E69" s="79">
        <v>0.2</v>
      </c>
      <c r="F69" s="79">
        <v>0.2</v>
      </c>
      <c r="G69" s="79">
        <v>0.2</v>
      </c>
      <c r="H69" s="79">
        <v>0.2</v>
      </c>
      <c r="I69" s="79">
        <v>0.2</v>
      </c>
      <c r="J69" s="79">
        <v>0.2</v>
      </c>
      <c r="K69" s="79">
        <v>0.2</v>
      </c>
      <c r="L69" s="79">
        <v>0.2</v>
      </c>
      <c r="M69" s="79">
        <v>0.2</v>
      </c>
      <c r="N69" s="79">
        <v>0.2</v>
      </c>
      <c r="O69" s="79">
        <v>0.2</v>
      </c>
      <c r="P69" s="79">
        <v>0.2</v>
      </c>
      <c r="Q69" s="79">
        <v>0.2</v>
      </c>
      <c r="R69" s="79">
        <v>0.2</v>
      </c>
      <c r="S69" s="79">
        <v>0.2</v>
      </c>
      <c r="T69" s="79">
        <v>0.2</v>
      </c>
      <c r="U69" s="79">
        <v>0.2</v>
      </c>
      <c r="V69" s="79">
        <v>0.2</v>
      </c>
      <c r="W69" s="79">
        <v>0.2</v>
      </c>
      <c r="X69" s="79">
        <v>0.2</v>
      </c>
      <c r="Y69" s="79">
        <v>0.2</v>
      </c>
      <c r="Z69" s="79">
        <v>0.2</v>
      </c>
      <c r="AA69" s="79">
        <v>0.2</v>
      </c>
      <c r="AB69" s="79">
        <v>0.2</v>
      </c>
      <c r="AC69" s="79">
        <v>4.8</v>
      </c>
      <c r="AD69" s="79">
        <v>33.6</v>
      </c>
      <c r="AE69" s="79">
        <v>1752</v>
      </c>
    </row>
    <row r="70" spans="1:31" s="79" customFormat="1" ht="10.5">
      <c r="A70" s="79" t="s">
        <v>192</v>
      </c>
      <c r="B70" s="79" t="s">
        <v>371</v>
      </c>
      <c r="C70" s="79" t="s">
        <v>369</v>
      </c>
      <c r="D70" s="79" t="s">
        <v>370</v>
      </c>
      <c r="E70" s="79">
        <v>49</v>
      </c>
      <c r="F70" s="79">
        <v>49</v>
      </c>
      <c r="G70" s="79">
        <v>49</v>
      </c>
      <c r="H70" s="79">
        <v>49</v>
      </c>
      <c r="I70" s="79">
        <v>49</v>
      </c>
      <c r="J70" s="79">
        <v>49</v>
      </c>
      <c r="K70" s="79">
        <v>49</v>
      </c>
      <c r="L70" s="79">
        <v>49</v>
      </c>
      <c r="M70" s="79">
        <v>49</v>
      </c>
      <c r="N70" s="79">
        <v>49</v>
      </c>
      <c r="O70" s="79">
        <v>49</v>
      </c>
      <c r="P70" s="79">
        <v>49</v>
      </c>
      <c r="Q70" s="79">
        <v>49</v>
      </c>
      <c r="R70" s="79">
        <v>49</v>
      </c>
      <c r="S70" s="79">
        <v>49</v>
      </c>
      <c r="T70" s="79">
        <v>49</v>
      </c>
      <c r="U70" s="79">
        <v>49</v>
      </c>
      <c r="V70" s="79">
        <v>49</v>
      </c>
      <c r="W70" s="79">
        <v>49</v>
      </c>
      <c r="X70" s="79">
        <v>49</v>
      </c>
      <c r="Y70" s="79">
        <v>49</v>
      </c>
      <c r="Z70" s="79">
        <v>49</v>
      </c>
      <c r="AA70" s="79">
        <v>49</v>
      </c>
      <c r="AB70" s="79">
        <v>49</v>
      </c>
      <c r="AC70" s="79">
        <v>1176</v>
      </c>
      <c r="AD70" s="79">
        <v>8232</v>
      </c>
      <c r="AE70" s="79">
        <v>429240</v>
      </c>
    </row>
    <row r="71" spans="1:31" s="79" customFormat="1" ht="10.5">
      <c r="A71" s="79" t="s">
        <v>193</v>
      </c>
      <c r="B71" s="79" t="s">
        <v>371</v>
      </c>
      <c r="C71" s="79" t="s">
        <v>369</v>
      </c>
      <c r="D71" s="79" t="s">
        <v>370</v>
      </c>
      <c r="E71" s="79">
        <v>55</v>
      </c>
      <c r="F71" s="79">
        <v>55</v>
      </c>
      <c r="G71" s="79">
        <v>55</v>
      </c>
      <c r="H71" s="79">
        <v>55</v>
      </c>
      <c r="I71" s="79">
        <v>55</v>
      </c>
      <c r="J71" s="79">
        <v>55</v>
      </c>
      <c r="K71" s="79">
        <v>55</v>
      </c>
      <c r="L71" s="79">
        <v>55</v>
      </c>
      <c r="M71" s="79">
        <v>55</v>
      </c>
      <c r="N71" s="79">
        <v>55</v>
      </c>
      <c r="O71" s="79">
        <v>55</v>
      </c>
      <c r="P71" s="79">
        <v>55</v>
      </c>
      <c r="Q71" s="79">
        <v>55</v>
      </c>
      <c r="R71" s="79">
        <v>55</v>
      </c>
      <c r="S71" s="79">
        <v>55</v>
      </c>
      <c r="T71" s="79">
        <v>55</v>
      </c>
      <c r="U71" s="79">
        <v>55</v>
      </c>
      <c r="V71" s="79">
        <v>55</v>
      </c>
      <c r="W71" s="79">
        <v>55</v>
      </c>
      <c r="X71" s="79">
        <v>55</v>
      </c>
      <c r="Y71" s="79">
        <v>55</v>
      </c>
      <c r="Z71" s="79">
        <v>55</v>
      </c>
      <c r="AA71" s="79">
        <v>55</v>
      </c>
      <c r="AB71" s="79">
        <v>55</v>
      </c>
      <c r="AC71" s="79">
        <v>1320</v>
      </c>
      <c r="AD71" s="79">
        <v>9240</v>
      </c>
      <c r="AE71" s="79">
        <v>481800</v>
      </c>
    </row>
    <row r="72" spans="1:31" s="79" customFormat="1" ht="10.5">
      <c r="A72" s="79" t="s">
        <v>194</v>
      </c>
      <c r="B72" s="79" t="s">
        <v>368</v>
      </c>
      <c r="C72" s="79" t="s">
        <v>369</v>
      </c>
      <c r="D72" s="79" t="s">
        <v>370</v>
      </c>
      <c r="E72" s="79">
        <v>0.05</v>
      </c>
      <c r="F72" s="79">
        <v>0.05</v>
      </c>
      <c r="G72" s="79">
        <v>0.05</v>
      </c>
      <c r="H72" s="79">
        <v>0.05</v>
      </c>
      <c r="I72" s="79">
        <v>0.05</v>
      </c>
      <c r="J72" s="79">
        <v>0.05</v>
      </c>
      <c r="K72" s="79">
        <v>0.05</v>
      </c>
      <c r="L72" s="79">
        <v>0.05</v>
      </c>
      <c r="M72" s="79">
        <v>0.05</v>
      </c>
      <c r="N72" s="79">
        <v>0.05</v>
      </c>
      <c r="O72" s="79">
        <v>0.05</v>
      </c>
      <c r="P72" s="79">
        <v>0.05</v>
      </c>
      <c r="Q72" s="79">
        <v>0.05</v>
      </c>
      <c r="R72" s="79">
        <v>0.05</v>
      </c>
      <c r="S72" s="79">
        <v>0.05</v>
      </c>
      <c r="T72" s="79">
        <v>0.05</v>
      </c>
      <c r="U72" s="79">
        <v>0.05</v>
      </c>
      <c r="V72" s="79">
        <v>0.05</v>
      </c>
      <c r="W72" s="79">
        <v>0.05</v>
      </c>
      <c r="X72" s="79">
        <v>0.05</v>
      </c>
      <c r="Y72" s="79">
        <v>0.05</v>
      </c>
      <c r="Z72" s="79">
        <v>0.05</v>
      </c>
      <c r="AA72" s="79">
        <v>0.05</v>
      </c>
      <c r="AB72" s="79">
        <v>0.05</v>
      </c>
      <c r="AC72" s="79">
        <v>1.2</v>
      </c>
      <c r="AD72" s="79">
        <v>8.4</v>
      </c>
      <c r="AE72" s="79">
        <v>438</v>
      </c>
    </row>
    <row r="73" spans="1:31" s="79" customFormat="1" ht="10.5">
      <c r="A73" s="79" t="s">
        <v>195</v>
      </c>
      <c r="B73" s="79" t="s">
        <v>368</v>
      </c>
      <c r="C73" s="79" t="s">
        <v>369</v>
      </c>
      <c r="D73" s="79" t="s">
        <v>370</v>
      </c>
      <c r="E73" s="79">
        <v>0.2</v>
      </c>
      <c r="F73" s="79">
        <v>0.2</v>
      </c>
      <c r="G73" s="79">
        <v>0.2</v>
      </c>
      <c r="H73" s="79">
        <v>0.2</v>
      </c>
      <c r="I73" s="79">
        <v>0.2</v>
      </c>
      <c r="J73" s="79">
        <v>0.2</v>
      </c>
      <c r="K73" s="79">
        <v>0.2</v>
      </c>
      <c r="L73" s="79">
        <v>0.2</v>
      </c>
      <c r="M73" s="79">
        <v>0.2</v>
      </c>
      <c r="N73" s="79">
        <v>0.2</v>
      </c>
      <c r="O73" s="79">
        <v>0.2</v>
      </c>
      <c r="P73" s="79">
        <v>0.2</v>
      </c>
      <c r="Q73" s="79">
        <v>0.2</v>
      </c>
      <c r="R73" s="79">
        <v>0.2</v>
      </c>
      <c r="S73" s="79">
        <v>0.2</v>
      </c>
      <c r="T73" s="79">
        <v>0.2</v>
      </c>
      <c r="U73" s="79">
        <v>0.2</v>
      </c>
      <c r="V73" s="79">
        <v>0.2</v>
      </c>
      <c r="W73" s="79">
        <v>0.2</v>
      </c>
      <c r="X73" s="79">
        <v>0.2</v>
      </c>
      <c r="Y73" s="79">
        <v>0.2</v>
      </c>
      <c r="Z73" s="79">
        <v>0.2</v>
      </c>
      <c r="AA73" s="79">
        <v>0.2</v>
      </c>
      <c r="AB73" s="79">
        <v>0.2</v>
      </c>
      <c r="AC73" s="79">
        <v>4.8</v>
      </c>
      <c r="AD73" s="79">
        <v>33.6</v>
      </c>
      <c r="AE73" s="79">
        <v>1752</v>
      </c>
    </row>
    <row r="74" spans="1:31" s="79" customFormat="1" ht="10.5">
      <c r="A74" s="79" t="s">
        <v>196</v>
      </c>
      <c r="B74" s="79" t="s">
        <v>371</v>
      </c>
      <c r="C74" s="79" t="s">
        <v>369</v>
      </c>
      <c r="D74" s="79" t="s">
        <v>370</v>
      </c>
      <c r="E74" s="79">
        <v>49</v>
      </c>
      <c r="F74" s="79">
        <v>49</v>
      </c>
      <c r="G74" s="79">
        <v>49</v>
      </c>
      <c r="H74" s="79">
        <v>49</v>
      </c>
      <c r="I74" s="79">
        <v>49</v>
      </c>
      <c r="J74" s="79">
        <v>49</v>
      </c>
      <c r="K74" s="79">
        <v>49</v>
      </c>
      <c r="L74" s="79">
        <v>49</v>
      </c>
      <c r="M74" s="79">
        <v>49</v>
      </c>
      <c r="N74" s="79">
        <v>49</v>
      </c>
      <c r="O74" s="79">
        <v>49</v>
      </c>
      <c r="P74" s="79">
        <v>49</v>
      </c>
      <c r="Q74" s="79">
        <v>49</v>
      </c>
      <c r="R74" s="79">
        <v>49</v>
      </c>
      <c r="S74" s="79">
        <v>49</v>
      </c>
      <c r="T74" s="79">
        <v>49</v>
      </c>
      <c r="U74" s="79">
        <v>49</v>
      </c>
      <c r="V74" s="79">
        <v>49</v>
      </c>
      <c r="W74" s="79">
        <v>49</v>
      </c>
      <c r="X74" s="79">
        <v>49</v>
      </c>
      <c r="Y74" s="79">
        <v>49</v>
      </c>
      <c r="Z74" s="79">
        <v>49</v>
      </c>
      <c r="AA74" s="79">
        <v>49</v>
      </c>
      <c r="AB74" s="79">
        <v>49</v>
      </c>
      <c r="AC74" s="79">
        <v>1176</v>
      </c>
      <c r="AD74" s="79">
        <v>8232</v>
      </c>
      <c r="AE74" s="79">
        <v>429240</v>
      </c>
    </row>
    <row r="75" spans="1:31" s="79" customFormat="1" ht="10.5">
      <c r="A75" s="79" t="s">
        <v>197</v>
      </c>
      <c r="B75" s="79" t="s">
        <v>371</v>
      </c>
      <c r="C75" s="79" t="s">
        <v>369</v>
      </c>
      <c r="D75" s="79" t="s">
        <v>370</v>
      </c>
      <c r="E75" s="79">
        <v>55</v>
      </c>
      <c r="F75" s="79">
        <v>55</v>
      </c>
      <c r="G75" s="79">
        <v>55</v>
      </c>
      <c r="H75" s="79">
        <v>55</v>
      </c>
      <c r="I75" s="79">
        <v>55</v>
      </c>
      <c r="J75" s="79">
        <v>55</v>
      </c>
      <c r="K75" s="79">
        <v>55</v>
      </c>
      <c r="L75" s="79">
        <v>55</v>
      </c>
      <c r="M75" s="79">
        <v>55</v>
      </c>
      <c r="N75" s="79">
        <v>55</v>
      </c>
      <c r="O75" s="79">
        <v>55</v>
      </c>
      <c r="P75" s="79">
        <v>55</v>
      </c>
      <c r="Q75" s="79">
        <v>55</v>
      </c>
      <c r="R75" s="79">
        <v>55</v>
      </c>
      <c r="S75" s="79">
        <v>55</v>
      </c>
      <c r="T75" s="79">
        <v>55</v>
      </c>
      <c r="U75" s="79">
        <v>55</v>
      </c>
      <c r="V75" s="79">
        <v>55</v>
      </c>
      <c r="W75" s="79">
        <v>55</v>
      </c>
      <c r="X75" s="79">
        <v>55</v>
      </c>
      <c r="Y75" s="79">
        <v>55</v>
      </c>
      <c r="Z75" s="79">
        <v>55</v>
      </c>
      <c r="AA75" s="79">
        <v>55</v>
      </c>
      <c r="AB75" s="79">
        <v>55</v>
      </c>
      <c r="AC75" s="79">
        <v>1320</v>
      </c>
      <c r="AD75" s="79">
        <v>9240</v>
      </c>
      <c r="AE75" s="79">
        <v>481800</v>
      </c>
    </row>
    <row r="76" spans="1:31" s="79" customFormat="1" ht="10.5">
      <c r="A76" s="79" t="s">
        <v>198</v>
      </c>
      <c r="B76" s="79" t="s">
        <v>368</v>
      </c>
      <c r="C76" s="79" t="s">
        <v>369</v>
      </c>
      <c r="D76" s="79" t="s">
        <v>370</v>
      </c>
      <c r="E76" s="79">
        <v>0.05</v>
      </c>
      <c r="F76" s="79">
        <v>0.05</v>
      </c>
      <c r="G76" s="79">
        <v>0.05</v>
      </c>
      <c r="H76" s="79">
        <v>0.05</v>
      </c>
      <c r="I76" s="79">
        <v>0.05</v>
      </c>
      <c r="J76" s="79">
        <v>0.05</v>
      </c>
      <c r="K76" s="79">
        <v>0.05</v>
      </c>
      <c r="L76" s="79">
        <v>0.05</v>
      </c>
      <c r="M76" s="79">
        <v>0.05</v>
      </c>
      <c r="N76" s="79">
        <v>0.05</v>
      </c>
      <c r="O76" s="79">
        <v>0.05</v>
      </c>
      <c r="P76" s="79">
        <v>0.05</v>
      </c>
      <c r="Q76" s="79">
        <v>0.05</v>
      </c>
      <c r="R76" s="79">
        <v>0.05</v>
      </c>
      <c r="S76" s="79">
        <v>0.05</v>
      </c>
      <c r="T76" s="79">
        <v>0.05</v>
      </c>
      <c r="U76" s="79">
        <v>0.05</v>
      </c>
      <c r="V76" s="79">
        <v>0.05</v>
      </c>
      <c r="W76" s="79">
        <v>0.05</v>
      </c>
      <c r="X76" s="79">
        <v>0.05</v>
      </c>
      <c r="Y76" s="79">
        <v>0.05</v>
      </c>
      <c r="Z76" s="79">
        <v>0.05</v>
      </c>
      <c r="AA76" s="79">
        <v>0.05</v>
      </c>
      <c r="AB76" s="79">
        <v>0.05</v>
      </c>
      <c r="AC76" s="79">
        <v>1.2</v>
      </c>
      <c r="AD76" s="79">
        <v>8.4</v>
      </c>
      <c r="AE76" s="79">
        <v>438</v>
      </c>
    </row>
    <row r="77" spans="1:31" s="79" customFormat="1" ht="10.5">
      <c r="A77" s="79" t="s">
        <v>199</v>
      </c>
      <c r="B77" s="79" t="s">
        <v>368</v>
      </c>
      <c r="C77" s="79" t="s">
        <v>369</v>
      </c>
      <c r="D77" s="79" t="s">
        <v>370</v>
      </c>
      <c r="E77" s="79">
        <v>0.2</v>
      </c>
      <c r="F77" s="79">
        <v>0.2</v>
      </c>
      <c r="G77" s="79">
        <v>0.2</v>
      </c>
      <c r="H77" s="79">
        <v>0.2</v>
      </c>
      <c r="I77" s="79">
        <v>0.2</v>
      </c>
      <c r="J77" s="79">
        <v>0.2</v>
      </c>
      <c r="K77" s="79">
        <v>0.2</v>
      </c>
      <c r="L77" s="79">
        <v>0.2</v>
      </c>
      <c r="M77" s="79">
        <v>0.2</v>
      </c>
      <c r="N77" s="79">
        <v>0.2</v>
      </c>
      <c r="O77" s="79">
        <v>0.2</v>
      </c>
      <c r="P77" s="79">
        <v>0.2</v>
      </c>
      <c r="Q77" s="79">
        <v>0.2</v>
      </c>
      <c r="R77" s="79">
        <v>0.2</v>
      </c>
      <c r="S77" s="79">
        <v>0.2</v>
      </c>
      <c r="T77" s="79">
        <v>0.2</v>
      </c>
      <c r="U77" s="79">
        <v>0.2</v>
      </c>
      <c r="V77" s="79">
        <v>0.2</v>
      </c>
      <c r="W77" s="79">
        <v>0.2</v>
      </c>
      <c r="X77" s="79">
        <v>0.2</v>
      </c>
      <c r="Y77" s="79">
        <v>0.2</v>
      </c>
      <c r="Z77" s="79">
        <v>0.2</v>
      </c>
      <c r="AA77" s="79">
        <v>0.2</v>
      </c>
      <c r="AB77" s="79">
        <v>0.2</v>
      </c>
      <c r="AC77" s="79">
        <v>4.8</v>
      </c>
      <c r="AD77" s="79">
        <v>33.6</v>
      </c>
      <c r="AE77" s="79">
        <v>1752</v>
      </c>
    </row>
    <row r="78" spans="1:31" s="79" customFormat="1" ht="10.5">
      <c r="A78" s="79" t="s">
        <v>200</v>
      </c>
      <c r="B78" s="79" t="s">
        <v>371</v>
      </c>
      <c r="C78" s="79" t="s">
        <v>369</v>
      </c>
      <c r="D78" s="79" t="s">
        <v>370</v>
      </c>
      <c r="E78" s="79">
        <v>49</v>
      </c>
      <c r="F78" s="79">
        <v>49</v>
      </c>
      <c r="G78" s="79">
        <v>49</v>
      </c>
      <c r="H78" s="79">
        <v>49</v>
      </c>
      <c r="I78" s="79">
        <v>49</v>
      </c>
      <c r="J78" s="79">
        <v>49</v>
      </c>
      <c r="K78" s="79">
        <v>49</v>
      </c>
      <c r="L78" s="79">
        <v>49</v>
      </c>
      <c r="M78" s="79">
        <v>49</v>
      </c>
      <c r="N78" s="79">
        <v>49</v>
      </c>
      <c r="O78" s="79">
        <v>49</v>
      </c>
      <c r="P78" s="79">
        <v>49</v>
      </c>
      <c r="Q78" s="79">
        <v>49</v>
      </c>
      <c r="R78" s="79">
        <v>49</v>
      </c>
      <c r="S78" s="79">
        <v>49</v>
      </c>
      <c r="T78" s="79">
        <v>49</v>
      </c>
      <c r="U78" s="79">
        <v>49</v>
      </c>
      <c r="V78" s="79">
        <v>49</v>
      </c>
      <c r="W78" s="79">
        <v>49</v>
      </c>
      <c r="X78" s="79">
        <v>49</v>
      </c>
      <c r="Y78" s="79">
        <v>49</v>
      </c>
      <c r="Z78" s="79">
        <v>49</v>
      </c>
      <c r="AA78" s="79">
        <v>49</v>
      </c>
      <c r="AB78" s="79">
        <v>49</v>
      </c>
      <c r="AC78" s="79">
        <v>1176</v>
      </c>
      <c r="AD78" s="79">
        <v>8232</v>
      </c>
      <c r="AE78" s="79">
        <v>429240</v>
      </c>
    </row>
    <row r="79" spans="1:31" s="79" customFormat="1" ht="10.5">
      <c r="A79" s="79" t="s">
        <v>201</v>
      </c>
      <c r="B79" s="79" t="s">
        <v>371</v>
      </c>
      <c r="C79" s="79" t="s">
        <v>369</v>
      </c>
      <c r="D79" s="79" t="s">
        <v>370</v>
      </c>
      <c r="E79" s="79">
        <v>55</v>
      </c>
      <c r="F79" s="79">
        <v>55</v>
      </c>
      <c r="G79" s="79">
        <v>55</v>
      </c>
      <c r="H79" s="79">
        <v>55</v>
      </c>
      <c r="I79" s="79">
        <v>55</v>
      </c>
      <c r="J79" s="79">
        <v>55</v>
      </c>
      <c r="K79" s="79">
        <v>55</v>
      </c>
      <c r="L79" s="79">
        <v>55</v>
      </c>
      <c r="M79" s="79">
        <v>55</v>
      </c>
      <c r="N79" s="79">
        <v>55</v>
      </c>
      <c r="O79" s="79">
        <v>55</v>
      </c>
      <c r="P79" s="79">
        <v>55</v>
      </c>
      <c r="Q79" s="79">
        <v>55</v>
      </c>
      <c r="R79" s="79">
        <v>55</v>
      </c>
      <c r="S79" s="79">
        <v>55</v>
      </c>
      <c r="T79" s="79">
        <v>55</v>
      </c>
      <c r="U79" s="79">
        <v>55</v>
      </c>
      <c r="V79" s="79">
        <v>55</v>
      </c>
      <c r="W79" s="79">
        <v>55</v>
      </c>
      <c r="X79" s="79">
        <v>55</v>
      </c>
      <c r="Y79" s="79">
        <v>55</v>
      </c>
      <c r="Z79" s="79">
        <v>55</v>
      </c>
      <c r="AA79" s="79">
        <v>55</v>
      </c>
      <c r="AB79" s="79">
        <v>55</v>
      </c>
      <c r="AC79" s="79">
        <v>1320</v>
      </c>
      <c r="AD79" s="79">
        <v>9240</v>
      </c>
      <c r="AE79" s="79">
        <v>481800</v>
      </c>
    </row>
    <row r="80" spans="1:31" s="79" customFormat="1" ht="10.5">
      <c r="A80" s="79" t="s">
        <v>202</v>
      </c>
      <c r="B80" s="79" t="s">
        <v>368</v>
      </c>
      <c r="C80" s="79" t="s">
        <v>369</v>
      </c>
      <c r="D80" s="79" t="s">
        <v>370</v>
      </c>
      <c r="E80" s="79">
        <v>0.05</v>
      </c>
      <c r="F80" s="79">
        <v>0.05</v>
      </c>
      <c r="G80" s="79">
        <v>0.05</v>
      </c>
      <c r="H80" s="79">
        <v>0.05</v>
      </c>
      <c r="I80" s="79">
        <v>0.05</v>
      </c>
      <c r="J80" s="79">
        <v>0.05</v>
      </c>
      <c r="K80" s="79">
        <v>0.05</v>
      </c>
      <c r="L80" s="79">
        <v>0.05</v>
      </c>
      <c r="M80" s="79">
        <v>0.05</v>
      </c>
      <c r="N80" s="79">
        <v>0.05</v>
      </c>
      <c r="O80" s="79">
        <v>0.05</v>
      </c>
      <c r="P80" s="79">
        <v>0.05</v>
      </c>
      <c r="Q80" s="79">
        <v>0.05</v>
      </c>
      <c r="R80" s="79">
        <v>0.05</v>
      </c>
      <c r="S80" s="79">
        <v>0.05</v>
      </c>
      <c r="T80" s="79">
        <v>0.05</v>
      </c>
      <c r="U80" s="79">
        <v>0.05</v>
      </c>
      <c r="V80" s="79">
        <v>0.05</v>
      </c>
      <c r="W80" s="79">
        <v>0.05</v>
      </c>
      <c r="X80" s="79">
        <v>0.05</v>
      </c>
      <c r="Y80" s="79">
        <v>0.05</v>
      </c>
      <c r="Z80" s="79">
        <v>0.05</v>
      </c>
      <c r="AA80" s="79">
        <v>0.05</v>
      </c>
      <c r="AB80" s="79">
        <v>0.05</v>
      </c>
      <c r="AC80" s="79">
        <v>1.2</v>
      </c>
      <c r="AD80" s="79">
        <v>8.4</v>
      </c>
      <c r="AE80" s="79">
        <v>438</v>
      </c>
    </row>
    <row r="81" spans="1:31" s="79" customFormat="1" ht="10.5">
      <c r="A81" s="79" t="s">
        <v>203</v>
      </c>
      <c r="B81" s="79" t="s">
        <v>368</v>
      </c>
      <c r="C81" s="79" t="s">
        <v>369</v>
      </c>
      <c r="D81" s="79" t="s">
        <v>370</v>
      </c>
      <c r="E81" s="79">
        <v>0.2</v>
      </c>
      <c r="F81" s="79">
        <v>0.2</v>
      </c>
      <c r="G81" s="79">
        <v>0.2</v>
      </c>
      <c r="H81" s="79">
        <v>0.2</v>
      </c>
      <c r="I81" s="79">
        <v>0.2</v>
      </c>
      <c r="J81" s="79">
        <v>0.2</v>
      </c>
      <c r="K81" s="79">
        <v>0.2</v>
      </c>
      <c r="L81" s="79">
        <v>0.2</v>
      </c>
      <c r="M81" s="79">
        <v>0.2</v>
      </c>
      <c r="N81" s="79">
        <v>0.2</v>
      </c>
      <c r="O81" s="79">
        <v>0.2</v>
      </c>
      <c r="P81" s="79">
        <v>0.2</v>
      </c>
      <c r="Q81" s="79">
        <v>0.2</v>
      </c>
      <c r="R81" s="79">
        <v>0.2</v>
      </c>
      <c r="S81" s="79">
        <v>0.2</v>
      </c>
      <c r="T81" s="79">
        <v>0.2</v>
      </c>
      <c r="U81" s="79">
        <v>0.2</v>
      </c>
      <c r="V81" s="79">
        <v>0.2</v>
      </c>
      <c r="W81" s="79">
        <v>0.2</v>
      </c>
      <c r="X81" s="79">
        <v>0.2</v>
      </c>
      <c r="Y81" s="79">
        <v>0.2</v>
      </c>
      <c r="Z81" s="79">
        <v>0.2</v>
      </c>
      <c r="AA81" s="79">
        <v>0.2</v>
      </c>
      <c r="AB81" s="79">
        <v>0.2</v>
      </c>
      <c r="AC81" s="79">
        <v>4.8</v>
      </c>
      <c r="AD81" s="79">
        <v>33.6</v>
      </c>
      <c r="AE81" s="79">
        <v>1752</v>
      </c>
    </row>
    <row r="82" spans="1:31" s="79" customFormat="1" ht="10.5">
      <c r="A82" s="79" t="s">
        <v>204</v>
      </c>
      <c r="B82" s="79" t="s">
        <v>371</v>
      </c>
      <c r="C82" s="79" t="s">
        <v>369</v>
      </c>
      <c r="D82" s="79" t="s">
        <v>370</v>
      </c>
      <c r="E82" s="79">
        <v>49</v>
      </c>
      <c r="F82" s="79">
        <v>49</v>
      </c>
      <c r="G82" s="79">
        <v>49</v>
      </c>
      <c r="H82" s="79">
        <v>49</v>
      </c>
      <c r="I82" s="79">
        <v>49</v>
      </c>
      <c r="J82" s="79">
        <v>49</v>
      </c>
      <c r="K82" s="79">
        <v>49</v>
      </c>
      <c r="L82" s="79">
        <v>49</v>
      </c>
      <c r="M82" s="79">
        <v>49</v>
      </c>
      <c r="N82" s="79">
        <v>49</v>
      </c>
      <c r="O82" s="79">
        <v>49</v>
      </c>
      <c r="P82" s="79">
        <v>49</v>
      </c>
      <c r="Q82" s="79">
        <v>49</v>
      </c>
      <c r="R82" s="79">
        <v>49</v>
      </c>
      <c r="S82" s="79">
        <v>49</v>
      </c>
      <c r="T82" s="79">
        <v>49</v>
      </c>
      <c r="U82" s="79">
        <v>49</v>
      </c>
      <c r="V82" s="79">
        <v>49</v>
      </c>
      <c r="W82" s="79">
        <v>49</v>
      </c>
      <c r="X82" s="79">
        <v>49</v>
      </c>
      <c r="Y82" s="79">
        <v>49</v>
      </c>
      <c r="Z82" s="79">
        <v>49</v>
      </c>
      <c r="AA82" s="79">
        <v>49</v>
      </c>
      <c r="AB82" s="79">
        <v>49</v>
      </c>
      <c r="AC82" s="79">
        <v>1176</v>
      </c>
      <c r="AD82" s="79">
        <v>8232</v>
      </c>
      <c r="AE82" s="79">
        <v>429240</v>
      </c>
    </row>
    <row r="83" spans="1:31" s="79" customFormat="1" ht="10.5">
      <c r="A83" s="79" t="s">
        <v>205</v>
      </c>
      <c r="B83" s="79" t="s">
        <v>371</v>
      </c>
      <c r="C83" s="79" t="s">
        <v>369</v>
      </c>
      <c r="D83" s="79" t="s">
        <v>370</v>
      </c>
      <c r="E83" s="79">
        <v>55</v>
      </c>
      <c r="F83" s="79">
        <v>55</v>
      </c>
      <c r="G83" s="79">
        <v>55</v>
      </c>
      <c r="H83" s="79">
        <v>55</v>
      </c>
      <c r="I83" s="79">
        <v>55</v>
      </c>
      <c r="J83" s="79">
        <v>55</v>
      </c>
      <c r="K83" s="79">
        <v>55</v>
      </c>
      <c r="L83" s="79">
        <v>55</v>
      </c>
      <c r="M83" s="79">
        <v>55</v>
      </c>
      <c r="N83" s="79">
        <v>55</v>
      </c>
      <c r="O83" s="79">
        <v>55</v>
      </c>
      <c r="P83" s="79">
        <v>55</v>
      </c>
      <c r="Q83" s="79">
        <v>55</v>
      </c>
      <c r="R83" s="79">
        <v>55</v>
      </c>
      <c r="S83" s="79">
        <v>55</v>
      </c>
      <c r="T83" s="79">
        <v>55</v>
      </c>
      <c r="U83" s="79">
        <v>55</v>
      </c>
      <c r="V83" s="79">
        <v>55</v>
      </c>
      <c r="W83" s="79">
        <v>55</v>
      </c>
      <c r="X83" s="79">
        <v>55</v>
      </c>
      <c r="Y83" s="79">
        <v>55</v>
      </c>
      <c r="Z83" s="79">
        <v>55</v>
      </c>
      <c r="AA83" s="79">
        <v>55</v>
      </c>
      <c r="AB83" s="79">
        <v>55</v>
      </c>
      <c r="AC83" s="79">
        <v>1320</v>
      </c>
      <c r="AD83" s="79">
        <v>9240</v>
      </c>
      <c r="AE83" s="79">
        <v>481800</v>
      </c>
    </row>
    <row r="84" spans="1:31" s="79" customFormat="1" ht="10.5">
      <c r="A84" s="79" t="s">
        <v>206</v>
      </c>
      <c r="B84" s="79" t="s">
        <v>368</v>
      </c>
      <c r="C84" s="79" t="s">
        <v>369</v>
      </c>
      <c r="D84" s="79" t="s">
        <v>370</v>
      </c>
      <c r="E84" s="79">
        <v>0.05</v>
      </c>
      <c r="F84" s="79">
        <v>0.05</v>
      </c>
      <c r="G84" s="79">
        <v>0.05</v>
      </c>
      <c r="H84" s="79">
        <v>0.05</v>
      </c>
      <c r="I84" s="79">
        <v>0.05</v>
      </c>
      <c r="J84" s="79">
        <v>0.05</v>
      </c>
      <c r="K84" s="79">
        <v>0.05</v>
      </c>
      <c r="L84" s="79">
        <v>0.05</v>
      </c>
      <c r="M84" s="79">
        <v>0.05</v>
      </c>
      <c r="N84" s="79">
        <v>0.05</v>
      </c>
      <c r="O84" s="79">
        <v>0.05</v>
      </c>
      <c r="P84" s="79">
        <v>0.05</v>
      </c>
      <c r="Q84" s="79">
        <v>0.05</v>
      </c>
      <c r="R84" s="79">
        <v>0.05</v>
      </c>
      <c r="S84" s="79">
        <v>0.05</v>
      </c>
      <c r="T84" s="79">
        <v>0.05</v>
      </c>
      <c r="U84" s="79">
        <v>0.05</v>
      </c>
      <c r="V84" s="79">
        <v>0.05</v>
      </c>
      <c r="W84" s="79">
        <v>0.05</v>
      </c>
      <c r="X84" s="79">
        <v>0.05</v>
      </c>
      <c r="Y84" s="79">
        <v>0.05</v>
      </c>
      <c r="Z84" s="79">
        <v>0.05</v>
      </c>
      <c r="AA84" s="79">
        <v>0.05</v>
      </c>
      <c r="AB84" s="79">
        <v>0.05</v>
      </c>
      <c r="AC84" s="79">
        <v>1.2</v>
      </c>
      <c r="AD84" s="79">
        <v>8.4</v>
      </c>
      <c r="AE84" s="79">
        <v>438</v>
      </c>
    </row>
    <row r="85" spans="1:31" s="79" customFormat="1" ht="10.5">
      <c r="A85" s="79" t="s">
        <v>207</v>
      </c>
      <c r="B85" s="79" t="s">
        <v>368</v>
      </c>
      <c r="C85" s="79" t="s">
        <v>369</v>
      </c>
      <c r="D85" s="79" t="s">
        <v>370</v>
      </c>
      <c r="E85" s="79">
        <v>0.2</v>
      </c>
      <c r="F85" s="79">
        <v>0.2</v>
      </c>
      <c r="G85" s="79">
        <v>0.2</v>
      </c>
      <c r="H85" s="79">
        <v>0.2</v>
      </c>
      <c r="I85" s="79">
        <v>0.2</v>
      </c>
      <c r="J85" s="79">
        <v>0.2</v>
      </c>
      <c r="K85" s="79">
        <v>0.2</v>
      </c>
      <c r="L85" s="79">
        <v>0.2</v>
      </c>
      <c r="M85" s="79">
        <v>0.2</v>
      </c>
      <c r="N85" s="79">
        <v>0.2</v>
      </c>
      <c r="O85" s="79">
        <v>0.2</v>
      </c>
      <c r="P85" s="79">
        <v>0.2</v>
      </c>
      <c r="Q85" s="79">
        <v>0.2</v>
      </c>
      <c r="R85" s="79">
        <v>0.2</v>
      </c>
      <c r="S85" s="79">
        <v>0.2</v>
      </c>
      <c r="T85" s="79">
        <v>0.2</v>
      </c>
      <c r="U85" s="79">
        <v>0.2</v>
      </c>
      <c r="V85" s="79">
        <v>0.2</v>
      </c>
      <c r="W85" s="79">
        <v>0.2</v>
      </c>
      <c r="X85" s="79">
        <v>0.2</v>
      </c>
      <c r="Y85" s="79">
        <v>0.2</v>
      </c>
      <c r="Z85" s="79">
        <v>0.2</v>
      </c>
      <c r="AA85" s="79">
        <v>0.2</v>
      </c>
      <c r="AB85" s="79">
        <v>0.2</v>
      </c>
      <c r="AC85" s="79">
        <v>4.8</v>
      </c>
      <c r="AD85" s="79">
        <v>33.6</v>
      </c>
      <c r="AE85" s="79">
        <v>1752</v>
      </c>
    </row>
    <row r="86" spans="1:31" s="79" customFormat="1" ht="10.5">
      <c r="A86" s="79" t="s">
        <v>208</v>
      </c>
      <c r="B86" s="79" t="s">
        <v>371</v>
      </c>
      <c r="C86" s="79" t="s">
        <v>369</v>
      </c>
      <c r="D86" s="79" t="s">
        <v>370</v>
      </c>
      <c r="E86" s="79">
        <v>49</v>
      </c>
      <c r="F86" s="79">
        <v>49</v>
      </c>
      <c r="G86" s="79">
        <v>49</v>
      </c>
      <c r="H86" s="79">
        <v>49</v>
      </c>
      <c r="I86" s="79">
        <v>49</v>
      </c>
      <c r="J86" s="79">
        <v>49</v>
      </c>
      <c r="K86" s="79">
        <v>49</v>
      </c>
      <c r="L86" s="79">
        <v>49</v>
      </c>
      <c r="M86" s="79">
        <v>49</v>
      </c>
      <c r="N86" s="79">
        <v>49</v>
      </c>
      <c r="O86" s="79">
        <v>49</v>
      </c>
      <c r="P86" s="79">
        <v>49</v>
      </c>
      <c r="Q86" s="79">
        <v>49</v>
      </c>
      <c r="R86" s="79">
        <v>49</v>
      </c>
      <c r="S86" s="79">
        <v>49</v>
      </c>
      <c r="T86" s="79">
        <v>49</v>
      </c>
      <c r="U86" s="79">
        <v>49</v>
      </c>
      <c r="V86" s="79">
        <v>49</v>
      </c>
      <c r="W86" s="79">
        <v>49</v>
      </c>
      <c r="X86" s="79">
        <v>49</v>
      </c>
      <c r="Y86" s="79">
        <v>49</v>
      </c>
      <c r="Z86" s="79">
        <v>49</v>
      </c>
      <c r="AA86" s="79">
        <v>49</v>
      </c>
      <c r="AB86" s="79">
        <v>49</v>
      </c>
      <c r="AC86" s="79">
        <v>1176</v>
      </c>
      <c r="AD86" s="79">
        <v>8232</v>
      </c>
      <c r="AE86" s="79">
        <v>429240</v>
      </c>
    </row>
    <row r="87" spans="1:31" s="79" customFormat="1" ht="10.5">
      <c r="A87" s="79" t="s">
        <v>209</v>
      </c>
      <c r="B87" s="79" t="s">
        <v>371</v>
      </c>
      <c r="C87" s="79" t="s">
        <v>369</v>
      </c>
      <c r="D87" s="79" t="s">
        <v>370</v>
      </c>
      <c r="E87" s="79">
        <v>55</v>
      </c>
      <c r="F87" s="79">
        <v>55</v>
      </c>
      <c r="G87" s="79">
        <v>55</v>
      </c>
      <c r="H87" s="79">
        <v>55</v>
      </c>
      <c r="I87" s="79">
        <v>55</v>
      </c>
      <c r="J87" s="79">
        <v>55</v>
      </c>
      <c r="K87" s="79">
        <v>55</v>
      </c>
      <c r="L87" s="79">
        <v>55</v>
      </c>
      <c r="M87" s="79">
        <v>55</v>
      </c>
      <c r="N87" s="79">
        <v>55</v>
      </c>
      <c r="O87" s="79">
        <v>55</v>
      </c>
      <c r="P87" s="79">
        <v>55</v>
      </c>
      <c r="Q87" s="79">
        <v>55</v>
      </c>
      <c r="R87" s="79">
        <v>55</v>
      </c>
      <c r="S87" s="79">
        <v>55</v>
      </c>
      <c r="T87" s="79">
        <v>55</v>
      </c>
      <c r="U87" s="79">
        <v>55</v>
      </c>
      <c r="V87" s="79">
        <v>55</v>
      </c>
      <c r="W87" s="79">
        <v>55</v>
      </c>
      <c r="X87" s="79">
        <v>55</v>
      </c>
      <c r="Y87" s="79">
        <v>55</v>
      </c>
      <c r="Z87" s="79">
        <v>55</v>
      </c>
      <c r="AA87" s="79">
        <v>55</v>
      </c>
      <c r="AB87" s="79">
        <v>55</v>
      </c>
      <c r="AC87" s="79">
        <v>1320</v>
      </c>
      <c r="AD87" s="79">
        <v>9240</v>
      </c>
      <c r="AE87" s="79">
        <v>481800</v>
      </c>
    </row>
    <row r="88" spans="1:31" s="79" customFormat="1" ht="10.5">
      <c r="A88" s="79" t="s">
        <v>210</v>
      </c>
      <c r="B88" s="79" t="s">
        <v>368</v>
      </c>
      <c r="C88" s="79" t="s">
        <v>369</v>
      </c>
      <c r="D88" s="79" t="s">
        <v>370</v>
      </c>
      <c r="E88" s="79">
        <v>0.05</v>
      </c>
      <c r="F88" s="79">
        <v>0.05</v>
      </c>
      <c r="G88" s="79">
        <v>0.05</v>
      </c>
      <c r="H88" s="79">
        <v>0.05</v>
      </c>
      <c r="I88" s="79">
        <v>0.05</v>
      </c>
      <c r="J88" s="79">
        <v>0.05</v>
      </c>
      <c r="K88" s="79">
        <v>0.05</v>
      </c>
      <c r="L88" s="79">
        <v>0.05</v>
      </c>
      <c r="M88" s="79">
        <v>0.05</v>
      </c>
      <c r="N88" s="79">
        <v>0.05</v>
      </c>
      <c r="O88" s="79">
        <v>0.05</v>
      </c>
      <c r="P88" s="79">
        <v>0.05</v>
      </c>
      <c r="Q88" s="79">
        <v>0.05</v>
      </c>
      <c r="R88" s="79">
        <v>0.05</v>
      </c>
      <c r="S88" s="79">
        <v>0.05</v>
      </c>
      <c r="T88" s="79">
        <v>0.05</v>
      </c>
      <c r="U88" s="79">
        <v>0.05</v>
      </c>
      <c r="V88" s="79">
        <v>0.05</v>
      </c>
      <c r="W88" s="79">
        <v>0.05</v>
      </c>
      <c r="X88" s="79">
        <v>0.05</v>
      </c>
      <c r="Y88" s="79">
        <v>0.05</v>
      </c>
      <c r="Z88" s="79">
        <v>0.05</v>
      </c>
      <c r="AA88" s="79">
        <v>0.05</v>
      </c>
      <c r="AB88" s="79">
        <v>0.05</v>
      </c>
      <c r="AC88" s="79">
        <v>1.2</v>
      </c>
      <c r="AD88" s="79">
        <v>8.4</v>
      </c>
      <c r="AE88" s="79">
        <v>438</v>
      </c>
    </row>
    <row r="89" spans="1:31" s="79" customFormat="1" ht="10.5">
      <c r="A89" s="79" t="s">
        <v>211</v>
      </c>
      <c r="B89" s="79" t="s">
        <v>368</v>
      </c>
      <c r="C89" s="79" t="s">
        <v>369</v>
      </c>
      <c r="D89" s="79" t="s">
        <v>370</v>
      </c>
      <c r="E89" s="79">
        <v>0.2</v>
      </c>
      <c r="F89" s="79">
        <v>0.2</v>
      </c>
      <c r="G89" s="79">
        <v>0.2</v>
      </c>
      <c r="H89" s="79">
        <v>0.2</v>
      </c>
      <c r="I89" s="79">
        <v>0.2</v>
      </c>
      <c r="J89" s="79">
        <v>0.2</v>
      </c>
      <c r="K89" s="79">
        <v>0.2</v>
      </c>
      <c r="L89" s="79">
        <v>0.2</v>
      </c>
      <c r="M89" s="79">
        <v>0.2</v>
      </c>
      <c r="N89" s="79">
        <v>0.2</v>
      </c>
      <c r="O89" s="79">
        <v>0.2</v>
      </c>
      <c r="P89" s="79">
        <v>0.2</v>
      </c>
      <c r="Q89" s="79">
        <v>0.2</v>
      </c>
      <c r="R89" s="79">
        <v>0.2</v>
      </c>
      <c r="S89" s="79">
        <v>0.2</v>
      </c>
      <c r="T89" s="79">
        <v>0.2</v>
      </c>
      <c r="U89" s="79">
        <v>0.2</v>
      </c>
      <c r="V89" s="79">
        <v>0.2</v>
      </c>
      <c r="W89" s="79">
        <v>0.2</v>
      </c>
      <c r="X89" s="79">
        <v>0.2</v>
      </c>
      <c r="Y89" s="79">
        <v>0.2</v>
      </c>
      <c r="Z89" s="79">
        <v>0.2</v>
      </c>
      <c r="AA89" s="79">
        <v>0.2</v>
      </c>
      <c r="AB89" s="79">
        <v>0.2</v>
      </c>
      <c r="AC89" s="79">
        <v>4.8</v>
      </c>
      <c r="AD89" s="79">
        <v>33.6</v>
      </c>
      <c r="AE89" s="79">
        <v>1752</v>
      </c>
    </row>
    <row r="90" spans="1:31" s="79" customFormat="1" ht="10.5">
      <c r="A90" s="79" t="s">
        <v>212</v>
      </c>
      <c r="B90" s="79" t="s">
        <v>371</v>
      </c>
      <c r="C90" s="79" t="s">
        <v>369</v>
      </c>
      <c r="D90" s="79" t="s">
        <v>370</v>
      </c>
      <c r="E90" s="79">
        <v>49</v>
      </c>
      <c r="F90" s="79">
        <v>49</v>
      </c>
      <c r="G90" s="79">
        <v>49</v>
      </c>
      <c r="H90" s="79">
        <v>49</v>
      </c>
      <c r="I90" s="79">
        <v>49</v>
      </c>
      <c r="J90" s="79">
        <v>49</v>
      </c>
      <c r="K90" s="79">
        <v>49</v>
      </c>
      <c r="L90" s="79">
        <v>49</v>
      </c>
      <c r="M90" s="79">
        <v>49</v>
      </c>
      <c r="N90" s="79">
        <v>49</v>
      </c>
      <c r="O90" s="79">
        <v>49</v>
      </c>
      <c r="P90" s="79">
        <v>49</v>
      </c>
      <c r="Q90" s="79">
        <v>49</v>
      </c>
      <c r="R90" s="79">
        <v>49</v>
      </c>
      <c r="S90" s="79">
        <v>49</v>
      </c>
      <c r="T90" s="79">
        <v>49</v>
      </c>
      <c r="U90" s="79">
        <v>49</v>
      </c>
      <c r="V90" s="79">
        <v>49</v>
      </c>
      <c r="W90" s="79">
        <v>49</v>
      </c>
      <c r="X90" s="79">
        <v>49</v>
      </c>
      <c r="Y90" s="79">
        <v>49</v>
      </c>
      <c r="Z90" s="79">
        <v>49</v>
      </c>
      <c r="AA90" s="79">
        <v>49</v>
      </c>
      <c r="AB90" s="79">
        <v>49</v>
      </c>
      <c r="AC90" s="79">
        <v>1176</v>
      </c>
      <c r="AD90" s="79">
        <v>8232</v>
      </c>
      <c r="AE90" s="79">
        <v>429240</v>
      </c>
    </row>
    <row r="91" spans="1:31" s="79" customFormat="1" ht="10.5">
      <c r="A91" s="79" t="s">
        <v>213</v>
      </c>
      <c r="B91" s="79" t="s">
        <v>371</v>
      </c>
      <c r="C91" s="79" t="s">
        <v>369</v>
      </c>
      <c r="D91" s="79" t="s">
        <v>370</v>
      </c>
      <c r="E91" s="79">
        <v>55</v>
      </c>
      <c r="F91" s="79">
        <v>55</v>
      </c>
      <c r="G91" s="79">
        <v>55</v>
      </c>
      <c r="H91" s="79">
        <v>55</v>
      </c>
      <c r="I91" s="79">
        <v>55</v>
      </c>
      <c r="J91" s="79">
        <v>55</v>
      </c>
      <c r="K91" s="79">
        <v>55</v>
      </c>
      <c r="L91" s="79">
        <v>55</v>
      </c>
      <c r="M91" s="79">
        <v>55</v>
      </c>
      <c r="N91" s="79">
        <v>55</v>
      </c>
      <c r="O91" s="79">
        <v>55</v>
      </c>
      <c r="P91" s="79">
        <v>55</v>
      </c>
      <c r="Q91" s="79">
        <v>55</v>
      </c>
      <c r="R91" s="79">
        <v>55</v>
      </c>
      <c r="S91" s="79">
        <v>55</v>
      </c>
      <c r="T91" s="79">
        <v>55</v>
      </c>
      <c r="U91" s="79">
        <v>55</v>
      </c>
      <c r="V91" s="79">
        <v>55</v>
      </c>
      <c r="W91" s="79">
        <v>55</v>
      </c>
      <c r="X91" s="79">
        <v>55</v>
      </c>
      <c r="Y91" s="79">
        <v>55</v>
      </c>
      <c r="Z91" s="79">
        <v>55</v>
      </c>
      <c r="AA91" s="79">
        <v>55</v>
      </c>
      <c r="AB91" s="79">
        <v>55</v>
      </c>
      <c r="AC91" s="79">
        <v>1320</v>
      </c>
      <c r="AD91" s="79">
        <v>9240</v>
      </c>
      <c r="AE91" s="79">
        <v>481800</v>
      </c>
    </row>
    <row r="92" spans="1:31" s="79" customFormat="1" ht="10.5">
      <c r="A92" s="79" t="s">
        <v>214</v>
      </c>
      <c r="B92" s="79" t="s">
        <v>368</v>
      </c>
      <c r="C92" s="79" t="s">
        <v>369</v>
      </c>
      <c r="D92" s="79" t="s">
        <v>370</v>
      </c>
      <c r="E92" s="79">
        <v>0.05</v>
      </c>
      <c r="F92" s="79">
        <v>0.05</v>
      </c>
      <c r="G92" s="79">
        <v>0.05</v>
      </c>
      <c r="H92" s="79">
        <v>0.05</v>
      </c>
      <c r="I92" s="79">
        <v>0.05</v>
      </c>
      <c r="J92" s="79">
        <v>0.05</v>
      </c>
      <c r="K92" s="79">
        <v>0.05</v>
      </c>
      <c r="L92" s="79">
        <v>0.05</v>
      </c>
      <c r="M92" s="79">
        <v>0.05</v>
      </c>
      <c r="N92" s="79">
        <v>0.05</v>
      </c>
      <c r="O92" s="79">
        <v>0.05</v>
      </c>
      <c r="P92" s="79">
        <v>0.05</v>
      </c>
      <c r="Q92" s="79">
        <v>0.05</v>
      </c>
      <c r="R92" s="79">
        <v>0.05</v>
      </c>
      <c r="S92" s="79">
        <v>0.05</v>
      </c>
      <c r="T92" s="79">
        <v>0.05</v>
      </c>
      <c r="U92" s="79">
        <v>0.05</v>
      </c>
      <c r="V92" s="79">
        <v>0.05</v>
      </c>
      <c r="W92" s="79">
        <v>0.05</v>
      </c>
      <c r="X92" s="79">
        <v>0.05</v>
      </c>
      <c r="Y92" s="79">
        <v>0.05</v>
      </c>
      <c r="Z92" s="79">
        <v>0.05</v>
      </c>
      <c r="AA92" s="79">
        <v>0.05</v>
      </c>
      <c r="AB92" s="79">
        <v>0.05</v>
      </c>
      <c r="AC92" s="79">
        <v>1.2</v>
      </c>
      <c r="AD92" s="79">
        <v>8.4</v>
      </c>
      <c r="AE92" s="79">
        <v>438</v>
      </c>
    </row>
    <row r="93" spans="1:31" s="79" customFormat="1" ht="10.5">
      <c r="A93" s="79" t="s">
        <v>215</v>
      </c>
      <c r="B93" s="79" t="s">
        <v>368</v>
      </c>
      <c r="C93" s="79" t="s">
        <v>369</v>
      </c>
      <c r="D93" s="79" t="s">
        <v>370</v>
      </c>
      <c r="E93" s="79">
        <v>0.2</v>
      </c>
      <c r="F93" s="79">
        <v>0.2</v>
      </c>
      <c r="G93" s="79">
        <v>0.2</v>
      </c>
      <c r="H93" s="79">
        <v>0.2</v>
      </c>
      <c r="I93" s="79">
        <v>0.2</v>
      </c>
      <c r="J93" s="79">
        <v>0.2</v>
      </c>
      <c r="K93" s="79">
        <v>0.2</v>
      </c>
      <c r="L93" s="79">
        <v>0.2</v>
      </c>
      <c r="M93" s="79">
        <v>0.2</v>
      </c>
      <c r="N93" s="79">
        <v>0.2</v>
      </c>
      <c r="O93" s="79">
        <v>0.2</v>
      </c>
      <c r="P93" s="79">
        <v>0.2</v>
      </c>
      <c r="Q93" s="79">
        <v>0.2</v>
      </c>
      <c r="R93" s="79">
        <v>0.2</v>
      </c>
      <c r="S93" s="79">
        <v>0.2</v>
      </c>
      <c r="T93" s="79">
        <v>0.2</v>
      </c>
      <c r="U93" s="79">
        <v>0.2</v>
      </c>
      <c r="V93" s="79">
        <v>0.2</v>
      </c>
      <c r="W93" s="79">
        <v>0.2</v>
      </c>
      <c r="X93" s="79">
        <v>0.2</v>
      </c>
      <c r="Y93" s="79">
        <v>0.2</v>
      </c>
      <c r="Z93" s="79">
        <v>0.2</v>
      </c>
      <c r="AA93" s="79">
        <v>0.2</v>
      </c>
      <c r="AB93" s="79">
        <v>0.2</v>
      </c>
      <c r="AC93" s="79">
        <v>4.8</v>
      </c>
      <c r="AD93" s="79">
        <v>33.6</v>
      </c>
      <c r="AE93" s="79">
        <v>1752</v>
      </c>
    </row>
    <row r="94" spans="1:31" s="79" customFormat="1" ht="10.5">
      <c r="A94" s="79" t="s">
        <v>216</v>
      </c>
      <c r="B94" s="79" t="s">
        <v>371</v>
      </c>
      <c r="C94" s="79" t="s">
        <v>369</v>
      </c>
      <c r="D94" s="79" t="s">
        <v>370</v>
      </c>
      <c r="E94" s="79">
        <v>49</v>
      </c>
      <c r="F94" s="79">
        <v>49</v>
      </c>
      <c r="G94" s="79">
        <v>49</v>
      </c>
      <c r="H94" s="79">
        <v>49</v>
      </c>
      <c r="I94" s="79">
        <v>49</v>
      </c>
      <c r="J94" s="79">
        <v>49</v>
      </c>
      <c r="K94" s="79">
        <v>49</v>
      </c>
      <c r="L94" s="79">
        <v>49</v>
      </c>
      <c r="M94" s="79">
        <v>49</v>
      </c>
      <c r="N94" s="79">
        <v>49</v>
      </c>
      <c r="O94" s="79">
        <v>49</v>
      </c>
      <c r="P94" s="79">
        <v>49</v>
      </c>
      <c r="Q94" s="79">
        <v>49</v>
      </c>
      <c r="R94" s="79">
        <v>49</v>
      </c>
      <c r="S94" s="79">
        <v>49</v>
      </c>
      <c r="T94" s="79">
        <v>49</v>
      </c>
      <c r="U94" s="79">
        <v>49</v>
      </c>
      <c r="V94" s="79">
        <v>49</v>
      </c>
      <c r="W94" s="79">
        <v>49</v>
      </c>
      <c r="X94" s="79">
        <v>49</v>
      </c>
      <c r="Y94" s="79">
        <v>49</v>
      </c>
      <c r="Z94" s="79">
        <v>49</v>
      </c>
      <c r="AA94" s="79">
        <v>49</v>
      </c>
      <c r="AB94" s="79">
        <v>49</v>
      </c>
      <c r="AC94" s="79">
        <v>1176</v>
      </c>
      <c r="AD94" s="79">
        <v>8232</v>
      </c>
      <c r="AE94" s="79">
        <v>429240</v>
      </c>
    </row>
    <row r="95" spans="1:31" s="79" customFormat="1" ht="10.5">
      <c r="A95" s="79" t="s">
        <v>217</v>
      </c>
      <c r="B95" s="79" t="s">
        <v>371</v>
      </c>
      <c r="C95" s="79" t="s">
        <v>369</v>
      </c>
      <c r="D95" s="79" t="s">
        <v>370</v>
      </c>
      <c r="E95" s="79">
        <v>55</v>
      </c>
      <c r="F95" s="79">
        <v>55</v>
      </c>
      <c r="G95" s="79">
        <v>55</v>
      </c>
      <c r="H95" s="79">
        <v>55</v>
      </c>
      <c r="I95" s="79">
        <v>55</v>
      </c>
      <c r="J95" s="79">
        <v>55</v>
      </c>
      <c r="K95" s="79">
        <v>55</v>
      </c>
      <c r="L95" s="79">
        <v>55</v>
      </c>
      <c r="M95" s="79">
        <v>55</v>
      </c>
      <c r="N95" s="79">
        <v>55</v>
      </c>
      <c r="O95" s="79">
        <v>55</v>
      </c>
      <c r="P95" s="79">
        <v>55</v>
      </c>
      <c r="Q95" s="79">
        <v>55</v>
      </c>
      <c r="R95" s="79">
        <v>55</v>
      </c>
      <c r="S95" s="79">
        <v>55</v>
      </c>
      <c r="T95" s="79">
        <v>55</v>
      </c>
      <c r="U95" s="79">
        <v>55</v>
      </c>
      <c r="V95" s="79">
        <v>55</v>
      </c>
      <c r="W95" s="79">
        <v>55</v>
      </c>
      <c r="X95" s="79">
        <v>55</v>
      </c>
      <c r="Y95" s="79">
        <v>55</v>
      </c>
      <c r="Z95" s="79">
        <v>55</v>
      </c>
      <c r="AA95" s="79">
        <v>55</v>
      </c>
      <c r="AB95" s="79">
        <v>55</v>
      </c>
      <c r="AC95" s="79">
        <v>1320</v>
      </c>
      <c r="AD95" s="79">
        <v>9240</v>
      </c>
      <c r="AE95" s="79">
        <v>481800</v>
      </c>
    </row>
    <row r="96" spans="1:31" s="79" customFormat="1" ht="10.5">
      <c r="A96" s="79" t="s">
        <v>218</v>
      </c>
      <c r="B96" s="79" t="s">
        <v>368</v>
      </c>
      <c r="C96" s="79" t="s">
        <v>369</v>
      </c>
      <c r="D96" s="79" t="s">
        <v>370</v>
      </c>
      <c r="E96" s="79">
        <v>0.05</v>
      </c>
      <c r="F96" s="79">
        <v>0.05</v>
      </c>
      <c r="G96" s="79">
        <v>0.05</v>
      </c>
      <c r="H96" s="79">
        <v>0.05</v>
      </c>
      <c r="I96" s="79">
        <v>0.05</v>
      </c>
      <c r="J96" s="79">
        <v>0.05</v>
      </c>
      <c r="K96" s="79">
        <v>0.05</v>
      </c>
      <c r="L96" s="79">
        <v>0.05</v>
      </c>
      <c r="M96" s="79">
        <v>0.05</v>
      </c>
      <c r="N96" s="79">
        <v>0.05</v>
      </c>
      <c r="O96" s="79">
        <v>0.05</v>
      </c>
      <c r="P96" s="79">
        <v>0.05</v>
      </c>
      <c r="Q96" s="79">
        <v>0.05</v>
      </c>
      <c r="R96" s="79">
        <v>0.05</v>
      </c>
      <c r="S96" s="79">
        <v>0.05</v>
      </c>
      <c r="T96" s="79">
        <v>0.05</v>
      </c>
      <c r="U96" s="79">
        <v>0.05</v>
      </c>
      <c r="V96" s="79">
        <v>0.05</v>
      </c>
      <c r="W96" s="79">
        <v>0.05</v>
      </c>
      <c r="X96" s="79">
        <v>0.05</v>
      </c>
      <c r="Y96" s="79">
        <v>0.05</v>
      </c>
      <c r="Z96" s="79">
        <v>0.05</v>
      </c>
      <c r="AA96" s="79">
        <v>0.05</v>
      </c>
      <c r="AB96" s="79">
        <v>0.05</v>
      </c>
      <c r="AC96" s="79">
        <v>1.2</v>
      </c>
      <c r="AD96" s="79">
        <v>8.4</v>
      </c>
      <c r="AE96" s="79">
        <v>438</v>
      </c>
    </row>
    <row r="97" spans="1:31" s="79" customFormat="1" ht="10.5">
      <c r="A97" s="79" t="s">
        <v>219</v>
      </c>
      <c r="B97" s="79" t="s">
        <v>368</v>
      </c>
      <c r="C97" s="79" t="s">
        <v>369</v>
      </c>
      <c r="D97" s="79" t="s">
        <v>370</v>
      </c>
      <c r="E97" s="79">
        <v>0.2</v>
      </c>
      <c r="F97" s="79">
        <v>0.2</v>
      </c>
      <c r="G97" s="79">
        <v>0.2</v>
      </c>
      <c r="H97" s="79">
        <v>0.2</v>
      </c>
      <c r="I97" s="79">
        <v>0.2</v>
      </c>
      <c r="J97" s="79">
        <v>0.2</v>
      </c>
      <c r="K97" s="79">
        <v>0.2</v>
      </c>
      <c r="L97" s="79">
        <v>0.2</v>
      </c>
      <c r="M97" s="79">
        <v>0.2</v>
      </c>
      <c r="N97" s="79">
        <v>0.2</v>
      </c>
      <c r="O97" s="79">
        <v>0.2</v>
      </c>
      <c r="P97" s="79">
        <v>0.2</v>
      </c>
      <c r="Q97" s="79">
        <v>0.2</v>
      </c>
      <c r="R97" s="79">
        <v>0.2</v>
      </c>
      <c r="S97" s="79">
        <v>0.2</v>
      </c>
      <c r="T97" s="79">
        <v>0.2</v>
      </c>
      <c r="U97" s="79">
        <v>0.2</v>
      </c>
      <c r="V97" s="79">
        <v>0.2</v>
      </c>
      <c r="W97" s="79">
        <v>0.2</v>
      </c>
      <c r="X97" s="79">
        <v>0.2</v>
      </c>
      <c r="Y97" s="79">
        <v>0.2</v>
      </c>
      <c r="Z97" s="79">
        <v>0.2</v>
      </c>
      <c r="AA97" s="79">
        <v>0.2</v>
      </c>
      <c r="AB97" s="79">
        <v>0.2</v>
      </c>
      <c r="AC97" s="79">
        <v>4.8</v>
      </c>
      <c r="AD97" s="79">
        <v>33.6</v>
      </c>
      <c r="AE97" s="79">
        <v>1752</v>
      </c>
    </row>
    <row r="98" spans="1:31" s="79" customFormat="1" ht="10.5">
      <c r="A98" s="79" t="s">
        <v>220</v>
      </c>
      <c r="B98" s="79" t="s">
        <v>371</v>
      </c>
      <c r="C98" s="79" t="s">
        <v>369</v>
      </c>
      <c r="D98" s="79" t="s">
        <v>370</v>
      </c>
      <c r="E98" s="79">
        <v>49</v>
      </c>
      <c r="F98" s="79">
        <v>49</v>
      </c>
      <c r="G98" s="79">
        <v>49</v>
      </c>
      <c r="H98" s="79">
        <v>49</v>
      </c>
      <c r="I98" s="79">
        <v>49</v>
      </c>
      <c r="J98" s="79">
        <v>49</v>
      </c>
      <c r="K98" s="79">
        <v>49</v>
      </c>
      <c r="L98" s="79">
        <v>49</v>
      </c>
      <c r="M98" s="79">
        <v>49</v>
      </c>
      <c r="N98" s="79">
        <v>49</v>
      </c>
      <c r="O98" s="79">
        <v>49</v>
      </c>
      <c r="P98" s="79">
        <v>49</v>
      </c>
      <c r="Q98" s="79">
        <v>49</v>
      </c>
      <c r="R98" s="79">
        <v>49</v>
      </c>
      <c r="S98" s="79">
        <v>49</v>
      </c>
      <c r="T98" s="79">
        <v>49</v>
      </c>
      <c r="U98" s="79">
        <v>49</v>
      </c>
      <c r="V98" s="79">
        <v>49</v>
      </c>
      <c r="W98" s="79">
        <v>49</v>
      </c>
      <c r="X98" s="79">
        <v>49</v>
      </c>
      <c r="Y98" s="79">
        <v>49</v>
      </c>
      <c r="Z98" s="79">
        <v>49</v>
      </c>
      <c r="AA98" s="79">
        <v>49</v>
      </c>
      <c r="AB98" s="79">
        <v>49</v>
      </c>
      <c r="AC98" s="79">
        <v>1176</v>
      </c>
      <c r="AD98" s="79">
        <v>8232</v>
      </c>
      <c r="AE98" s="79">
        <v>429240</v>
      </c>
    </row>
    <row r="99" spans="1:31" s="79" customFormat="1" ht="10.5">
      <c r="A99" s="79" t="s">
        <v>221</v>
      </c>
      <c r="B99" s="79" t="s">
        <v>371</v>
      </c>
      <c r="C99" s="79" t="s">
        <v>369</v>
      </c>
      <c r="D99" s="79" t="s">
        <v>370</v>
      </c>
      <c r="E99" s="79">
        <v>55</v>
      </c>
      <c r="F99" s="79">
        <v>55</v>
      </c>
      <c r="G99" s="79">
        <v>55</v>
      </c>
      <c r="H99" s="79">
        <v>55</v>
      </c>
      <c r="I99" s="79">
        <v>55</v>
      </c>
      <c r="J99" s="79">
        <v>55</v>
      </c>
      <c r="K99" s="79">
        <v>55</v>
      </c>
      <c r="L99" s="79">
        <v>55</v>
      </c>
      <c r="M99" s="79">
        <v>55</v>
      </c>
      <c r="N99" s="79">
        <v>55</v>
      </c>
      <c r="O99" s="79">
        <v>55</v>
      </c>
      <c r="P99" s="79">
        <v>55</v>
      </c>
      <c r="Q99" s="79">
        <v>55</v>
      </c>
      <c r="R99" s="79">
        <v>55</v>
      </c>
      <c r="S99" s="79">
        <v>55</v>
      </c>
      <c r="T99" s="79">
        <v>55</v>
      </c>
      <c r="U99" s="79">
        <v>55</v>
      </c>
      <c r="V99" s="79">
        <v>55</v>
      </c>
      <c r="W99" s="79">
        <v>55</v>
      </c>
      <c r="X99" s="79">
        <v>55</v>
      </c>
      <c r="Y99" s="79">
        <v>55</v>
      </c>
      <c r="Z99" s="79">
        <v>55</v>
      </c>
      <c r="AA99" s="79">
        <v>55</v>
      </c>
      <c r="AB99" s="79">
        <v>55</v>
      </c>
      <c r="AC99" s="79">
        <v>1320</v>
      </c>
      <c r="AD99" s="79">
        <v>9240</v>
      </c>
      <c r="AE99" s="79">
        <v>481800</v>
      </c>
    </row>
    <row r="100" spans="1:31" s="79" customFormat="1" ht="10.5">
      <c r="A100" s="79" t="s">
        <v>222</v>
      </c>
      <c r="B100" s="79" t="s">
        <v>368</v>
      </c>
      <c r="C100" s="79" t="s">
        <v>369</v>
      </c>
      <c r="D100" s="79" t="s">
        <v>370</v>
      </c>
      <c r="E100" s="79">
        <v>0.05</v>
      </c>
      <c r="F100" s="79">
        <v>0.05</v>
      </c>
      <c r="G100" s="79">
        <v>0.05</v>
      </c>
      <c r="H100" s="79">
        <v>0.05</v>
      </c>
      <c r="I100" s="79">
        <v>0.05</v>
      </c>
      <c r="J100" s="79">
        <v>0.05</v>
      </c>
      <c r="K100" s="79">
        <v>0.05</v>
      </c>
      <c r="L100" s="79">
        <v>0.05</v>
      </c>
      <c r="M100" s="79">
        <v>0.05</v>
      </c>
      <c r="N100" s="79">
        <v>0.05</v>
      </c>
      <c r="O100" s="79">
        <v>0.05</v>
      </c>
      <c r="P100" s="79">
        <v>0.05</v>
      </c>
      <c r="Q100" s="79">
        <v>0.05</v>
      </c>
      <c r="R100" s="79">
        <v>0.05</v>
      </c>
      <c r="S100" s="79">
        <v>0.05</v>
      </c>
      <c r="T100" s="79">
        <v>0.05</v>
      </c>
      <c r="U100" s="79">
        <v>0.05</v>
      </c>
      <c r="V100" s="79">
        <v>0.05</v>
      </c>
      <c r="W100" s="79">
        <v>0.05</v>
      </c>
      <c r="X100" s="79">
        <v>0.05</v>
      </c>
      <c r="Y100" s="79">
        <v>0.05</v>
      </c>
      <c r="Z100" s="79">
        <v>0.05</v>
      </c>
      <c r="AA100" s="79">
        <v>0.05</v>
      </c>
      <c r="AB100" s="79">
        <v>0.05</v>
      </c>
      <c r="AC100" s="79">
        <v>1.2</v>
      </c>
      <c r="AD100" s="79">
        <v>8.4</v>
      </c>
      <c r="AE100" s="79">
        <v>438</v>
      </c>
    </row>
    <row r="101" spans="1:31" s="79" customFormat="1" ht="10.5">
      <c r="A101" s="79" t="s">
        <v>223</v>
      </c>
      <c r="B101" s="79" t="s">
        <v>368</v>
      </c>
      <c r="C101" s="79" t="s">
        <v>369</v>
      </c>
      <c r="D101" s="79" t="s">
        <v>370</v>
      </c>
      <c r="E101" s="79">
        <v>0.2</v>
      </c>
      <c r="F101" s="79">
        <v>0.2</v>
      </c>
      <c r="G101" s="79">
        <v>0.2</v>
      </c>
      <c r="H101" s="79">
        <v>0.2</v>
      </c>
      <c r="I101" s="79">
        <v>0.2</v>
      </c>
      <c r="J101" s="79">
        <v>0.2</v>
      </c>
      <c r="K101" s="79">
        <v>0.2</v>
      </c>
      <c r="L101" s="79">
        <v>0.2</v>
      </c>
      <c r="M101" s="79">
        <v>0.2</v>
      </c>
      <c r="N101" s="79">
        <v>0.2</v>
      </c>
      <c r="O101" s="79">
        <v>0.2</v>
      </c>
      <c r="P101" s="79">
        <v>0.2</v>
      </c>
      <c r="Q101" s="79">
        <v>0.2</v>
      </c>
      <c r="R101" s="79">
        <v>0.2</v>
      </c>
      <c r="S101" s="79">
        <v>0.2</v>
      </c>
      <c r="T101" s="79">
        <v>0.2</v>
      </c>
      <c r="U101" s="79">
        <v>0.2</v>
      </c>
      <c r="V101" s="79">
        <v>0.2</v>
      </c>
      <c r="W101" s="79">
        <v>0.2</v>
      </c>
      <c r="X101" s="79">
        <v>0.2</v>
      </c>
      <c r="Y101" s="79">
        <v>0.2</v>
      </c>
      <c r="Z101" s="79">
        <v>0.2</v>
      </c>
      <c r="AA101" s="79">
        <v>0.2</v>
      </c>
      <c r="AB101" s="79">
        <v>0.2</v>
      </c>
      <c r="AC101" s="79">
        <v>4.8</v>
      </c>
      <c r="AD101" s="79">
        <v>33.6</v>
      </c>
      <c r="AE101" s="79">
        <v>1752</v>
      </c>
    </row>
    <row r="102" spans="1:31" s="79" customFormat="1" ht="10.5">
      <c r="A102" s="79" t="s">
        <v>224</v>
      </c>
      <c r="B102" s="79" t="s">
        <v>371</v>
      </c>
      <c r="C102" s="79" t="s">
        <v>369</v>
      </c>
      <c r="D102" s="79" t="s">
        <v>370</v>
      </c>
      <c r="E102" s="79">
        <v>49</v>
      </c>
      <c r="F102" s="79">
        <v>49</v>
      </c>
      <c r="G102" s="79">
        <v>49</v>
      </c>
      <c r="H102" s="79">
        <v>49</v>
      </c>
      <c r="I102" s="79">
        <v>49</v>
      </c>
      <c r="J102" s="79">
        <v>49</v>
      </c>
      <c r="K102" s="79">
        <v>49</v>
      </c>
      <c r="L102" s="79">
        <v>49</v>
      </c>
      <c r="M102" s="79">
        <v>49</v>
      </c>
      <c r="N102" s="79">
        <v>49</v>
      </c>
      <c r="O102" s="79">
        <v>49</v>
      </c>
      <c r="P102" s="79">
        <v>49</v>
      </c>
      <c r="Q102" s="79">
        <v>49</v>
      </c>
      <c r="R102" s="79">
        <v>49</v>
      </c>
      <c r="S102" s="79">
        <v>49</v>
      </c>
      <c r="T102" s="79">
        <v>49</v>
      </c>
      <c r="U102" s="79">
        <v>49</v>
      </c>
      <c r="V102" s="79">
        <v>49</v>
      </c>
      <c r="W102" s="79">
        <v>49</v>
      </c>
      <c r="X102" s="79">
        <v>49</v>
      </c>
      <c r="Y102" s="79">
        <v>49</v>
      </c>
      <c r="Z102" s="79">
        <v>49</v>
      </c>
      <c r="AA102" s="79">
        <v>49</v>
      </c>
      <c r="AB102" s="79">
        <v>49</v>
      </c>
      <c r="AC102" s="79">
        <v>1176</v>
      </c>
      <c r="AD102" s="79">
        <v>8232</v>
      </c>
      <c r="AE102" s="79">
        <v>429240</v>
      </c>
    </row>
    <row r="103" spans="1:31" s="79" customFormat="1" ht="10.5">
      <c r="A103" s="79" t="s">
        <v>225</v>
      </c>
      <c r="B103" s="79" t="s">
        <v>371</v>
      </c>
      <c r="C103" s="79" t="s">
        <v>369</v>
      </c>
      <c r="D103" s="79" t="s">
        <v>370</v>
      </c>
      <c r="E103" s="79">
        <v>55</v>
      </c>
      <c r="F103" s="79">
        <v>55</v>
      </c>
      <c r="G103" s="79">
        <v>55</v>
      </c>
      <c r="H103" s="79">
        <v>55</v>
      </c>
      <c r="I103" s="79">
        <v>55</v>
      </c>
      <c r="J103" s="79">
        <v>55</v>
      </c>
      <c r="K103" s="79">
        <v>55</v>
      </c>
      <c r="L103" s="79">
        <v>55</v>
      </c>
      <c r="M103" s="79">
        <v>55</v>
      </c>
      <c r="N103" s="79">
        <v>55</v>
      </c>
      <c r="O103" s="79">
        <v>55</v>
      </c>
      <c r="P103" s="79">
        <v>55</v>
      </c>
      <c r="Q103" s="79">
        <v>55</v>
      </c>
      <c r="R103" s="79">
        <v>55</v>
      </c>
      <c r="S103" s="79">
        <v>55</v>
      </c>
      <c r="T103" s="79">
        <v>55</v>
      </c>
      <c r="U103" s="79">
        <v>55</v>
      </c>
      <c r="V103" s="79">
        <v>55</v>
      </c>
      <c r="W103" s="79">
        <v>55</v>
      </c>
      <c r="X103" s="79">
        <v>55</v>
      </c>
      <c r="Y103" s="79">
        <v>55</v>
      </c>
      <c r="Z103" s="79">
        <v>55</v>
      </c>
      <c r="AA103" s="79">
        <v>55</v>
      </c>
      <c r="AB103" s="79">
        <v>55</v>
      </c>
      <c r="AC103" s="79">
        <v>1320</v>
      </c>
      <c r="AD103" s="79">
        <v>9240</v>
      </c>
      <c r="AE103" s="79">
        <v>481800</v>
      </c>
    </row>
    <row r="104" spans="1:31" s="79" customFormat="1" ht="10.5">
      <c r="A104" s="79" t="s">
        <v>226</v>
      </c>
      <c r="B104" s="79" t="s">
        <v>368</v>
      </c>
      <c r="C104" s="79" t="s">
        <v>369</v>
      </c>
      <c r="D104" s="79" t="s">
        <v>370</v>
      </c>
      <c r="E104" s="79">
        <v>0.05</v>
      </c>
      <c r="F104" s="79">
        <v>0.05</v>
      </c>
      <c r="G104" s="79">
        <v>0.05</v>
      </c>
      <c r="H104" s="79">
        <v>0.05</v>
      </c>
      <c r="I104" s="79">
        <v>0.05</v>
      </c>
      <c r="J104" s="79">
        <v>0.05</v>
      </c>
      <c r="K104" s="79">
        <v>0.05</v>
      </c>
      <c r="L104" s="79">
        <v>0.05</v>
      </c>
      <c r="M104" s="79">
        <v>0.05</v>
      </c>
      <c r="N104" s="79">
        <v>0.05</v>
      </c>
      <c r="O104" s="79">
        <v>0.05</v>
      </c>
      <c r="P104" s="79">
        <v>0.05</v>
      </c>
      <c r="Q104" s="79">
        <v>0.05</v>
      </c>
      <c r="R104" s="79">
        <v>0.05</v>
      </c>
      <c r="S104" s="79">
        <v>0.05</v>
      </c>
      <c r="T104" s="79">
        <v>0.05</v>
      </c>
      <c r="U104" s="79">
        <v>0.05</v>
      </c>
      <c r="V104" s="79">
        <v>0.05</v>
      </c>
      <c r="W104" s="79">
        <v>0.05</v>
      </c>
      <c r="X104" s="79">
        <v>0.05</v>
      </c>
      <c r="Y104" s="79">
        <v>0.05</v>
      </c>
      <c r="Z104" s="79">
        <v>0.05</v>
      </c>
      <c r="AA104" s="79">
        <v>0.05</v>
      </c>
      <c r="AB104" s="79">
        <v>0.05</v>
      </c>
      <c r="AC104" s="79">
        <v>1.2</v>
      </c>
      <c r="AD104" s="79">
        <v>8.4</v>
      </c>
      <c r="AE104" s="79">
        <v>438</v>
      </c>
    </row>
    <row r="105" spans="1:31" s="79" customFormat="1" ht="10.5">
      <c r="A105" s="79" t="s">
        <v>227</v>
      </c>
      <c r="B105" s="79" t="s">
        <v>368</v>
      </c>
      <c r="C105" s="79" t="s">
        <v>369</v>
      </c>
      <c r="D105" s="79" t="s">
        <v>370</v>
      </c>
      <c r="E105" s="79">
        <v>0.2</v>
      </c>
      <c r="F105" s="79">
        <v>0.2</v>
      </c>
      <c r="G105" s="79">
        <v>0.2</v>
      </c>
      <c r="H105" s="79">
        <v>0.2</v>
      </c>
      <c r="I105" s="79">
        <v>0.2</v>
      </c>
      <c r="J105" s="79">
        <v>0.2</v>
      </c>
      <c r="K105" s="79">
        <v>0.2</v>
      </c>
      <c r="L105" s="79">
        <v>0.2</v>
      </c>
      <c r="M105" s="79">
        <v>0.2</v>
      </c>
      <c r="N105" s="79">
        <v>0.2</v>
      </c>
      <c r="O105" s="79">
        <v>0.2</v>
      </c>
      <c r="P105" s="79">
        <v>0.2</v>
      </c>
      <c r="Q105" s="79">
        <v>0.2</v>
      </c>
      <c r="R105" s="79">
        <v>0.2</v>
      </c>
      <c r="S105" s="79">
        <v>0.2</v>
      </c>
      <c r="T105" s="79">
        <v>0.2</v>
      </c>
      <c r="U105" s="79">
        <v>0.2</v>
      </c>
      <c r="V105" s="79">
        <v>0.2</v>
      </c>
      <c r="W105" s="79">
        <v>0.2</v>
      </c>
      <c r="X105" s="79">
        <v>0.2</v>
      </c>
      <c r="Y105" s="79">
        <v>0.2</v>
      </c>
      <c r="Z105" s="79">
        <v>0.2</v>
      </c>
      <c r="AA105" s="79">
        <v>0.2</v>
      </c>
      <c r="AB105" s="79">
        <v>0.2</v>
      </c>
      <c r="AC105" s="79">
        <v>4.8</v>
      </c>
      <c r="AD105" s="79">
        <v>33.6</v>
      </c>
      <c r="AE105" s="79">
        <v>1752</v>
      </c>
    </row>
    <row r="106" spans="1:31" s="79" customFormat="1" ht="10.5">
      <c r="A106" s="79" t="s">
        <v>228</v>
      </c>
      <c r="B106" s="79" t="s">
        <v>371</v>
      </c>
      <c r="C106" s="79" t="s">
        <v>369</v>
      </c>
      <c r="D106" s="79" t="s">
        <v>370</v>
      </c>
      <c r="E106" s="79">
        <v>49</v>
      </c>
      <c r="F106" s="79">
        <v>49</v>
      </c>
      <c r="G106" s="79">
        <v>49</v>
      </c>
      <c r="H106" s="79">
        <v>49</v>
      </c>
      <c r="I106" s="79">
        <v>49</v>
      </c>
      <c r="J106" s="79">
        <v>49</v>
      </c>
      <c r="K106" s="79">
        <v>49</v>
      </c>
      <c r="L106" s="79">
        <v>49</v>
      </c>
      <c r="M106" s="79">
        <v>49</v>
      </c>
      <c r="N106" s="79">
        <v>49</v>
      </c>
      <c r="O106" s="79">
        <v>49</v>
      </c>
      <c r="P106" s="79">
        <v>49</v>
      </c>
      <c r="Q106" s="79">
        <v>49</v>
      </c>
      <c r="R106" s="79">
        <v>49</v>
      </c>
      <c r="S106" s="79">
        <v>49</v>
      </c>
      <c r="T106" s="79">
        <v>49</v>
      </c>
      <c r="U106" s="79">
        <v>49</v>
      </c>
      <c r="V106" s="79">
        <v>49</v>
      </c>
      <c r="W106" s="79">
        <v>49</v>
      </c>
      <c r="X106" s="79">
        <v>49</v>
      </c>
      <c r="Y106" s="79">
        <v>49</v>
      </c>
      <c r="Z106" s="79">
        <v>49</v>
      </c>
      <c r="AA106" s="79">
        <v>49</v>
      </c>
      <c r="AB106" s="79">
        <v>49</v>
      </c>
      <c r="AC106" s="79">
        <v>1176</v>
      </c>
      <c r="AD106" s="79">
        <v>8232</v>
      </c>
      <c r="AE106" s="79">
        <v>429240</v>
      </c>
    </row>
    <row r="107" spans="1:31" s="79" customFormat="1" ht="10.5">
      <c r="A107" s="79" t="s">
        <v>229</v>
      </c>
      <c r="B107" s="79" t="s">
        <v>371</v>
      </c>
      <c r="C107" s="79" t="s">
        <v>369</v>
      </c>
      <c r="D107" s="79" t="s">
        <v>370</v>
      </c>
      <c r="E107" s="79">
        <v>55</v>
      </c>
      <c r="F107" s="79">
        <v>55</v>
      </c>
      <c r="G107" s="79">
        <v>55</v>
      </c>
      <c r="H107" s="79">
        <v>55</v>
      </c>
      <c r="I107" s="79">
        <v>55</v>
      </c>
      <c r="J107" s="79">
        <v>55</v>
      </c>
      <c r="K107" s="79">
        <v>55</v>
      </c>
      <c r="L107" s="79">
        <v>55</v>
      </c>
      <c r="M107" s="79">
        <v>55</v>
      </c>
      <c r="N107" s="79">
        <v>55</v>
      </c>
      <c r="O107" s="79">
        <v>55</v>
      </c>
      <c r="P107" s="79">
        <v>55</v>
      </c>
      <c r="Q107" s="79">
        <v>55</v>
      </c>
      <c r="R107" s="79">
        <v>55</v>
      </c>
      <c r="S107" s="79">
        <v>55</v>
      </c>
      <c r="T107" s="79">
        <v>55</v>
      </c>
      <c r="U107" s="79">
        <v>55</v>
      </c>
      <c r="V107" s="79">
        <v>55</v>
      </c>
      <c r="W107" s="79">
        <v>55</v>
      </c>
      <c r="X107" s="79">
        <v>55</v>
      </c>
      <c r="Y107" s="79">
        <v>55</v>
      </c>
      <c r="Z107" s="79">
        <v>55</v>
      </c>
      <c r="AA107" s="79">
        <v>55</v>
      </c>
      <c r="AB107" s="79">
        <v>55</v>
      </c>
      <c r="AC107" s="79">
        <v>1320</v>
      </c>
      <c r="AD107" s="79">
        <v>9240</v>
      </c>
      <c r="AE107" s="79">
        <v>481800</v>
      </c>
    </row>
    <row r="108" spans="1:31" s="79" customFormat="1" ht="10.5">
      <c r="A108" s="79" t="s">
        <v>230</v>
      </c>
      <c r="B108" s="79" t="s">
        <v>368</v>
      </c>
      <c r="C108" s="79" t="s">
        <v>369</v>
      </c>
      <c r="D108" s="79" t="s">
        <v>370</v>
      </c>
      <c r="E108" s="79">
        <v>0.05</v>
      </c>
      <c r="F108" s="79">
        <v>0.05</v>
      </c>
      <c r="G108" s="79">
        <v>0.05</v>
      </c>
      <c r="H108" s="79">
        <v>0.05</v>
      </c>
      <c r="I108" s="79">
        <v>0.05</v>
      </c>
      <c r="J108" s="79">
        <v>0.05</v>
      </c>
      <c r="K108" s="79">
        <v>0.05</v>
      </c>
      <c r="L108" s="79">
        <v>0.05</v>
      </c>
      <c r="M108" s="79">
        <v>0.05</v>
      </c>
      <c r="N108" s="79">
        <v>0.05</v>
      </c>
      <c r="O108" s="79">
        <v>0.05</v>
      </c>
      <c r="P108" s="79">
        <v>0.05</v>
      </c>
      <c r="Q108" s="79">
        <v>0.05</v>
      </c>
      <c r="R108" s="79">
        <v>0.05</v>
      </c>
      <c r="S108" s="79">
        <v>0.05</v>
      </c>
      <c r="T108" s="79">
        <v>0.05</v>
      </c>
      <c r="U108" s="79">
        <v>0.05</v>
      </c>
      <c r="V108" s="79">
        <v>0.05</v>
      </c>
      <c r="W108" s="79">
        <v>0.05</v>
      </c>
      <c r="X108" s="79">
        <v>0.05</v>
      </c>
      <c r="Y108" s="79">
        <v>0.05</v>
      </c>
      <c r="Z108" s="79">
        <v>0.05</v>
      </c>
      <c r="AA108" s="79">
        <v>0.05</v>
      </c>
      <c r="AB108" s="79">
        <v>0.05</v>
      </c>
      <c r="AC108" s="79">
        <v>1.2</v>
      </c>
      <c r="AD108" s="79">
        <v>8.4</v>
      </c>
      <c r="AE108" s="79">
        <v>438</v>
      </c>
    </row>
    <row r="109" spans="1:31" s="79" customFormat="1" ht="10.5">
      <c r="A109" s="79" t="s">
        <v>231</v>
      </c>
      <c r="B109" s="79" t="s">
        <v>368</v>
      </c>
      <c r="C109" s="79" t="s">
        <v>369</v>
      </c>
      <c r="D109" s="79" t="s">
        <v>370</v>
      </c>
      <c r="E109" s="79">
        <v>0.2</v>
      </c>
      <c r="F109" s="79">
        <v>0.2</v>
      </c>
      <c r="G109" s="79">
        <v>0.2</v>
      </c>
      <c r="H109" s="79">
        <v>0.2</v>
      </c>
      <c r="I109" s="79">
        <v>0.2</v>
      </c>
      <c r="J109" s="79">
        <v>0.2</v>
      </c>
      <c r="K109" s="79">
        <v>0.2</v>
      </c>
      <c r="L109" s="79">
        <v>0.2</v>
      </c>
      <c r="M109" s="79">
        <v>0.2</v>
      </c>
      <c r="N109" s="79">
        <v>0.2</v>
      </c>
      <c r="O109" s="79">
        <v>0.2</v>
      </c>
      <c r="P109" s="79">
        <v>0.2</v>
      </c>
      <c r="Q109" s="79">
        <v>0.2</v>
      </c>
      <c r="R109" s="79">
        <v>0.2</v>
      </c>
      <c r="S109" s="79">
        <v>0.2</v>
      </c>
      <c r="T109" s="79">
        <v>0.2</v>
      </c>
      <c r="U109" s="79">
        <v>0.2</v>
      </c>
      <c r="V109" s="79">
        <v>0.2</v>
      </c>
      <c r="W109" s="79">
        <v>0.2</v>
      </c>
      <c r="X109" s="79">
        <v>0.2</v>
      </c>
      <c r="Y109" s="79">
        <v>0.2</v>
      </c>
      <c r="Z109" s="79">
        <v>0.2</v>
      </c>
      <c r="AA109" s="79">
        <v>0.2</v>
      </c>
      <c r="AB109" s="79">
        <v>0.2</v>
      </c>
      <c r="AC109" s="79">
        <v>4.8</v>
      </c>
      <c r="AD109" s="79">
        <v>33.6</v>
      </c>
      <c r="AE109" s="79">
        <v>1752</v>
      </c>
    </row>
    <row r="110" spans="1:31" s="79" customFormat="1" ht="10.5">
      <c r="A110" s="79" t="s">
        <v>232</v>
      </c>
      <c r="B110" s="79" t="s">
        <v>371</v>
      </c>
      <c r="C110" s="79" t="s">
        <v>369</v>
      </c>
      <c r="D110" s="79" t="s">
        <v>370</v>
      </c>
      <c r="E110" s="79">
        <v>49</v>
      </c>
      <c r="F110" s="79">
        <v>49</v>
      </c>
      <c r="G110" s="79">
        <v>49</v>
      </c>
      <c r="H110" s="79">
        <v>49</v>
      </c>
      <c r="I110" s="79">
        <v>49</v>
      </c>
      <c r="J110" s="79">
        <v>49</v>
      </c>
      <c r="K110" s="79">
        <v>49</v>
      </c>
      <c r="L110" s="79">
        <v>49</v>
      </c>
      <c r="M110" s="79">
        <v>49</v>
      </c>
      <c r="N110" s="79">
        <v>49</v>
      </c>
      <c r="O110" s="79">
        <v>49</v>
      </c>
      <c r="P110" s="79">
        <v>49</v>
      </c>
      <c r="Q110" s="79">
        <v>49</v>
      </c>
      <c r="R110" s="79">
        <v>49</v>
      </c>
      <c r="S110" s="79">
        <v>49</v>
      </c>
      <c r="T110" s="79">
        <v>49</v>
      </c>
      <c r="U110" s="79">
        <v>49</v>
      </c>
      <c r="V110" s="79">
        <v>49</v>
      </c>
      <c r="W110" s="79">
        <v>49</v>
      </c>
      <c r="X110" s="79">
        <v>49</v>
      </c>
      <c r="Y110" s="79">
        <v>49</v>
      </c>
      <c r="Z110" s="79">
        <v>49</v>
      </c>
      <c r="AA110" s="79">
        <v>49</v>
      </c>
      <c r="AB110" s="79">
        <v>49</v>
      </c>
      <c r="AC110" s="79">
        <v>1176</v>
      </c>
      <c r="AD110" s="79">
        <v>8232</v>
      </c>
      <c r="AE110" s="79">
        <v>429240</v>
      </c>
    </row>
    <row r="111" spans="1:31" s="79" customFormat="1" ht="10.5">
      <c r="A111" s="79" t="s">
        <v>233</v>
      </c>
      <c r="B111" s="79" t="s">
        <v>371</v>
      </c>
      <c r="C111" s="79" t="s">
        <v>369</v>
      </c>
      <c r="D111" s="79" t="s">
        <v>370</v>
      </c>
      <c r="E111" s="79">
        <v>55</v>
      </c>
      <c r="F111" s="79">
        <v>55</v>
      </c>
      <c r="G111" s="79">
        <v>55</v>
      </c>
      <c r="H111" s="79">
        <v>55</v>
      </c>
      <c r="I111" s="79">
        <v>55</v>
      </c>
      <c r="J111" s="79">
        <v>55</v>
      </c>
      <c r="K111" s="79">
        <v>55</v>
      </c>
      <c r="L111" s="79">
        <v>55</v>
      </c>
      <c r="M111" s="79">
        <v>55</v>
      </c>
      <c r="N111" s="79">
        <v>55</v>
      </c>
      <c r="O111" s="79">
        <v>55</v>
      </c>
      <c r="P111" s="79">
        <v>55</v>
      </c>
      <c r="Q111" s="79">
        <v>55</v>
      </c>
      <c r="R111" s="79">
        <v>55</v>
      </c>
      <c r="S111" s="79">
        <v>55</v>
      </c>
      <c r="T111" s="79">
        <v>55</v>
      </c>
      <c r="U111" s="79">
        <v>55</v>
      </c>
      <c r="V111" s="79">
        <v>55</v>
      </c>
      <c r="W111" s="79">
        <v>55</v>
      </c>
      <c r="X111" s="79">
        <v>55</v>
      </c>
      <c r="Y111" s="79">
        <v>55</v>
      </c>
      <c r="Z111" s="79">
        <v>55</v>
      </c>
      <c r="AA111" s="79">
        <v>55</v>
      </c>
      <c r="AB111" s="79">
        <v>55</v>
      </c>
      <c r="AC111" s="79">
        <v>1320</v>
      </c>
      <c r="AD111" s="79">
        <v>9240</v>
      </c>
      <c r="AE111" s="79">
        <v>481800</v>
      </c>
    </row>
    <row r="112" spans="1:31" s="79" customFormat="1" ht="10.5">
      <c r="A112" s="79" t="s">
        <v>234</v>
      </c>
      <c r="B112" s="79" t="s">
        <v>368</v>
      </c>
      <c r="C112" s="79" t="s">
        <v>369</v>
      </c>
      <c r="D112" s="79" t="s">
        <v>370</v>
      </c>
      <c r="E112" s="79">
        <v>0.05</v>
      </c>
      <c r="F112" s="79">
        <v>0.05</v>
      </c>
      <c r="G112" s="79">
        <v>0.05</v>
      </c>
      <c r="H112" s="79">
        <v>0.05</v>
      </c>
      <c r="I112" s="79">
        <v>0.05</v>
      </c>
      <c r="J112" s="79">
        <v>0.05</v>
      </c>
      <c r="K112" s="79">
        <v>0.05</v>
      </c>
      <c r="L112" s="79">
        <v>0.05</v>
      </c>
      <c r="M112" s="79">
        <v>0.05</v>
      </c>
      <c r="N112" s="79">
        <v>0.05</v>
      </c>
      <c r="O112" s="79">
        <v>0.05</v>
      </c>
      <c r="P112" s="79">
        <v>0.05</v>
      </c>
      <c r="Q112" s="79">
        <v>0.05</v>
      </c>
      <c r="R112" s="79">
        <v>0.05</v>
      </c>
      <c r="S112" s="79">
        <v>0.05</v>
      </c>
      <c r="T112" s="79">
        <v>0.05</v>
      </c>
      <c r="U112" s="79">
        <v>0.05</v>
      </c>
      <c r="V112" s="79">
        <v>0.05</v>
      </c>
      <c r="W112" s="79">
        <v>0.05</v>
      </c>
      <c r="X112" s="79">
        <v>0.05</v>
      </c>
      <c r="Y112" s="79">
        <v>0.05</v>
      </c>
      <c r="Z112" s="79">
        <v>0.05</v>
      </c>
      <c r="AA112" s="79">
        <v>0.05</v>
      </c>
      <c r="AB112" s="79">
        <v>0.05</v>
      </c>
      <c r="AC112" s="79">
        <v>1.2</v>
      </c>
      <c r="AD112" s="79">
        <v>8.4</v>
      </c>
      <c r="AE112" s="79">
        <v>438</v>
      </c>
    </row>
    <row r="113" spans="1:31" s="79" customFormat="1" ht="10.5">
      <c r="A113" s="79" t="s">
        <v>235</v>
      </c>
      <c r="B113" s="79" t="s">
        <v>368</v>
      </c>
      <c r="C113" s="79" t="s">
        <v>369</v>
      </c>
      <c r="D113" s="79" t="s">
        <v>370</v>
      </c>
      <c r="E113" s="79">
        <v>0.2</v>
      </c>
      <c r="F113" s="79">
        <v>0.2</v>
      </c>
      <c r="G113" s="79">
        <v>0.2</v>
      </c>
      <c r="H113" s="79">
        <v>0.2</v>
      </c>
      <c r="I113" s="79">
        <v>0.2</v>
      </c>
      <c r="J113" s="79">
        <v>0.2</v>
      </c>
      <c r="K113" s="79">
        <v>0.2</v>
      </c>
      <c r="L113" s="79">
        <v>0.2</v>
      </c>
      <c r="M113" s="79">
        <v>0.2</v>
      </c>
      <c r="N113" s="79">
        <v>0.2</v>
      </c>
      <c r="O113" s="79">
        <v>0.2</v>
      </c>
      <c r="P113" s="79">
        <v>0.2</v>
      </c>
      <c r="Q113" s="79">
        <v>0.2</v>
      </c>
      <c r="R113" s="79">
        <v>0.2</v>
      </c>
      <c r="S113" s="79">
        <v>0.2</v>
      </c>
      <c r="T113" s="79">
        <v>0.2</v>
      </c>
      <c r="U113" s="79">
        <v>0.2</v>
      </c>
      <c r="V113" s="79">
        <v>0.2</v>
      </c>
      <c r="W113" s="79">
        <v>0.2</v>
      </c>
      <c r="X113" s="79">
        <v>0.2</v>
      </c>
      <c r="Y113" s="79">
        <v>0.2</v>
      </c>
      <c r="Z113" s="79">
        <v>0.2</v>
      </c>
      <c r="AA113" s="79">
        <v>0.2</v>
      </c>
      <c r="AB113" s="79">
        <v>0.2</v>
      </c>
      <c r="AC113" s="79">
        <v>4.8</v>
      </c>
      <c r="AD113" s="79">
        <v>33.6</v>
      </c>
      <c r="AE113" s="79">
        <v>1752</v>
      </c>
    </row>
    <row r="114" spans="1:31" s="79" customFormat="1" ht="10.5">
      <c r="A114" s="79" t="s">
        <v>236</v>
      </c>
      <c r="B114" s="79" t="s">
        <v>371</v>
      </c>
      <c r="C114" s="79" t="s">
        <v>369</v>
      </c>
      <c r="D114" s="79" t="s">
        <v>370</v>
      </c>
      <c r="E114" s="79">
        <v>49</v>
      </c>
      <c r="F114" s="79">
        <v>49</v>
      </c>
      <c r="G114" s="79">
        <v>49</v>
      </c>
      <c r="H114" s="79">
        <v>49</v>
      </c>
      <c r="I114" s="79">
        <v>49</v>
      </c>
      <c r="J114" s="79">
        <v>49</v>
      </c>
      <c r="K114" s="79">
        <v>49</v>
      </c>
      <c r="L114" s="79">
        <v>49</v>
      </c>
      <c r="M114" s="79">
        <v>49</v>
      </c>
      <c r="N114" s="79">
        <v>49</v>
      </c>
      <c r="O114" s="79">
        <v>49</v>
      </c>
      <c r="P114" s="79">
        <v>49</v>
      </c>
      <c r="Q114" s="79">
        <v>49</v>
      </c>
      <c r="R114" s="79">
        <v>49</v>
      </c>
      <c r="S114" s="79">
        <v>49</v>
      </c>
      <c r="T114" s="79">
        <v>49</v>
      </c>
      <c r="U114" s="79">
        <v>49</v>
      </c>
      <c r="V114" s="79">
        <v>49</v>
      </c>
      <c r="W114" s="79">
        <v>49</v>
      </c>
      <c r="X114" s="79">
        <v>49</v>
      </c>
      <c r="Y114" s="79">
        <v>49</v>
      </c>
      <c r="Z114" s="79">
        <v>49</v>
      </c>
      <c r="AA114" s="79">
        <v>49</v>
      </c>
      <c r="AB114" s="79">
        <v>49</v>
      </c>
      <c r="AC114" s="79">
        <v>1176</v>
      </c>
      <c r="AD114" s="79">
        <v>8232</v>
      </c>
      <c r="AE114" s="79">
        <v>429240</v>
      </c>
    </row>
    <row r="115" spans="1:31" s="79" customFormat="1" ht="10.5">
      <c r="A115" s="79" t="s">
        <v>237</v>
      </c>
      <c r="B115" s="79" t="s">
        <v>371</v>
      </c>
      <c r="C115" s="79" t="s">
        <v>369</v>
      </c>
      <c r="D115" s="79" t="s">
        <v>370</v>
      </c>
      <c r="E115" s="79">
        <v>55</v>
      </c>
      <c r="F115" s="79">
        <v>55</v>
      </c>
      <c r="G115" s="79">
        <v>55</v>
      </c>
      <c r="H115" s="79">
        <v>55</v>
      </c>
      <c r="I115" s="79">
        <v>55</v>
      </c>
      <c r="J115" s="79">
        <v>55</v>
      </c>
      <c r="K115" s="79">
        <v>55</v>
      </c>
      <c r="L115" s="79">
        <v>55</v>
      </c>
      <c r="M115" s="79">
        <v>55</v>
      </c>
      <c r="N115" s="79">
        <v>55</v>
      </c>
      <c r="O115" s="79">
        <v>55</v>
      </c>
      <c r="P115" s="79">
        <v>55</v>
      </c>
      <c r="Q115" s="79">
        <v>55</v>
      </c>
      <c r="R115" s="79">
        <v>55</v>
      </c>
      <c r="S115" s="79">
        <v>55</v>
      </c>
      <c r="T115" s="79">
        <v>55</v>
      </c>
      <c r="U115" s="79">
        <v>55</v>
      </c>
      <c r="V115" s="79">
        <v>55</v>
      </c>
      <c r="W115" s="79">
        <v>55</v>
      </c>
      <c r="X115" s="79">
        <v>55</v>
      </c>
      <c r="Y115" s="79">
        <v>55</v>
      </c>
      <c r="Z115" s="79">
        <v>55</v>
      </c>
      <c r="AA115" s="79">
        <v>55</v>
      </c>
      <c r="AB115" s="79">
        <v>55</v>
      </c>
      <c r="AC115" s="79">
        <v>1320</v>
      </c>
      <c r="AD115" s="79">
        <v>9240</v>
      </c>
      <c r="AE115" s="79">
        <v>481800</v>
      </c>
    </row>
    <row r="116" spans="1:31" s="79" customFormat="1" ht="10.5">
      <c r="A116" s="79" t="s">
        <v>238</v>
      </c>
      <c r="B116" s="79" t="s">
        <v>368</v>
      </c>
      <c r="C116" s="79" t="s">
        <v>369</v>
      </c>
      <c r="D116" s="79" t="s">
        <v>370</v>
      </c>
      <c r="E116" s="79">
        <v>0.05</v>
      </c>
      <c r="F116" s="79">
        <v>0.05</v>
      </c>
      <c r="G116" s="79">
        <v>0.05</v>
      </c>
      <c r="H116" s="79">
        <v>0.05</v>
      </c>
      <c r="I116" s="79">
        <v>0.05</v>
      </c>
      <c r="J116" s="79">
        <v>0.05</v>
      </c>
      <c r="K116" s="79">
        <v>0.05</v>
      </c>
      <c r="L116" s="79">
        <v>0.05</v>
      </c>
      <c r="M116" s="79">
        <v>0.05</v>
      </c>
      <c r="N116" s="79">
        <v>0.05</v>
      </c>
      <c r="O116" s="79">
        <v>0.05</v>
      </c>
      <c r="P116" s="79">
        <v>0.05</v>
      </c>
      <c r="Q116" s="79">
        <v>0.05</v>
      </c>
      <c r="R116" s="79">
        <v>0.05</v>
      </c>
      <c r="S116" s="79">
        <v>0.05</v>
      </c>
      <c r="T116" s="79">
        <v>0.05</v>
      </c>
      <c r="U116" s="79">
        <v>0.05</v>
      </c>
      <c r="V116" s="79">
        <v>0.05</v>
      </c>
      <c r="W116" s="79">
        <v>0.05</v>
      </c>
      <c r="X116" s="79">
        <v>0.05</v>
      </c>
      <c r="Y116" s="79">
        <v>0.05</v>
      </c>
      <c r="Z116" s="79">
        <v>0.05</v>
      </c>
      <c r="AA116" s="79">
        <v>0.05</v>
      </c>
      <c r="AB116" s="79">
        <v>0.05</v>
      </c>
      <c r="AC116" s="79">
        <v>1.2</v>
      </c>
      <c r="AD116" s="79">
        <v>8.4</v>
      </c>
      <c r="AE116" s="79">
        <v>438</v>
      </c>
    </row>
    <row r="117" spans="1:31" s="79" customFormat="1" ht="10.5">
      <c r="A117" s="79" t="s">
        <v>239</v>
      </c>
      <c r="B117" s="79" t="s">
        <v>368</v>
      </c>
      <c r="C117" s="79" t="s">
        <v>369</v>
      </c>
      <c r="D117" s="79" t="s">
        <v>370</v>
      </c>
      <c r="E117" s="79">
        <v>0.2</v>
      </c>
      <c r="F117" s="79">
        <v>0.2</v>
      </c>
      <c r="G117" s="79">
        <v>0.2</v>
      </c>
      <c r="H117" s="79">
        <v>0.2</v>
      </c>
      <c r="I117" s="79">
        <v>0.2</v>
      </c>
      <c r="J117" s="79">
        <v>0.2</v>
      </c>
      <c r="K117" s="79">
        <v>0.2</v>
      </c>
      <c r="L117" s="79">
        <v>0.2</v>
      </c>
      <c r="M117" s="79">
        <v>0.2</v>
      </c>
      <c r="N117" s="79">
        <v>0.2</v>
      </c>
      <c r="O117" s="79">
        <v>0.2</v>
      </c>
      <c r="P117" s="79">
        <v>0.2</v>
      </c>
      <c r="Q117" s="79">
        <v>0.2</v>
      </c>
      <c r="R117" s="79">
        <v>0.2</v>
      </c>
      <c r="S117" s="79">
        <v>0.2</v>
      </c>
      <c r="T117" s="79">
        <v>0.2</v>
      </c>
      <c r="U117" s="79">
        <v>0.2</v>
      </c>
      <c r="V117" s="79">
        <v>0.2</v>
      </c>
      <c r="W117" s="79">
        <v>0.2</v>
      </c>
      <c r="X117" s="79">
        <v>0.2</v>
      </c>
      <c r="Y117" s="79">
        <v>0.2</v>
      </c>
      <c r="Z117" s="79">
        <v>0.2</v>
      </c>
      <c r="AA117" s="79">
        <v>0.2</v>
      </c>
      <c r="AB117" s="79">
        <v>0.2</v>
      </c>
      <c r="AC117" s="79">
        <v>4.8</v>
      </c>
      <c r="AD117" s="79">
        <v>33.6</v>
      </c>
      <c r="AE117" s="79">
        <v>1752</v>
      </c>
    </row>
    <row r="118" spans="1:31" s="79" customFormat="1" ht="10.5">
      <c r="A118" s="79" t="s">
        <v>240</v>
      </c>
      <c r="B118" s="79" t="s">
        <v>371</v>
      </c>
      <c r="C118" s="79" t="s">
        <v>369</v>
      </c>
      <c r="D118" s="79" t="s">
        <v>370</v>
      </c>
      <c r="E118" s="79">
        <v>49</v>
      </c>
      <c r="F118" s="79">
        <v>49</v>
      </c>
      <c r="G118" s="79">
        <v>49</v>
      </c>
      <c r="H118" s="79">
        <v>49</v>
      </c>
      <c r="I118" s="79">
        <v>49</v>
      </c>
      <c r="J118" s="79">
        <v>49</v>
      </c>
      <c r="K118" s="79">
        <v>49</v>
      </c>
      <c r="L118" s="79">
        <v>49</v>
      </c>
      <c r="M118" s="79">
        <v>49</v>
      </c>
      <c r="N118" s="79">
        <v>49</v>
      </c>
      <c r="O118" s="79">
        <v>49</v>
      </c>
      <c r="P118" s="79">
        <v>49</v>
      </c>
      <c r="Q118" s="79">
        <v>49</v>
      </c>
      <c r="R118" s="79">
        <v>49</v>
      </c>
      <c r="S118" s="79">
        <v>49</v>
      </c>
      <c r="T118" s="79">
        <v>49</v>
      </c>
      <c r="U118" s="79">
        <v>49</v>
      </c>
      <c r="V118" s="79">
        <v>49</v>
      </c>
      <c r="W118" s="79">
        <v>49</v>
      </c>
      <c r="X118" s="79">
        <v>49</v>
      </c>
      <c r="Y118" s="79">
        <v>49</v>
      </c>
      <c r="Z118" s="79">
        <v>49</v>
      </c>
      <c r="AA118" s="79">
        <v>49</v>
      </c>
      <c r="AB118" s="79">
        <v>49</v>
      </c>
      <c r="AC118" s="79">
        <v>1176</v>
      </c>
      <c r="AD118" s="79">
        <v>8232</v>
      </c>
      <c r="AE118" s="79">
        <v>429240</v>
      </c>
    </row>
    <row r="119" spans="1:31" s="79" customFormat="1" ht="10.5">
      <c r="A119" s="79" t="s">
        <v>241</v>
      </c>
      <c r="B119" s="79" t="s">
        <v>371</v>
      </c>
      <c r="C119" s="79" t="s">
        <v>369</v>
      </c>
      <c r="D119" s="79" t="s">
        <v>370</v>
      </c>
      <c r="E119" s="79">
        <v>55</v>
      </c>
      <c r="F119" s="79">
        <v>55</v>
      </c>
      <c r="G119" s="79">
        <v>55</v>
      </c>
      <c r="H119" s="79">
        <v>55</v>
      </c>
      <c r="I119" s="79">
        <v>55</v>
      </c>
      <c r="J119" s="79">
        <v>55</v>
      </c>
      <c r="K119" s="79">
        <v>55</v>
      </c>
      <c r="L119" s="79">
        <v>55</v>
      </c>
      <c r="M119" s="79">
        <v>55</v>
      </c>
      <c r="N119" s="79">
        <v>55</v>
      </c>
      <c r="O119" s="79">
        <v>55</v>
      </c>
      <c r="P119" s="79">
        <v>55</v>
      </c>
      <c r="Q119" s="79">
        <v>55</v>
      </c>
      <c r="R119" s="79">
        <v>55</v>
      </c>
      <c r="S119" s="79">
        <v>55</v>
      </c>
      <c r="T119" s="79">
        <v>55</v>
      </c>
      <c r="U119" s="79">
        <v>55</v>
      </c>
      <c r="V119" s="79">
        <v>55</v>
      </c>
      <c r="W119" s="79">
        <v>55</v>
      </c>
      <c r="X119" s="79">
        <v>55</v>
      </c>
      <c r="Y119" s="79">
        <v>55</v>
      </c>
      <c r="Z119" s="79">
        <v>55</v>
      </c>
      <c r="AA119" s="79">
        <v>55</v>
      </c>
      <c r="AB119" s="79">
        <v>55</v>
      </c>
      <c r="AC119" s="79">
        <v>1320</v>
      </c>
      <c r="AD119" s="79">
        <v>9240</v>
      </c>
      <c r="AE119" s="79">
        <v>481800</v>
      </c>
    </row>
    <row r="120" spans="1:31" s="79" customFormat="1" ht="10.5">
      <c r="A120" s="79" t="s">
        <v>242</v>
      </c>
      <c r="B120" s="79" t="s">
        <v>368</v>
      </c>
      <c r="C120" s="79" t="s">
        <v>369</v>
      </c>
      <c r="D120" s="79" t="s">
        <v>370</v>
      </c>
      <c r="E120" s="79">
        <v>0.05</v>
      </c>
      <c r="F120" s="79">
        <v>0.05</v>
      </c>
      <c r="G120" s="79">
        <v>0.05</v>
      </c>
      <c r="H120" s="79">
        <v>0.05</v>
      </c>
      <c r="I120" s="79">
        <v>0.05</v>
      </c>
      <c r="J120" s="79">
        <v>0.05</v>
      </c>
      <c r="K120" s="79">
        <v>0.05</v>
      </c>
      <c r="L120" s="79">
        <v>0.05</v>
      </c>
      <c r="M120" s="79">
        <v>0.05</v>
      </c>
      <c r="N120" s="79">
        <v>0.05</v>
      </c>
      <c r="O120" s="79">
        <v>0.05</v>
      </c>
      <c r="P120" s="79">
        <v>0.05</v>
      </c>
      <c r="Q120" s="79">
        <v>0.05</v>
      </c>
      <c r="R120" s="79">
        <v>0.05</v>
      </c>
      <c r="S120" s="79">
        <v>0.05</v>
      </c>
      <c r="T120" s="79">
        <v>0.05</v>
      </c>
      <c r="U120" s="79">
        <v>0.05</v>
      </c>
      <c r="V120" s="79">
        <v>0.05</v>
      </c>
      <c r="W120" s="79">
        <v>0.05</v>
      </c>
      <c r="X120" s="79">
        <v>0.05</v>
      </c>
      <c r="Y120" s="79">
        <v>0.05</v>
      </c>
      <c r="Z120" s="79">
        <v>0.05</v>
      </c>
      <c r="AA120" s="79">
        <v>0.05</v>
      </c>
      <c r="AB120" s="79">
        <v>0.05</v>
      </c>
      <c r="AC120" s="79">
        <v>1.2</v>
      </c>
      <c r="AD120" s="79">
        <v>8.4</v>
      </c>
      <c r="AE120" s="79">
        <v>438</v>
      </c>
    </row>
    <row r="121" spans="1:31" s="79" customFormat="1" ht="10.5">
      <c r="A121" s="79" t="s">
        <v>243</v>
      </c>
      <c r="B121" s="79" t="s">
        <v>368</v>
      </c>
      <c r="C121" s="79" t="s">
        <v>369</v>
      </c>
      <c r="D121" s="79" t="s">
        <v>370</v>
      </c>
      <c r="E121" s="79">
        <v>0.2</v>
      </c>
      <c r="F121" s="79">
        <v>0.2</v>
      </c>
      <c r="G121" s="79">
        <v>0.2</v>
      </c>
      <c r="H121" s="79">
        <v>0.2</v>
      </c>
      <c r="I121" s="79">
        <v>0.2</v>
      </c>
      <c r="J121" s="79">
        <v>0.2</v>
      </c>
      <c r="K121" s="79">
        <v>0.2</v>
      </c>
      <c r="L121" s="79">
        <v>0.2</v>
      </c>
      <c r="M121" s="79">
        <v>0.2</v>
      </c>
      <c r="N121" s="79">
        <v>0.2</v>
      </c>
      <c r="O121" s="79">
        <v>0.2</v>
      </c>
      <c r="P121" s="79">
        <v>0.2</v>
      </c>
      <c r="Q121" s="79">
        <v>0.2</v>
      </c>
      <c r="R121" s="79">
        <v>0.2</v>
      </c>
      <c r="S121" s="79">
        <v>0.2</v>
      </c>
      <c r="T121" s="79">
        <v>0.2</v>
      </c>
      <c r="U121" s="79">
        <v>0.2</v>
      </c>
      <c r="V121" s="79">
        <v>0.2</v>
      </c>
      <c r="W121" s="79">
        <v>0.2</v>
      </c>
      <c r="X121" s="79">
        <v>0.2</v>
      </c>
      <c r="Y121" s="79">
        <v>0.2</v>
      </c>
      <c r="Z121" s="79">
        <v>0.2</v>
      </c>
      <c r="AA121" s="79">
        <v>0.2</v>
      </c>
      <c r="AB121" s="79">
        <v>0.2</v>
      </c>
      <c r="AC121" s="79">
        <v>4.8</v>
      </c>
      <c r="AD121" s="79">
        <v>33.6</v>
      </c>
      <c r="AE121" s="79">
        <v>1752</v>
      </c>
    </row>
    <row r="122" spans="1:31" s="79" customFormat="1" ht="10.5">
      <c r="A122" s="79" t="s">
        <v>244</v>
      </c>
      <c r="B122" s="79" t="s">
        <v>371</v>
      </c>
      <c r="C122" s="79" t="s">
        <v>369</v>
      </c>
      <c r="D122" s="79" t="s">
        <v>370</v>
      </c>
      <c r="E122" s="79">
        <v>49</v>
      </c>
      <c r="F122" s="79">
        <v>49</v>
      </c>
      <c r="G122" s="79">
        <v>49</v>
      </c>
      <c r="H122" s="79">
        <v>49</v>
      </c>
      <c r="I122" s="79">
        <v>49</v>
      </c>
      <c r="J122" s="79">
        <v>49</v>
      </c>
      <c r="K122" s="79">
        <v>49</v>
      </c>
      <c r="L122" s="79">
        <v>49</v>
      </c>
      <c r="M122" s="79">
        <v>49</v>
      </c>
      <c r="N122" s="79">
        <v>49</v>
      </c>
      <c r="O122" s="79">
        <v>49</v>
      </c>
      <c r="P122" s="79">
        <v>49</v>
      </c>
      <c r="Q122" s="79">
        <v>49</v>
      </c>
      <c r="R122" s="79">
        <v>49</v>
      </c>
      <c r="S122" s="79">
        <v>49</v>
      </c>
      <c r="T122" s="79">
        <v>49</v>
      </c>
      <c r="U122" s="79">
        <v>49</v>
      </c>
      <c r="V122" s="79">
        <v>49</v>
      </c>
      <c r="W122" s="79">
        <v>49</v>
      </c>
      <c r="X122" s="79">
        <v>49</v>
      </c>
      <c r="Y122" s="79">
        <v>49</v>
      </c>
      <c r="Z122" s="79">
        <v>49</v>
      </c>
      <c r="AA122" s="79">
        <v>49</v>
      </c>
      <c r="AB122" s="79">
        <v>49</v>
      </c>
      <c r="AC122" s="79">
        <v>1176</v>
      </c>
      <c r="AD122" s="79">
        <v>8232</v>
      </c>
      <c r="AE122" s="79">
        <v>429240</v>
      </c>
    </row>
    <row r="123" spans="1:31" s="79" customFormat="1" ht="10.5">
      <c r="A123" s="79" t="s">
        <v>245</v>
      </c>
      <c r="B123" s="79" t="s">
        <v>371</v>
      </c>
      <c r="C123" s="79" t="s">
        <v>369</v>
      </c>
      <c r="D123" s="79" t="s">
        <v>370</v>
      </c>
      <c r="E123" s="79">
        <v>55</v>
      </c>
      <c r="F123" s="79">
        <v>55</v>
      </c>
      <c r="G123" s="79">
        <v>55</v>
      </c>
      <c r="H123" s="79">
        <v>55</v>
      </c>
      <c r="I123" s="79">
        <v>55</v>
      </c>
      <c r="J123" s="79">
        <v>55</v>
      </c>
      <c r="K123" s="79">
        <v>55</v>
      </c>
      <c r="L123" s="79">
        <v>55</v>
      </c>
      <c r="M123" s="79">
        <v>55</v>
      </c>
      <c r="N123" s="79">
        <v>55</v>
      </c>
      <c r="O123" s="79">
        <v>55</v>
      </c>
      <c r="P123" s="79">
        <v>55</v>
      </c>
      <c r="Q123" s="79">
        <v>55</v>
      </c>
      <c r="R123" s="79">
        <v>55</v>
      </c>
      <c r="S123" s="79">
        <v>55</v>
      </c>
      <c r="T123" s="79">
        <v>55</v>
      </c>
      <c r="U123" s="79">
        <v>55</v>
      </c>
      <c r="V123" s="79">
        <v>55</v>
      </c>
      <c r="W123" s="79">
        <v>55</v>
      </c>
      <c r="X123" s="79">
        <v>55</v>
      </c>
      <c r="Y123" s="79">
        <v>55</v>
      </c>
      <c r="Z123" s="79">
        <v>55</v>
      </c>
      <c r="AA123" s="79">
        <v>55</v>
      </c>
      <c r="AB123" s="79">
        <v>55</v>
      </c>
      <c r="AC123" s="79">
        <v>1320</v>
      </c>
      <c r="AD123" s="79">
        <v>9240</v>
      </c>
      <c r="AE123" s="79">
        <v>481800</v>
      </c>
    </row>
    <row r="124" spans="1:31" s="79" customFormat="1" ht="10.5">
      <c r="A124" s="79" t="s">
        <v>246</v>
      </c>
      <c r="B124" s="79" t="s">
        <v>373</v>
      </c>
      <c r="C124" s="79" t="s">
        <v>369</v>
      </c>
      <c r="D124" s="79" t="s">
        <v>370</v>
      </c>
      <c r="E124" s="79">
        <v>0</v>
      </c>
      <c r="F124" s="79">
        <v>0</v>
      </c>
      <c r="G124" s="79">
        <v>0</v>
      </c>
      <c r="H124" s="79">
        <v>0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  <c r="U124" s="79">
        <v>0</v>
      </c>
      <c r="V124" s="79">
        <v>0</v>
      </c>
      <c r="W124" s="79">
        <v>0</v>
      </c>
      <c r="X124" s="79">
        <v>0</v>
      </c>
      <c r="Y124" s="79">
        <v>0</v>
      </c>
      <c r="Z124" s="79">
        <v>0</v>
      </c>
      <c r="AA124" s="79">
        <v>0</v>
      </c>
      <c r="AB124" s="79">
        <v>0</v>
      </c>
      <c r="AC124" s="79">
        <v>0.67</v>
      </c>
      <c r="AD124" s="79">
        <v>4.67</v>
      </c>
      <c r="AE124" s="79">
        <v>243.33</v>
      </c>
    </row>
    <row r="125" spans="1:31" s="79" customFormat="1" ht="10.5">
      <c r="A125" s="79" t="s">
        <v>247</v>
      </c>
      <c r="B125" s="79" t="s">
        <v>373</v>
      </c>
      <c r="C125" s="79" t="s">
        <v>369</v>
      </c>
      <c r="D125" s="79" t="s">
        <v>370</v>
      </c>
      <c r="E125" s="79">
        <v>0</v>
      </c>
      <c r="F125" s="79">
        <v>0</v>
      </c>
      <c r="G125" s="79">
        <v>0</v>
      </c>
      <c r="H125" s="79">
        <v>0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  <c r="O125" s="79">
        <v>0</v>
      </c>
      <c r="P125" s="79">
        <v>0</v>
      </c>
      <c r="Q125" s="79">
        <v>0</v>
      </c>
      <c r="R125" s="79">
        <v>0</v>
      </c>
      <c r="S125" s="79">
        <v>0</v>
      </c>
      <c r="T125" s="79">
        <v>0</v>
      </c>
      <c r="U125" s="79">
        <v>0</v>
      </c>
      <c r="V125" s="79">
        <v>0</v>
      </c>
      <c r="W125" s="79">
        <v>0</v>
      </c>
      <c r="X125" s="79">
        <v>0</v>
      </c>
      <c r="Y125" s="79">
        <v>0</v>
      </c>
      <c r="Z125" s="79">
        <v>0</v>
      </c>
      <c r="AA125" s="79">
        <v>0</v>
      </c>
      <c r="AB125" s="79">
        <v>0</v>
      </c>
      <c r="AC125" s="79">
        <v>1</v>
      </c>
      <c r="AD125" s="79">
        <v>7</v>
      </c>
      <c r="AE125" s="79">
        <v>365</v>
      </c>
    </row>
    <row r="126" spans="1:31" s="79" customFormat="1" ht="10.5">
      <c r="A126" s="79" t="s">
        <v>248</v>
      </c>
      <c r="B126" s="79" t="s">
        <v>377</v>
      </c>
      <c r="C126" s="79" t="s">
        <v>369</v>
      </c>
      <c r="D126" s="79" t="s">
        <v>249</v>
      </c>
      <c r="E126" s="79">
        <v>0</v>
      </c>
      <c r="F126" s="79">
        <v>0</v>
      </c>
      <c r="G126" s="79">
        <v>0</v>
      </c>
      <c r="H126" s="79">
        <v>0</v>
      </c>
      <c r="I126" s="79">
        <v>725</v>
      </c>
      <c r="J126" s="79">
        <v>417</v>
      </c>
      <c r="K126" s="79">
        <v>290</v>
      </c>
      <c r="L126" s="79">
        <v>0</v>
      </c>
      <c r="M126" s="79">
        <v>0</v>
      </c>
      <c r="N126" s="79">
        <v>0</v>
      </c>
      <c r="O126" s="79">
        <v>0</v>
      </c>
      <c r="P126" s="79">
        <v>0</v>
      </c>
      <c r="Q126" s="79">
        <v>0</v>
      </c>
      <c r="R126" s="79">
        <v>0</v>
      </c>
      <c r="S126" s="79">
        <v>0</v>
      </c>
      <c r="T126" s="79">
        <v>0</v>
      </c>
      <c r="U126" s="79">
        <v>0</v>
      </c>
      <c r="V126" s="79">
        <v>0</v>
      </c>
      <c r="W126" s="79">
        <v>0</v>
      </c>
      <c r="X126" s="79">
        <v>0</v>
      </c>
      <c r="Y126" s="79">
        <v>0</v>
      </c>
      <c r="Z126" s="79">
        <v>0</v>
      </c>
      <c r="AA126" s="79">
        <v>0</v>
      </c>
      <c r="AB126" s="79">
        <v>0</v>
      </c>
      <c r="AC126" s="79">
        <v>1432</v>
      </c>
      <c r="AD126" s="79">
        <v>1432</v>
      </c>
      <c r="AE126" s="79">
        <v>74668.570000000007</v>
      </c>
    </row>
    <row r="127" spans="1:31" s="79" customFormat="1" ht="10.5">
      <c r="D127" s="79" t="s">
        <v>410</v>
      </c>
      <c r="E127" s="79">
        <v>0</v>
      </c>
      <c r="F127" s="79">
        <v>0</v>
      </c>
      <c r="G127" s="79">
        <v>0</v>
      </c>
      <c r="H127" s="79">
        <v>0</v>
      </c>
      <c r="I127" s="79">
        <v>125</v>
      </c>
      <c r="J127" s="79">
        <v>117</v>
      </c>
      <c r="K127" s="79">
        <v>90</v>
      </c>
      <c r="L127" s="79">
        <v>0</v>
      </c>
      <c r="M127" s="79">
        <v>0</v>
      </c>
      <c r="N127" s="79">
        <v>0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  <c r="U127" s="79">
        <v>0</v>
      </c>
      <c r="V127" s="79">
        <v>0</v>
      </c>
      <c r="W127" s="79">
        <v>0</v>
      </c>
      <c r="X127" s="79">
        <v>125</v>
      </c>
      <c r="Y127" s="79">
        <v>117</v>
      </c>
      <c r="Z127" s="79">
        <v>90</v>
      </c>
      <c r="AA127" s="79">
        <v>0</v>
      </c>
      <c r="AB127" s="79">
        <v>0</v>
      </c>
      <c r="AC127" s="79">
        <v>664</v>
      </c>
    </row>
    <row r="128" spans="1:31" s="79" customFormat="1" ht="10.5">
      <c r="A128" s="79" t="s">
        <v>250</v>
      </c>
      <c r="B128" s="79" t="s">
        <v>368</v>
      </c>
      <c r="C128" s="79" t="s">
        <v>369</v>
      </c>
      <c r="D128" s="79" t="s">
        <v>370</v>
      </c>
      <c r="E128" s="79">
        <v>0.2</v>
      </c>
      <c r="F128" s="79">
        <v>0.2</v>
      </c>
      <c r="G128" s="79">
        <v>0.2</v>
      </c>
      <c r="H128" s="79">
        <v>0.2</v>
      </c>
      <c r="I128" s="79">
        <v>0.2</v>
      </c>
      <c r="J128" s="79">
        <v>0.2</v>
      </c>
      <c r="K128" s="79">
        <v>0.2</v>
      </c>
      <c r="L128" s="79">
        <v>0.4</v>
      </c>
      <c r="M128" s="79">
        <v>0.4</v>
      </c>
      <c r="N128" s="79">
        <v>0.4</v>
      </c>
      <c r="O128" s="79">
        <v>0.4</v>
      </c>
      <c r="P128" s="79">
        <v>0.4</v>
      </c>
      <c r="Q128" s="79">
        <v>0.4</v>
      </c>
      <c r="R128" s="79">
        <v>0.4</v>
      </c>
      <c r="S128" s="79">
        <v>0.4</v>
      </c>
      <c r="T128" s="79">
        <v>0.4</v>
      </c>
      <c r="U128" s="79">
        <v>0.4</v>
      </c>
      <c r="V128" s="79">
        <v>0.4</v>
      </c>
      <c r="W128" s="79">
        <v>0.4</v>
      </c>
      <c r="X128" s="79">
        <v>0.4</v>
      </c>
      <c r="Y128" s="79">
        <v>0.4</v>
      </c>
      <c r="Z128" s="79">
        <v>0.2</v>
      </c>
      <c r="AA128" s="79">
        <v>0.2</v>
      </c>
      <c r="AB128" s="79">
        <v>0.2</v>
      </c>
      <c r="AC128" s="79">
        <v>7.6</v>
      </c>
      <c r="AD128" s="79">
        <v>53.2</v>
      </c>
      <c r="AE128" s="79">
        <v>2774</v>
      </c>
    </row>
    <row r="129" spans="1:31" s="79" customFormat="1" ht="10.5">
      <c r="A129" s="79" t="s">
        <v>251</v>
      </c>
      <c r="B129" s="79" t="s">
        <v>377</v>
      </c>
      <c r="C129" s="79" t="s">
        <v>369</v>
      </c>
      <c r="D129" s="79" t="s">
        <v>370</v>
      </c>
      <c r="E129" s="79">
        <v>0</v>
      </c>
      <c r="F129" s="79">
        <v>0</v>
      </c>
      <c r="G129" s="79">
        <v>0</v>
      </c>
      <c r="H129" s="79">
        <v>0</v>
      </c>
      <c r="I129" s="79">
        <v>0</v>
      </c>
      <c r="J129" s="79">
        <v>0</v>
      </c>
      <c r="K129" s="79">
        <v>50</v>
      </c>
      <c r="L129" s="79">
        <v>70</v>
      </c>
      <c r="M129" s="79">
        <v>70</v>
      </c>
      <c r="N129" s="79">
        <v>80</v>
      </c>
      <c r="O129" s="79">
        <v>70</v>
      </c>
      <c r="P129" s="79">
        <v>50</v>
      </c>
      <c r="Q129" s="79">
        <v>50</v>
      </c>
      <c r="R129" s="79">
        <v>80</v>
      </c>
      <c r="S129" s="79">
        <v>90</v>
      </c>
      <c r="T129" s="79">
        <v>80</v>
      </c>
      <c r="U129" s="79">
        <v>0</v>
      </c>
      <c r="V129" s="79">
        <v>0</v>
      </c>
      <c r="W129" s="79">
        <v>0</v>
      </c>
      <c r="X129" s="79">
        <v>0</v>
      </c>
      <c r="Y129" s="79">
        <v>0</v>
      </c>
      <c r="Z129" s="79">
        <v>0</v>
      </c>
      <c r="AA129" s="79">
        <v>0</v>
      </c>
      <c r="AB129" s="79">
        <v>0</v>
      </c>
      <c r="AC129" s="79">
        <v>690</v>
      </c>
      <c r="AD129" s="79">
        <v>4830</v>
      </c>
      <c r="AE129" s="79">
        <v>251850</v>
      </c>
    </row>
    <row r="130" spans="1:31" s="79" customFormat="1" ht="10.5">
      <c r="A130" s="79" t="s">
        <v>822</v>
      </c>
      <c r="B130" s="79" t="s">
        <v>368</v>
      </c>
      <c r="C130" s="79" t="s">
        <v>369</v>
      </c>
      <c r="D130" s="79" t="s">
        <v>370</v>
      </c>
      <c r="E130" s="79">
        <v>0.33</v>
      </c>
      <c r="F130" s="79">
        <v>0.33</v>
      </c>
      <c r="G130" s="79">
        <v>0.33</v>
      </c>
      <c r="H130" s="79">
        <v>0.33</v>
      </c>
      <c r="I130" s="79">
        <v>0.33</v>
      </c>
      <c r="J130" s="79">
        <v>0.33</v>
      </c>
      <c r="K130" s="79">
        <v>0.33</v>
      </c>
      <c r="L130" s="79">
        <v>0.33</v>
      </c>
      <c r="M130" s="79">
        <v>0.33</v>
      </c>
      <c r="N130" s="79">
        <v>0.33</v>
      </c>
      <c r="O130" s="79">
        <v>0.33</v>
      </c>
      <c r="P130" s="79">
        <v>0.33</v>
      </c>
      <c r="Q130" s="79">
        <v>0.33</v>
      </c>
      <c r="R130" s="79">
        <v>0.33</v>
      </c>
      <c r="S130" s="79">
        <v>0.33</v>
      </c>
      <c r="T130" s="79">
        <v>0.33</v>
      </c>
      <c r="U130" s="79">
        <v>0.33</v>
      </c>
      <c r="V130" s="79">
        <v>0.33</v>
      </c>
      <c r="W130" s="79">
        <v>0.33</v>
      </c>
      <c r="X130" s="79">
        <v>0.33</v>
      </c>
      <c r="Y130" s="79">
        <v>0.33</v>
      </c>
      <c r="Z130" s="79">
        <v>0.33</v>
      </c>
      <c r="AA130" s="79">
        <v>0.33</v>
      </c>
      <c r="AB130" s="79">
        <v>0.33</v>
      </c>
      <c r="AC130" s="79">
        <v>7.92</v>
      </c>
      <c r="AD130" s="79">
        <v>55.44</v>
      </c>
      <c r="AE130" s="79">
        <v>2890.8</v>
      </c>
    </row>
    <row r="131" spans="1:31" s="79" customFormat="1" ht="10.5">
      <c r="A131" s="79" t="s">
        <v>823</v>
      </c>
      <c r="B131" s="79" t="s">
        <v>368</v>
      </c>
      <c r="C131" s="79" t="s">
        <v>369</v>
      </c>
      <c r="D131" s="79" t="s">
        <v>370</v>
      </c>
      <c r="E131" s="79">
        <v>0.33</v>
      </c>
      <c r="F131" s="79">
        <v>0.33</v>
      </c>
      <c r="G131" s="79">
        <v>0.33</v>
      </c>
      <c r="H131" s="79">
        <v>0.33</v>
      </c>
      <c r="I131" s="79">
        <v>0.33</v>
      </c>
      <c r="J131" s="79">
        <v>0.33</v>
      </c>
      <c r="K131" s="79">
        <v>0.33</v>
      </c>
      <c r="L131" s="79">
        <v>0.33</v>
      </c>
      <c r="M131" s="79">
        <v>0.33</v>
      </c>
      <c r="N131" s="79">
        <v>0.33</v>
      </c>
      <c r="O131" s="79">
        <v>0.33</v>
      </c>
      <c r="P131" s="79">
        <v>0.33</v>
      </c>
      <c r="Q131" s="79">
        <v>0.33</v>
      </c>
      <c r="R131" s="79">
        <v>0.33</v>
      </c>
      <c r="S131" s="79">
        <v>0.33</v>
      </c>
      <c r="T131" s="79">
        <v>0.33</v>
      </c>
      <c r="U131" s="79">
        <v>0.33</v>
      </c>
      <c r="V131" s="79">
        <v>0.33</v>
      </c>
      <c r="W131" s="79">
        <v>0.33</v>
      </c>
      <c r="X131" s="79">
        <v>0.33</v>
      </c>
      <c r="Y131" s="79">
        <v>0.33</v>
      </c>
      <c r="Z131" s="79">
        <v>0.33</v>
      </c>
      <c r="AA131" s="79">
        <v>0.33</v>
      </c>
      <c r="AB131" s="79">
        <v>0.33</v>
      </c>
      <c r="AC131" s="79">
        <v>7.92</v>
      </c>
      <c r="AD131" s="79">
        <v>55.44</v>
      </c>
      <c r="AE131" s="79">
        <v>2890.8</v>
      </c>
    </row>
    <row r="132" spans="1:31" s="79" customFormat="1" ht="10.5">
      <c r="A132" s="79" t="s">
        <v>452</v>
      </c>
      <c r="B132" s="79" t="s">
        <v>371</v>
      </c>
      <c r="C132" s="79" t="s">
        <v>369</v>
      </c>
      <c r="D132" s="79" t="s">
        <v>370</v>
      </c>
      <c r="E132" s="79">
        <v>60</v>
      </c>
      <c r="F132" s="79">
        <v>60</v>
      </c>
      <c r="G132" s="79">
        <v>60</v>
      </c>
      <c r="H132" s="79">
        <v>60</v>
      </c>
      <c r="I132" s="79">
        <v>60</v>
      </c>
      <c r="J132" s="79">
        <v>60</v>
      </c>
      <c r="K132" s="79">
        <v>60</v>
      </c>
      <c r="L132" s="79">
        <v>60</v>
      </c>
      <c r="M132" s="79">
        <v>60</v>
      </c>
      <c r="N132" s="79">
        <v>60</v>
      </c>
      <c r="O132" s="79">
        <v>60</v>
      </c>
      <c r="P132" s="79">
        <v>60</v>
      </c>
      <c r="Q132" s="79">
        <v>60</v>
      </c>
      <c r="R132" s="79">
        <v>60</v>
      </c>
      <c r="S132" s="79">
        <v>60</v>
      </c>
      <c r="T132" s="79">
        <v>60</v>
      </c>
      <c r="U132" s="79">
        <v>60</v>
      </c>
      <c r="V132" s="79">
        <v>60</v>
      </c>
      <c r="W132" s="79">
        <v>60</v>
      </c>
      <c r="X132" s="79">
        <v>60</v>
      </c>
      <c r="Y132" s="79">
        <v>60</v>
      </c>
      <c r="Z132" s="79">
        <v>60</v>
      </c>
      <c r="AA132" s="79">
        <v>60</v>
      </c>
      <c r="AB132" s="79">
        <v>60</v>
      </c>
      <c r="AC132" s="79">
        <v>1440</v>
      </c>
      <c r="AD132" s="79">
        <v>10080</v>
      </c>
      <c r="AE132" s="79">
        <v>525600</v>
      </c>
    </row>
    <row r="133" spans="1:31" s="79" customFormat="1" ht="10.5">
      <c r="A133" s="79" t="s">
        <v>453</v>
      </c>
      <c r="B133" s="79" t="s">
        <v>371</v>
      </c>
      <c r="C133" s="79" t="s">
        <v>369</v>
      </c>
      <c r="D133" s="79" t="s">
        <v>370</v>
      </c>
      <c r="E133" s="79">
        <v>60</v>
      </c>
      <c r="F133" s="79">
        <v>60</v>
      </c>
      <c r="G133" s="79">
        <v>60</v>
      </c>
      <c r="H133" s="79">
        <v>60</v>
      </c>
      <c r="I133" s="79">
        <v>60</v>
      </c>
      <c r="J133" s="79">
        <v>60</v>
      </c>
      <c r="K133" s="79">
        <v>60</v>
      </c>
      <c r="L133" s="79">
        <v>60</v>
      </c>
      <c r="M133" s="79">
        <v>60</v>
      </c>
      <c r="N133" s="79">
        <v>60</v>
      </c>
      <c r="O133" s="79">
        <v>60</v>
      </c>
      <c r="P133" s="79">
        <v>60</v>
      </c>
      <c r="Q133" s="79">
        <v>60</v>
      </c>
      <c r="R133" s="79">
        <v>60</v>
      </c>
      <c r="S133" s="79">
        <v>60</v>
      </c>
      <c r="T133" s="79">
        <v>60</v>
      </c>
      <c r="U133" s="79">
        <v>60</v>
      </c>
      <c r="V133" s="79">
        <v>60</v>
      </c>
      <c r="W133" s="79">
        <v>60</v>
      </c>
      <c r="X133" s="79">
        <v>60</v>
      </c>
      <c r="Y133" s="79">
        <v>60</v>
      </c>
      <c r="Z133" s="79">
        <v>60</v>
      </c>
      <c r="AA133" s="79">
        <v>60</v>
      </c>
      <c r="AB133" s="79">
        <v>60</v>
      </c>
      <c r="AC133" s="79">
        <v>1440</v>
      </c>
      <c r="AD133" s="79">
        <v>10080</v>
      </c>
      <c r="AE133" s="79">
        <v>525600</v>
      </c>
    </row>
    <row r="134" spans="1:31" s="79" customFormat="1" ht="10.5">
      <c r="A134" s="79" t="s">
        <v>454</v>
      </c>
      <c r="B134" s="79" t="s">
        <v>371</v>
      </c>
      <c r="C134" s="79" t="s">
        <v>369</v>
      </c>
      <c r="D134" s="79" t="s">
        <v>370</v>
      </c>
      <c r="E134" s="79">
        <v>22</v>
      </c>
      <c r="F134" s="79">
        <v>22</v>
      </c>
      <c r="G134" s="79">
        <v>22</v>
      </c>
      <c r="H134" s="79">
        <v>22</v>
      </c>
      <c r="I134" s="79">
        <v>22</v>
      </c>
      <c r="J134" s="79">
        <v>22</v>
      </c>
      <c r="K134" s="79">
        <v>22</v>
      </c>
      <c r="L134" s="79">
        <v>22</v>
      </c>
      <c r="M134" s="79">
        <v>22</v>
      </c>
      <c r="N134" s="79">
        <v>22</v>
      </c>
      <c r="O134" s="79">
        <v>22</v>
      </c>
      <c r="P134" s="79">
        <v>22</v>
      </c>
      <c r="Q134" s="79">
        <v>22</v>
      </c>
      <c r="R134" s="79">
        <v>22</v>
      </c>
      <c r="S134" s="79">
        <v>22</v>
      </c>
      <c r="T134" s="79">
        <v>22</v>
      </c>
      <c r="U134" s="79">
        <v>22</v>
      </c>
      <c r="V134" s="79">
        <v>22</v>
      </c>
      <c r="W134" s="79">
        <v>22</v>
      </c>
      <c r="X134" s="79">
        <v>22</v>
      </c>
      <c r="Y134" s="79">
        <v>22</v>
      </c>
      <c r="Z134" s="79">
        <v>22</v>
      </c>
      <c r="AA134" s="79">
        <v>22</v>
      </c>
      <c r="AB134" s="79">
        <v>22</v>
      </c>
      <c r="AC134" s="79">
        <v>528</v>
      </c>
      <c r="AD134" s="79">
        <v>3696</v>
      </c>
      <c r="AE134" s="79">
        <v>192720</v>
      </c>
    </row>
    <row r="135" spans="1:31" s="79" customFormat="1" ht="10.5">
      <c r="A135" s="79" t="s">
        <v>394</v>
      </c>
      <c r="B135" s="79" t="s">
        <v>373</v>
      </c>
      <c r="C135" s="79" t="s">
        <v>369</v>
      </c>
      <c r="D135" s="79" t="s">
        <v>370</v>
      </c>
      <c r="E135" s="79">
        <v>1</v>
      </c>
      <c r="F135" s="79">
        <v>1</v>
      </c>
      <c r="G135" s="79">
        <v>1</v>
      </c>
      <c r="H135" s="79">
        <v>1</v>
      </c>
      <c r="I135" s="79">
        <v>1</v>
      </c>
      <c r="J135" s="79">
        <v>1</v>
      </c>
      <c r="K135" s="79">
        <v>1</v>
      </c>
      <c r="L135" s="79">
        <v>1</v>
      </c>
      <c r="M135" s="79">
        <v>1</v>
      </c>
      <c r="N135" s="79">
        <v>1</v>
      </c>
      <c r="O135" s="79">
        <v>1</v>
      </c>
      <c r="P135" s="79">
        <v>1</v>
      </c>
      <c r="Q135" s="79">
        <v>1</v>
      </c>
      <c r="R135" s="79">
        <v>1</v>
      </c>
      <c r="S135" s="79">
        <v>1</v>
      </c>
      <c r="T135" s="79">
        <v>1</v>
      </c>
      <c r="U135" s="79">
        <v>1</v>
      </c>
      <c r="V135" s="79">
        <v>1</v>
      </c>
      <c r="W135" s="79">
        <v>1</v>
      </c>
      <c r="X135" s="79">
        <v>1</v>
      </c>
      <c r="Y135" s="79">
        <v>1</v>
      </c>
      <c r="Z135" s="79">
        <v>1</v>
      </c>
      <c r="AA135" s="79">
        <v>1</v>
      </c>
      <c r="AB135" s="79">
        <v>1</v>
      </c>
      <c r="AC135" s="79">
        <v>24</v>
      </c>
      <c r="AD135" s="79">
        <v>168</v>
      </c>
      <c r="AE135" s="79">
        <v>8760</v>
      </c>
    </row>
    <row r="136" spans="1:31" s="79" customFormat="1" ht="10.5">
      <c r="A136" s="79" t="s">
        <v>372</v>
      </c>
      <c r="B136" s="79" t="s">
        <v>368</v>
      </c>
      <c r="C136" s="79" t="s">
        <v>369</v>
      </c>
      <c r="D136" s="79" t="s">
        <v>370</v>
      </c>
      <c r="E136" s="79">
        <v>1</v>
      </c>
      <c r="F136" s="79">
        <v>1</v>
      </c>
      <c r="G136" s="79">
        <v>1</v>
      </c>
      <c r="H136" s="79">
        <v>1</v>
      </c>
      <c r="I136" s="79">
        <v>1</v>
      </c>
      <c r="J136" s="79">
        <v>1</v>
      </c>
      <c r="K136" s="79">
        <v>1</v>
      </c>
      <c r="L136" s="79">
        <v>1</v>
      </c>
      <c r="M136" s="79">
        <v>1</v>
      </c>
      <c r="N136" s="79">
        <v>1</v>
      </c>
      <c r="O136" s="79">
        <v>1</v>
      </c>
      <c r="P136" s="79">
        <v>1</v>
      </c>
      <c r="Q136" s="79">
        <v>1</v>
      </c>
      <c r="R136" s="79">
        <v>1</v>
      </c>
      <c r="S136" s="79">
        <v>1</v>
      </c>
      <c r="T136" s="79">
        <v>1</v>
      </c>
      <c r="U136" s="79">
        <v>1</v>
      </c>
      <c r="V136" s="79">
        <v>1</v>
      </c>
      <c r="W136" s="79">
        <v>1</v>
      </c>
      <c r="X136" s="79">
        <v>1</v>
      </c>
      <c r="Y136" s="79">
        <v>1</v>
      </c>
      <c r="Z136" s="79">
        <v>1</v>
      </c>
      <c r="AA136" s="79">
        <v>1</v>
      </c>
      <c r="AB136" s="79">
        <v>1</v>
      </c>
      <c r="AC136" s="79">
        <v>24</v>
      </c>
      <c r="AD136" s="79">
        <v>168</v>
      </c>
      <c r="AE136" s="79">
        <v>8760</v>
      </c>
    </row>
    <row r="137" spans="1:31" s="79" customFormat="1" ht="10.5">
      <c r="A137" s="79" t="s">
        <v>374</v>
      </c>
      <c r="B137" s="79" t="s">
        <v>368</v>
      </c>
      <c r="C137" s="79" t="s">
        <v>369</v>
      </c>
      <c r="D137" s="79" t="s">
        <v>370</v>
      </c>
      <c r="E137" s="79">
        <v>0</v>
      </c>
      <c r="F137" s="79">
        <v>0</v>
      </c>
      <c r="G137" s="79">
        <v>0</v>
      </c>
      <c r="H137" s="79">
        <v>0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  <c r="O137" s="79">
        <v>0</v>
      </c>
      <c r="P137" s="79">
        <v>0</v>
      </c>
      <c r="Q137" s="79">
        <v>0</v>
      </c>
      <c r="R137" s="79">
        <v>0</v>
      </c>
      <c r="S137" s="79">
        <v>0</v>
      </c>
      <c r="T137" s="79">
        <v>0</v>
      </c>
      <c r="U137" s="79">
        <v>0</v>
      </c>
      <c r="V137" s="79">
        <v>0</v>
      </c>
      <c r="W137" s="79">
        <v>0</v>
      </c>
      <c r="X137" s="79">
        <v>0</v>
      </c>
      <c r="Y137" s="79">
        <v>0</v>
      </c>
      <c r="Z137" s="79">
        <v>0</v>
      </c>
      <c r="AA137" s="79">
        <v>0</v>
      </c>
      <c r="AB137" s="79">
        <v>0</v>
      </c>
      <c r="AC137" s="79">
        <v>0</v>
      </c>
      <c r="AD137" s="79">
        <v>0</v>
      </c>
      <c r="AE137" s="79">
        <v>0</v>
      </c>
    </row>
    <row r="138" spans="1:31" s="79" customFormat="1" ht="10.5">
      <c r="A138" s="79" t="s">
        <v>396</v>
      </c>
      <c r="B138" s="79" t="s">
        <v>373</v>
      </c>
      <c r="C138" s="79" t="s">
        <v>369</v>
      </c>
      <c r="D138" s="79" t="s">
        <v>370</v>
      </c>
      <c r="E138" s="79">
        <v>1</v>
      </c>
      <c r="F138" s="79">
        <v>1</v>
      </c>
      <c r="G138" s="79">
        <v>1</v>
      </c>
      <c r="H138" s="79">
        <v>1</v>
      </c>
      <c r="I138" s="79">
        <v>1</v>
      </c>
      <c r="J138" s="79">
        <v>1</v>
      </c>
      <c r="K138" s="79">
        <v>1</v>
      </c>
      <c r="L138" s="79">
        <v>1</v>
      </c>
      <c r="M138" s="79">
        <v>1</v>
      </c>
      <c r="N138" s="79">
        <v>1</v>
      </c>
      <c r="O138" s="79">
        <v>1</v>
      </c>
      <c r="P138" s="79">
        <v>1</v>
      </c>
      <c r="Q138" s="79">
        <v>1</v>
      </c>
      <c r="R138" s="79">
        <v>1</v>
      </c>
      <c r="S138" s="79">
        <v>1</v>
      </c>
      <c r="T138" s="79">
        <v>1</v>
      </c>
      <c r="U138" s="79">
        <v>1</v>
      </c>
      <c r="V138" s="79">
        <v>1</v>
      </c>
      <c r="W138" s="79">
        <v>1</v>
      </c>
      <c r="X138" s="79">
        <v>1</v>
      </c>
      <c r="Y138" s="79">
        <v>1</v>
      </c>
      <c r="Z138" s="79">
        <v>1</v>
      </c>
      <c r="AA138" s="79">
        <v>1</v>
      </c>
      <c r="AB138" s="79">
        <v>1</v>
      </c>
      <c r="AC138" s="79">
        <v>24</v>
      </c>
      <c r="AD138" s="79">
        <v>168</v>
      </c>
      <c r="AE138" s="79">
        <v>8760</v>
      </c>
    </row>
    <row r="139" spans="1:31" s="79" customFormat="1" ht="10.5">
      <c r="A139" s="79" t="s">
        <v>405</v>
      </c>
      <c r="B139" s="79" t="s">
        <v>368</v>
      </c>
      <c r="C139" s="79" t="s">
        <v>369</v>
      </c>
      <c r="D139" s="79" t="s">
        <v>395</v>
      </c>
      <c r="E139" s="79">
        <v>0.2</v>
      </c>
      <c r="F139" s="79">
        <v>0.2</v>
      </c>
      <c r="G139" s="79">
        <v>0.2</v>
      </c>
      <c r="H139" s="79">
        <v>0.2</v>
      </c>
      <c r="I139" s="79">
        <v>0.2</v>
      </c>
      <c r="J139" s="79">
        <v>0.2</v>
      </c>
      <c r="K139" s="79">
        <v>0.2</v>
      </c>
      <c r="L139" s="79">
        <v>0.5</v>
      </c>
      <c r="M139" s="79">
        <v>0.75</v>
      </c>
      <c r="N139" s="79">
        <v>1</v>
      </c>
      <c r="O139" s="79">
        <v>1</v>
      </c>
      <c r="P139" s="79">
        <v>1</v>
      </c>
      <c r="Q139" s="79">
        <v>0.75</v>
      </c>
      <c r="R139" s="79">
        <v>1</v>
      </c>
      <c r="S139" s="79">
        <v>1</v>
      </c>
      <c r="T139" s="79">
        <v>1</v>
      </c>
      <c r="U139" s="79">
        <v>1</v>
      </c>
      <c r="V139" s="79">
        <v>1</v>
      </c>
      <c r="W139" s="79">
        <v>0.52</v>
      </c>
      <c r="X139" s="79">
        <v>0.52</v>
      </c>
      <c r="Y139" s="79">
        <v>0.52</v>
      </c>
      <c r="Z139" s="79">
        <v>0.28000000000000003</v>
      </c>
      <c r="AA139" s="79">
        <v>0.2</v>
      </c>
      <c r="AB139" s="79">
        <v>0.2</v>
      </c>
      <c r="AC139" s="79">
        <v>13.64</v>
      </c>
      <c r="AD139" s="79">
        <v>82.96</v>
      </c>
      <c r="AE139" s="79">
        <v>4325.7700000000004</v>
      </c>
    </row>
    <row r="140" spans="1:31" s="79" customFormat="1" ht="10.5">
      <c r="D140" s="79" t="s">
        <v>403</v>
      </c>
      <c r="E140" s="79">
        <v>0.2</v>
      </c>
      <c r="F140" s="79">
        <v>0.2</v>
      </c>
      <c r="G140" s="79">
        <v>0.2</v>
      </c>
      <c r="H140" s="79">
        <v>0.2</v>
      </c>
      <c r="I140" s="79">
        <v>0.2</v>
      </c>
      <c r="J140" s="79">
        <v>0.2</v>
      </c>
      <c r="K140" s="79">
        <v>0.2</v>
      </c>
      <c r="L140" s="79">
        <v>0.4</v>
      </c>
      <c r="M140" s="79">
        <v>0.46</v>
      </c>
      <c r="N140" s="79">
        <v>0.7</v>
      </c>
      <c r="O140" s="79">
        <v>0.7</v>
      </c>
      <c r="P140" s="79">
        <v>0.7</v>
      </c>
      <c r="Q140" s="79">
        <v>0.51</v>
      </c>
      <c r="R140" s="79">
        <v>0.51</v>
      </c>
      <c r="S140" s="79">
        <v>0.51</v>
      </c>
      <c r="T140" s="79">
        <v>0.51</v>
      </c>
      <c r="U140" s="79">
        <v>0.51</v>
      </c>
      <c r="V140" s="79">
        <v>0.25</v>
      </c>
      <c r="W140" s="79">
        <v>0.2</v>
      </c>
      <c r="X140" s="79">
        <v>0.2</v>
      </c>
      <c r="Y140" s="79">
        <v>0.2</v>
      </c>
      <c r="Z140" s="79">
        <v>0.2</v>
      </c>
      <c r="AA140" s="79">
        <v>0.2</v>
      </c>
      <c r="AB140" s="79">
        <v>0.2</v>
      </c>
      <c r="AC140" s="79">
        <v>8.36</v>
      </c>
    </row>
    <row r="141" spans="1:31" s="79" customFormat="1" ht="10.5">
      <c r="D141" s="79" t="s">
        <v>404</v>
      </c>
      <c r="E141" s="79">
        <v>0.2</v>
      </c>
      <c r="F141" s="79">
        <v>0.2</v>
      </c>
      <c r="G141" s="79">
        <v>0.2</v>
      </c>
      <c r="H141" s="79">
        <v>0.2</v>
      </c>
      <c r="I141" s="79">
        <v>0.2</v>
      </c>
      <c r="J141" s="79">
        <v>0.2</v>
      </c>
      <c r="K141" s="79">
        <v>0.2</v>
      </c>
      <c r="L141" s="79">
        <v>0.2</v>
      </c>
      <c r="M141" s="79">
        <v>0.4</v>
      </c>
      <c r="N141" s="79">
        <v>0.4</v>
      </c>
      <c r="O141" s="79">
        <v>0.4</v>
      </c>
      <c r="P141" s="79">
        <v>0.4</v>
      </c>
      <c r="Q141" s="79">
        <v>0.4</v>
      </c>
      <c r="R141" s="79">
        <v>0.4</v>
      </c>
      <c r="S141" s="79">
        <v>0.4</v>
      </c>
      <c r="T141" s="79">
        <v>0.4</v>
      </c>
      <c r="U141" s="79">
        <v>0.2</v>
      </c>
      <c r="V141" s="79">
        <v>0.2</v>
      </c>
      <c r="W141" s="79">
        <v>0.2</v>
      </c>
      <c r="X141" s="79">
        <v>0.2</v>
      </c>
      <c r="Y141" s="79">
        <v>0.2</v>
      </c>
      <c r="Z141" s="79">
        <v>0.2</v>
      </c>
      <c r="AA141" s="79">
        <v>0.2</v>
      </c>
      <c r="AB141" s="79">
        <v>0.2</v>
      </c>
      <c r="AC141" s="79">
        <v>6.4</v>
      </c>
    </row>
    <row r="142" spans="1:31" s="79" customFormat="1" ht="10.5">
      <c r="A142" s="79" t="s">
        <v>364</v>
      </c>
      <c r="B142" s="79" t="s">
        <v>368</v>
      </c>
      <c r="C142" s="79" t="s">
        <v>369</v>
      </c>
      <c r="D142" s="79" t="s">
        <v>395</v>
      </c>
      <c r="E142" s="79">
        <v>0.01</v>
      </c>
      <c r="F142" s="79">
        <v>0.01</v>
      </c>
      <c r="G142" s="79">
        <v>0.01</v>
      </c>
      <c r="H142" s="79">
        <v>0.01</v>
      </c>
      <c r="I142" s="79">
        <v>0.01</v>
      </c>
      <c r="J142" s="79">
        <v>0.01</v>
      </c>
      <c r="K142" s="79">
        <v>0.01</v>
      </c>
      <c r="L142" s="79">
        <v>0.17</v>
      </c>
      <c r="M142" s="79">
        <v>0.57999999999999996</v>
      </c>
      <c r="N142" s="79">
        <v>0.66</v>
      </c>
      <c r="O142" s="79">
        <v>0.78</v>
      </c>
      <c r="P142" s="79">
        <v>0.82</v>
      </c>
      <c r="Q142" s="79">
        <v>0.71</v>
      </c>
      <c r="R142" s="79">
        <v>0.82</v>
      </c>
      <c r="S142" s="79">
        <v>0.78</v>
      </c>
      <c r="T142" s="79">
        <v>0.74</v>
      </c>
      <c r="U142" s="79">
        <v>0.63</v>
      </c>
      <c r="V142" s="79">
        <v>0.41</v>
      </c>
      <c r="W142" s="79">
        <v>0.18</v>
      </c>
      <c r="X142" s="79">
        <v>0.18</v>
      </c>
      <c r="Y142" s="79">
        <v>0.18</v>
      </c>
      <c r="Z142" s="79">
        <v>0.1</v>
      </c>
      <c r="AA142" s="79">
        <v>0.01</v>
      </c>
      <c r="AB142" s="79">
        <v>0.01</v>
      </c>
      <c r="AC142" s="79">
        <v>7.83</v>
      </c>
      <c r="AD142" s="79">
        <v>41.88</v>
      </c>
      <c r="AE142" s="79">
        <v>2183.7399999999998</v>
      </c>
    </row>
    <row r="143" spans="1:31" s="79" customFormat="1" ht="10.5">
      <c r="D143" s="79" t="s">
        <v>403</v>
      </c>
      <c r="E143" s="79">
        <v>0.01</v>
      </c>
      <c r="F143" s="79">
        <v>0.01</v>
      </c>
      <c r="G143" s="79">
        <v>0.01</v>
      </c>
      <c r="H143" s="79">
        <v>0.01</v>
      </c>
      <c r="I143" s="79">
        <v>0.01</v>
      </c>
      <c r="J143" s="79">
        <v>0.01</v>
      </c>
      <c r="K143" s="79">
        <v>0.01</v>
      </c>
      <c r="L143" s="79">
        <v>0.01</v>
      </c>
      <c r="M143" s="79">
        <v>0.2</v>
      </c>
      <c r="N143" s="79">
        <v>0.28000000000000003</v>
      </c>
      <c r="O143" s="79">
        <v>0.3</v>
      </c>
      <c r="P143" s="79">
        <v>0.3</v>
      </c>
      <c r="Q143" s="79">
        <v>0.24</v>
      </c>
      <c r="R143" s="79">
        <v>0.24</v>
      </c>
      <c r="S143" s="79">
        <v>0.23</v>
      </c>
      <c r="T143" s="79">
        <v>0.23</v>
      </c>
      <c r="U143" s="79">
        <v>0.23</v>
      </c>
      <c r="V143" s="79">
        <v>0.1</v>
      </c>
      <c r="W143" s="79">
        <v>0.01</v>
      </c>
      <c r="X143" s="79">
        <v>0.01</v>
      </c>
      <c r="Y143" s="79">
        <v>0.01</v>
      </c>
      <c r="Z143" s="79">
        <v>0.01</v>
      </c>
      <c r="AA143" s="79">
        <v>0.01</v>
      </c>
      <c r="AB143" s="79">
        <v>0.01</v>
      </c>
      <c r="AC143" s="79">
        <v>2.4900000000000002</v>
      </c>
    </row>
    <row r="144" spans="1:31" s="79" customFormat="1" ht="10.5">
      <c r="D144" s="79" t="s">
        <v>404</v>
      </c>
      <c r="E144" s="79">
        <v>0.01</v>
      </c>
      <c r="F144" s="79">
        <v>0.01</v>
      </c>
      <c r="G144" s="79">
        <v>0.01</v>
      </c>
      <c r="H144" s="79">
        <v>0.01</v>
      </c>
      <c r="I144" s="79">
        <v>0.01</v>
      </c>
      <c r="J144" s="79">
        <v>0.01</v>
      </c>
      <c r="K144" s="79">
        <v>0.01</v>
      </c>
      <c r="L144" s="79">
        <v>0.01</v>
      </c>
      <c r="M144" s="79">
        <v>0.01</v>
      </c>
      <c r="N144" s="79">
        <v>0.01</v>
      </c>
      <c r="O144" s="79">
        <v>0.01</v>
      </c>
      <c r="P144" s="79">
        <v>0.01</v>
      </c>
      <c r="Q144" s="79">
        <v>0.01</v>
      </c>
      <c r="R144" s="79">
        <v>0.01</v>
      </c>
      <c r="S144" s="79">
        <v>0.01</v>
      </c>
      <c r="T144" s="79">
        <v>0.01</v>
      </c>
      <c r="U144" s="79">
        <v>0.01</v>
      </c>
      <c r="V144" s="79">
        <v>0.01</v>
      </c>
      <c r="W144" s="79">
        <v>0.01</v>
      </c>
      <c r="X144" s="79">
        <v>0.01</v>
      </c>
      <c r="Y144" s="79">
        <v>0.01</v>
      </c>
      <c r="Z144" s="79">
        <v>0.01</v>
      </c>
      <c r="AA144" s="79">
        <v>0.01</v>
      </c>
      <c r="AB144" s="79">
        <v>0.01</v>
      </c>
      <c r="AC144" s="79">
        <v>0.24</v>
      </c>
    </row>
    <row r="145" spans="1:31" s="79" customFormat="1" ht="10.5">
      <c r="A145" s="79" t="s">
        <v>408</v>
      </c>
      <c r="B145" s="79" t="s">
        <v>368</v>
      </c>
      <c r="C145" s="79" t="s">
        <v>369</v>
      </c>
      <c r="D145" s="79" t="s">
        <v>395</v>
      </c>
      <c r="E145" s="79">
        <v>0.3</v>
      </c>
      <c r="F145" s="79">
        <v>0.3</v>
      </c>
      <c r="G145" s="79">
        <v>0.3</v>
      </c>
      <c r="H145" s="79">
        <v>0.3</v>
      </c>
      <c r="I145" s="79">
        <v>0.3</v>
      </c>
      <c r="J145" s="79">
        <v>0.3</v>
      </c>
      <c r="K145" s="79">
        <v>0.3</v>
      </c>
      <c r="L145" s="79">
        <v>0.5</v>
      </c>
      <c r="M145" s="79">
        <v>0.57999999999999996</v>
      </c>
      <c r="N145" s="79">
        <v>0.66</v>
      </c>
      <c r="O145" s="79">
        <v>0.78</v>
      </c>
      <c r="P145" s="79">
        <v>0.82</v>
      </c>
      <c r="Q145" s="79">
        <v>0.71</v>
      </c>
      <c r="R145" s="79">
        <v>0.82</v>
      </c>
      <c r="S145" s="79">
        <v>0.78</v>
      </c>
      <c r="T145" s="79">
        <v>0.74</v>
      </c>
      <c r="U145" s="79">
        <v>0.63</v>
      </c>
      <c r="V145" s="79">
        <v>0.41</v>
      </c>
      <c r="W145" s="79">
        <v>0.35</v>
      </c>
      <c r="X145" s="79">
        <v>0.35</v>
      </c>
      <c r="Y145" s="79">
        <v>0.35</v>
      </c>
      <c r="Z145" s="79">
        <v>0.3</v>
      </c>
      <c r="AA145" s="79">
        <v>0.3</v>
      </c>
      <c r="AB145" s="79">
        <v>0.3</v>
      </c>
      <c r="AC145" s="79">
        <v>11.48</v>
      </c>
      <c r="AD145" s="79">
        <v>57.4</v>
      </c>
      <c r="AE145" s="79">
        <v>2993</v>
      </c>
    </row>
    <row r="146" spans="1:31" s="79" customFormat="1" ht="10.5">
      <c r="D146" s="79" t="s">
        <v>410</v>
      </c>
      <c r="E146" s="79">
        <v>0.3</v>
      </c>
      <c r="F146" s="79">
        <v>0.3</v>
      </c>
      <c r="G146" s="79">
        <v>0.3</v>
      </c>
      <c r="H146" s="79">
        <v>0.3</v>
      </c>
      <c r="I146" s="79">
        <v>0.3</v>
      </c>
      <c r="J146" s="79">
        <v>0.3</v>
      </c>
      <c r="K146" s="79">
        <v>0.3</v>
      </c>
      <c r="L146" s="79">
        <v>0.3</v>
      </c>
      <c r="M146" s="79">
        <v>0.4</v>
      </c>
      <c r="N146" s="79">
        <v>0.5</v>
      </c>
      <c r="O146" s="79">
        <v>0.6</v>
      </c>
      <c r="P146" s="79">
        <v>0.6</v>
      </c>
      <c r="Q146" s="79">
        <v>0.6</v>
      </c>
      <c r="R146" s="79">
        <v>0.6</v>
      </c>
      <c r="S146" s="79">
        <v>0.6</v>
      </c>
      <c r="T146" s="79">
        <v>0.6</v>
      </c>
      <c r="U146" s="79">
        <v>0.6</v>
      </c>
      <c r="V146" s="79">
        <v>0.5</v>
      </c>
      <c r="W146" s="79">
        <v>0.3</v>
      </c>
      <c r="X146" s="79">
        <v>0.3</v>
      </c>
      <c r="Y146" s="79">
        <v>0.3</v>
      </c>
      <c r="Z146" s="79">
        <v>0.3</v>
      </c>
      <c r="AA146" s="79">
        <v>0.3</v>
      </c>
      <c r="AB146" s="79">
        <v>0.3</v>
      </c>
      <c r="AC146" s="79">
        <v>9.8000000000000007</v>
      </c>
    </row>
    <row r="147" spans="1:31" s="79" customFormat="1" ht="10.5">
      <c r="A147" s="79" t="s">
        <v>402</v>
      </c>
      <c r="B147" s="79" t="s">
        <v>377</v>
      </c>
      <c r="C147" s="79" t="s">
        <v>369</v>
      </c>
      <c r="D147" s="79" t="s">
        <v>370</v>
      </c>
      <c r="E147" s="79">
        <v>120</v>
      </c>
      <c r="F147" s="79">
        <v>120</v>
      </c>
      <c r="G147" s="79">
        <v>120</v>
      </c>
      <c r="H147" s="79">
        <v>120</v>
      </c>
      <c r="I147" s="79">
        <v>120</v>
      </c>
      <c r="J147" s="79">
        <v>120</v>
      </c>
      <c r="K147" s="79">
        <v>120</v>
      </c>
      <c r="L147" s="79">
        <v>120</v>
      </c>
      <c r="M147" s="79">
        <v>120</v>
      </c>
      <c r="N147" s="79">
        <v>120</v>
      </c>
      <c r="O147" s="79">
        <v>120</v>
      </c>
      <c r="P147" s="79">
        <v>120</v>
      </c>
      <c r="Q147" s="79">
        <v>120</v>
      </c>
      <c r="R147" s="79">
        <v>120</v>
      </c>
      <c r="S147" s="79">
        <v>120</v>
      </c>
      <c r="T147" s="79">
        <v>120</v>
      </c>
      <c r="U147" s="79">
        <v>120</v>
      </c>
      <c r="V147" s="79">
        <v>120</v>
      </c>
      <c r="W147" s="79">
        <v>120</v>
      </c>
      <c r="X147" s="79">
        <v>120</v>
      </c>
      <c r="Y147" s="79">
        <v>120</v>
      </c>
      <c r="Z147" s="79">
        <v>120</v>
      </c>
      <c r="AA147" s="79">
        <v>120</v>
      </c>
      <c r="AB147" s="79">
        <v>120</v>
      </c>
      <c r="AC147" s="79">
        <v>2880</v>
      </c>
      <c r="AD147" s="79">
        <v>20160</v>
      </c>
      <c r="AE147" s="79">
        <v>1051200</v>
      </c>
    </row>
    <row r="148" spans="1:31" s="79" customFormat="1" ht="10.5">
      <c r="A148" s="79" t="s">
        <v>375</v>
      </c>
      <c r="B148" s="79" t="s">
        <v>368</v>
      </c>
      <c r="C148" s="79" t="s">
        <v>369</v>
      </c>
      <c r="D148" s="79" t="s">
        <v>370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9">
        <v>0</v>
      </c>
      <c r="AB148" s="79">
        <v>0</v>
      </c>
      <c r="AC148" s="79">
        <v>0</v>
      </c>
      <c r="AD148" s="79">
        <v>0</v>
      </c>
      <c r="AE148" s="79">
        <v>0</v>
      </c>
    </row>
    <row r="149" spans="1:31" s="79" customFormat="1" ht="10.5">
      <c r="A149" s="79" t="s">
        <v>376</v>
      </c>
      <c r="B149" s="79" t="s">
        <v>377</v>
      </c>
      <c r="C149" s="79" t="s">
        <v>369</v>
      </c>
      <c r="D149" s="79" t="s">
        <v>370</v>
      </c>
      <c r="E149" s="79">
        <v>0.2</v>
      </c>
      <c r="F149" s="79">
        <v>0.2</v>
      </c>
      <c r="G149" s="79">
        <v>0.2</v>
      </c>
      <c r="H149" s="79">
        <v>0.2</v>
      </c>
      <c r="I149" s="79">
        <v>0.2</v>
      </c>
      <c r="J149" s="79">
        <v>0.2</v>
      </c>
      <c r="K149" s="79">
        <v>0.2</v>
      </c>
      <c r="L149" s="79">
        <v>0.2</v>
      </c>
      <c r="M149" s="79">
        <v>0.2</v>
      </c>
      <c r="N149" s="79">
        <v>0.2</v>
      </c>
      <c r="O149" s="79">
        <v>0.2</v>
      </c>
      <c r="P149" s="79">
        <v>0.2</v>
      </c>
      <c r="Q149" s="79">
        <v>0.2</v>
      </c>
      <c r="R149" s="79">
        <v>0.2</v>
      </c>
      <c r="S149" s="79">
        <v>0.2</v>
      </c>
      <c r="T149" s="79">
        <v>0.2</v>
      </c>
      <c r="U149" s="79">
        <v>0.2</v>
      </c>
      <c r="V149" s="79">
        <v>0.2</v>
      </c>
      <c r="W149" s="79">
        <v>0.2</v>
      </c>
      <c r="X149" s="79">
        <v>0.2</v>
      </c>
      <c r="Y149" s="79">
        <v>0.2</v>
      </c>
      <c r="Z149" s="79">
        <v>0.2</v>
      </c>
      <c r="AA149" s="79">
        <v>0.2</v>
      </c>
      <c r="AB149" s="79">
        <v>0.2</v>
      </c>
      <c r="AC149" s="79">
        <v>4.8</v>
      </c>
      <c r="AD149" s="79">
        <v>33.6</v>
      </c>
      <c r="AE149" s="79">
        <v>1752</v>
      </c>
    </row>
    <row r="150" spans="1:31" s="79" customFormat="1" ht="10.5">
      <c r="A150" s="79" t="s">
        <v>378</v>
      </c>
      <c r="B150" s="79" t="s">
        <v>377</v>
      </c>
      <c r="C150" s="79" t="s">
        <v>379</v>
      </c>
      <c r="D150" s="79" t="s">
        <v>370</v>
      </c>
      <c r="E150" s="79">
        <v>1</v>
      </c>
      <c r="F150" s="79">
        <v>1</v>
      </c>
      <c r="G150" s="79">
        <v>1</v>
      </c>
      <c r="H150" s="79">
        <v>1</v>
      </c>
      <c r="I150" s="79">
        <v>1</v>
      </c>
      <c r="J150" s="79">
        <v>1</v>
      </c>
      <c r="K150" s="79">
        <v>1</v>
      </c>
      <c r="L150" s="79">
        <v>1</v>
      </c>
      <c r="M150" s="79">
        <v>1</v>
      </c>
      <c r="N150" s="79">
        <v>1</v>
      </c>
      <c r="O150" s="79">
        <v>1</v>
      </c>
      <c r="P150" s="79">
        <v>1</v>
      </c>
      <c r="Q150" s="79">
        <v>1</v>
      </c>
      <c r="R150" s="79">
        <v>1</v>
      </c>
      <c r="S150" s="79">
        <v>1</v>
      </c>
      <c r="T150" s="79">
        <v>1</v>
      </c>
      <c r="U150" s="79">
        <v>1</v>
      </c>
      <c r="V150" s="79">
        <v>1</v>
      </c>
      <c r="W150" s="79">
        <v>1</v>
      </c>
      <c r="X150" s="79">
        <v>1</v>
      </c>
      <c r="Y150" s="79">
        <v>1</v>
      </c>
      <c r="Z150" s="79">
        <v>1</v>
      </c>
      <c r="AA150" s="79">
        <v>1</v>
      </c>
      <c r="AB150" s="79">
        <v>1</v>
      </c>
      <c r="AC150" s="79">
        <v>24</v>
      </c>
      <c r="AD150" s="79">
        <v>168</v>
      </c>
      <c r="AE150" s="79">
        <v>6924</v>
      </c>
    </row>
    <row r="151" spans="1:31" s="79" customFormat="1" ht="10.5">
      <c r="C151" s="79" t="s">
        <v>380</v>
      </c>
      <c r="D151" s="79" t="s">
        <v>370</v>
      </c>
      <c r="E151" s="79">
        <v>0.5</v>
      </c>
      <c r="F151" s="79">
        <v>0.5</v>
      </c>
      <c r="G151" s="79">
        <v>0.5</v>
      </c>
      <c r="H151" s="79">
        <v>0.5</v>
      </c>
      <c r="I151" s="79">
        <v>0.5</v>
      </c>
      <c r="J151" s="79">
        <v>0.5</v>
      </c>
      <c r="K151" s="79">
        <v>0.5</v>
      </c>
      <c r="L151" s="79">
        <v>0.5</v>
      </c>
      <c r="M151" s="79">
        <v>0.5</v>
      </c>
      <c r="N151" s="79">
        <v>0.5</v>
      </c>
      <c r="O151" s="79">
        <v>0.5</v>
      </c>
      <c r="P151" s="79">
        <v>0.5</v>
      </c>
      <c r="Q151" s="79">
        <v>0.5</v>
      </c>
      <c r="R151" s="79">
        <v>0.5</v>
      </c>
      <c r="S151" s="79">
        <v>0.5</v>
      </c>
      <c r="T151" s="79">
        <v>0.5</v>
      </c>
      <c r="U151" s="79">
        <v>0.5</v>
      </c>
      <c r="V151" s="79">
        <v>0.5</v>
      </c>
      <c r="W151" s="79">
        <v>0.5</v>
      </c>
      <c r="X151" s="79">
        <v>0.5</v>
      </c>
      <c r="Y151" s="79">
        <v>0.5</v>
      </c>
      <c r="Z151" s="79">
        <v>0.5</v>
      </c>
      <c r="AA151" s="79">
        <v>0.5</v>
      </c>
      <c r="AB151" s="79">
        <v>0.5</v>
      </c>
      <c r="AC151" s="79">
        <v>12</v>
      </c>
      <c r="AD151" s="79">
        <v>84</v>
      </c>
    </row>
    <row r="152" spans="1:31" s="79" customFormat="1" ht="10.5">
      <c r="C152" s="79" t="s">
        <v>369</v>
      </c>
      <c r="D152" s="79" t="s">
        <v>370</v>
      </c>
      <c r="E152" s="79">
        <v>1</v>
      </c>
      <c r="F152" s="79">
        <v>1</v>
      </c>
      <c r="G152" s="79">
        <v>1</v>
      </c>
      <c r="H152" s="79">
        <v>1</v>
      </c>
      <c r="I152" s="79">
        <v>1</v>
      </c>
      <c r="J152" s="79">
        <v>1</v>
      </c>
      <c r="K152" s="79">
        <v>1</v>
      </c>
      <c r="L152" s="79">
        <v>1</v>
      </c>
      <c r="M152" s="79">
        <v>1</v>
      </c>
      <c r="N152" s="79">
        <v>1</v>
      </c>
      <c r="O152" s="79">
        <v>1</v>
      </c>
      <c r="P152" s="79">
        <v>1</v>
      </c>
      <c r="Q152" s="79">
        <v>1</v>
      </c>
      <c r="R152" s="79">
        <v>1</v>
      </c>
      <c r="S152" s="79">
        <v>1</v>
      </c>
      <c r="T152" s="79">
        <v>1</v>
      </c>
      <c r="U152" s="79">
        <v>1</v>
      </c>
      <c r="V152" s="79">
        <v>1</v>
      </c>
      <c r="W152" s="79">
        <v>1</v>
      </c>
      <c r="X152" s="79">
        <v>1</v>
      </c>
      <c r="Y152" s="79">
        <v>1</v>
      </c>
      <c r="Z152" s="79">
        <v>1</v>
      </c>
      <c r="AA152" s="79">
        <v>1</v>
      </c>
      <c r="AB152" s="79">
        <v>1</v>
      </c>
      <c r="AC152" s="79">
        <v>24</v>
      </c>
      <c r="AD152" s="79">
        <v>168</v>
      </c>
    </row>
    <row r="153" spans="1:31" s="79" customFormat="1" ht="10.5">
      <c r="A153" s="79" t="s">
        <v>137</v>
      </c>
      <c r="B153" s="79" t="s">
        <v>368</v>
      </c>
      <c r="C153" s="79" t="s">
        <v>369</v>
      </c>
      <c r="D153" s="79" t="s">
        <v>399</v>
      </c>
      <c r="E153" s="79">
        <v>0.25</v>
      </c>
      <c r="F153" s="79">
        <v>0.25</v>
      </c>
      <c r="G153" s="79">
        <v>0.25</v>
      </c>
      <c r="H153" s="79">
        <v>0.25</v>
      </c>
      <c r="I153" s="79">
        <v>0.25</v>
      </c>
      <c r="J153" s="79">
        <v>0.25</v>
      </c>
      <c r="K153" s="79">
        <v>0.25</v>
      </c>
      <c r="L153" s="79">
        <v>0.25</v>
      </c>
      <c r="M153" s="79">
        <v>0.25</v>
      </c>
      <c r="N153" s="79">
        <v>0.25</v>
      </c>
      <c r="O153" s="79">
        <v>0.25</v>
      </c>
      <c r="P153" s="79">
        <v>0.25</v>
      </c>
      <c r="Q153" s="79">
        <v>0.25</v>
      </c>
      <c r="R153" s="79">
        <v>0.25</v>
      </c>
      <c r="S153" s="79">
        <v>0.25</v>
      </c>
      <c r="T153" s="79">
        <v>0.25</v>
      </c>
      <c r="U153" s="79">
        <v>0.25</v>
      </c>
      <c r="V153" s="79">
        <v>0.25</v>
      </c>
      <c r="W153" s="79">
        <v>0.25</v>
      </c>
      <c r="X153" s="79">
        <v>0.25</v>
      </c>
      <c r="Y153" s="79">
        <v>0.25</v>
      </c>
      <c r="Z153" s="79">
        <v>0.25</v>
      </c>
      <c r="AA153" s="79">
        <v>0.25</v>
      </c>
      <c r="AB153" s="79">
        <v>0.25</v>
      </c>
      <c r="AC153" s="79">
        <v>6</v>
      </c>
      <c r="AD153" s="79">
        <v>42</v>
      </c>
      <c r="AE153" s="79">
        <v>2190</v>
      </c>
    </row>
    <row r="154" spans="1:31" s="79" customFormat="1" ht="10.5">
      <c r="D154" s="79" t="s">
        <v>406</v>
      </c>
      <c r="E154" s="79">
        <v>0.25</v>
      </c>
      <c r="F154" s="79">
        <v>0.25</v>
      </c>
      <c r="G154" s="79">
        <v>0.25</v>
      </c>
      <c r="H154" s="79">
        <v>0.25</v>
      </c>
      <c r="I154" s="79">
        <v>0.25</v>
      </c>
      <c r="J154" s="79">
        <v>0.25</v>
      </c>
      <c r="K154" s="79">
        <v>0.25</v>
      </c>
      <c r="L154" s="79">
        <v>0.25</v>
      </c>
      <c r="M154" s="79">
        <v>0.25</v>
      </c>
      <c r="N154" s="79">
        <v>0.25</v>
      </c>
      <c r="O154" s="79">
        <v>0.25</v>
      </c>
      <c r="P154" s="79">
        <v>0.25</v>
      </c>
      <c r="Q154" s="79">
        <v>0.25</v>
      </c>
      <c r="R154" s="79">
        <v>0.25</v>
      </c>
      <c r="S154" s="79">
        <v>0.25</v>
      </c>
      <c r="T154" s="79">
        <v>0.25</v>
      </c>
      <c r="U154" s="79">
        <v>0.25</v>
      </c>
      <c r="V154" s="79">
        <v>0.25</v>
      </c>
      <c r="W154" s="79">
        <v>0.25</v>
      </c>
      <c r="X154" s="79">
        <v>0.25</v>
      </c>
      <c r="Y154" s="79">
        <v>0.25</v>
      </c>
      <c r="Z154" s="79">
        <v>0.25</v>
      </c>
      <c r="AA154" s="79">
        <v>0.25</v>
      </c>
      <c r="AB154" s="79">
        <v>0.25</v>
      </c>
      <c r="AC154" s="79">
        <v>6</v>
      </c>
    </row>
    <row r="155" spans="1:31" s="79" customFormat="1" ht="10.5">
      <c r="D155" s="79" t="s">
        <v>136</v>
      </c>
      <c r="E155" s="79">
        <v>1</v>
      </c>
      <c r="F155" s="79">
        <v>1</v>
      </c>
      <c r="G155" s="79">
        <v>1</v>
      </c>
      <c r="H155" s="79">
        <v>1</v>
      </c>
      <c r="I155" s="79">
        <v>1</v>
      </c>
      <c r="J155" s="79">
        <v>1</v>
      </c>
      <c r="K155" s="79">
        <v>1</v>
      </c>
      <c r="L155" s="79">
        <v>1</v>
      </c>
      <c r="M155" s="79">
        <v>1</v>
      </c>
      <c r="N155" s="79">
        <v>1</v>
      </c>
      <c r="O155" s="79">
        <v>1</v>
      </c>
      <c r="P155" s="79">
        <v>1</v>
      </c>
      <c r="Q155" s="79">
        <v>1</v>
      </c>
      <c r="R155" s="79">
        <v>1</v>
      </c>
      <c r="S155" s="79">
        <v>1</v>
      </c>
      <c r="T155" s="79">
        <v>1</v>
      </c>
      <c r="U155" s="79">
        <v>1</v>
      </c>
      <c r="V155" s="79">
        <v>1</v>
      </c>
      <c r="W155" s="79">
        <v>1</v>
      </c>
      <c r="X155" s="79">
        <v>1</v>
      </c>
      <c r="Y155" s="79">
        <v>1</v>
      </c>
      <c r="Z155" s="79">
        <v>1</v>
      </c>
      <c r="AA155" s="79">
        <v>1</v>
      </c>
      <c r="AB155" s="79">
        <v>1</v>
      </c>
      <c r="AC155" s="79">
        <v>24</v>
      </c>
    </row>
    <row r="156" spans="1:31" s="79" customFormat="1" ht="10.5">
      <c r="D156" s="79" t="s">
        <v>404</v>
      </c>
      <c r="E156" s="79">
        <v>0.25</v>
      </c>
      <c r="F156" s="79">
        <v>0.25</v>
      </c>
      <c r="G156" s="79">
        <v>0.25</v>
      </c>
      <c r="H156" s="79">
        <v>0.25</v>
      </c>
      <c r="I156" s="79">
        <v>0.25</v>
      </c>
      <c r="J156" s="79">
        <v>0.25</v>
      </c>
      <c r="K156" s="79">
        <v>0.25</v>
      </c>
      <c r="L156" s="79">
        <v>0.25</v>
      </c>
      <c r="M156" s="79">
        <v>0.25</v>
      </c>
      <c r="N156" s="79">
        <v>0.25</v>
      </c>
      <c r="O156" s="79">
        <v>0.25</v>
      </c>
      <c r="P156" s="79">
        <v>0.25</v>
      </c>
      <c r="Q156" s="79">
        <v>0.25</v>
      </c>
      <c r="R156" s="79">
        <v>0.25</v>
      </c>
      <c r="S156" s="79">
        <v>0.25</v>
      </c>
      <c r="T156" s="79">
        <v>0.25</v>
      </c>
      <c r="U156" s="79">
        <v>0.25</v>
      </c>
      <c r="V156" s="79">
        <v>0.25</v>
      </c>
      <c r="W156" s="79">
        <v>0.25</v>
      </c>
      <c r="X156" s="79">
        <v>0.25</v>
      </c>
      <c r="Y156" s="79">
        <v>0.25</v>
      </c>
      <c r="Z156" s="79">
        <v>0.25</v>
      </c>
      <c r="AA156" s="79">
        <v>0.25</v>
      </c>
      <c r="AB156" s="79">
        <v>0.25</v>
      </c>
      <c r="AC156" s="79">
        <v>6</v>
      </c>
    </row>
    <row r="157" spans="1:31" s="79" customFormat="1" ht="10.5">
      <c r="A157" s="79" t="s">
        <v>381</v>
      </c>
      <c r="B157" s="79" t="s">
        <v>377</v>
      </c>
      <c r="C157" s="79" t="s">
        <v>369</v>
      </c>
      <c r="D157" s="79" t="s">
        <v>370</v>
      </c>
      <c r="E157" s="79">
        <v>0</v>
      </c>
      <c r="F157" s="79">
        <v>0</v>
      </c>
      <c r="G157" s="79">
        <v>0</v>
      </c>
      <c r="H157" s="79">
        <v>0</v>
      </c>
      <c r="I157" s="79">
        <v>0</v>
      </c>
      <c r="J157" s="79">
        <v>0</v>
      </c>
      <c r="K157" s="79">
        <v>0</v>
      </c>
      <c r="L157" s="79">
        <v>0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  <c r="U157" s="79">
        <v>0</v>
      </c>
      <c r="V157" s="79">
        <v>0</v>
      </c>
      <c r="W157" s="79">
        <v>0</v>
      </c>
      <c r="X157" s="79">
        <v>0</v>
      </c>
      <c r="Y157" s="79">
        <v>0</v>
      </c>
      <c r="Z157" s="79">
        <v>0</v>
      </c>
      <c r="AA157" s="79">
        <v>0</v>
      </c>
      <c r="AB157" s="79">
        <v>0</v>
      </c>
      <c r="AC157" s="79">
        <v>0</v>
      </c>
      <c r="AD157" s="79">
        <v>0</v>
      </c>
      <c r="AE157" s="79">
        <v>0</v>
      </c>
    </row>
    <row r="158" spans="1:31" s="79" customFormat="1" ht="10.5">
      <c r="A158" s="79" t="s">
        <v>382</v>
      </c>
      <c r="B158" s="79" t="s">
        <v>373</v>
      </c>
      <c r="C158" s="79" t="s">
        <v>369</v>
      </c>
      <c r="D158" s="79" t="s">
        <v>370</v>
      </c>
      <c r="E158" s="79">
        <v>1</v>
      </c>
      <c r="F158" s="79">
        <v>1</v>
      </c>
      <c r="G158" s="79">
        <v>1</v>
      </c>
      <c r="H158" s="79">
        <v>1</v>
      </c>
      <c r="I158" s="79">
        <v>1</v>
      </c>
      <c r="J158" s="79">
        <v>1</v>
      </c>
      <c r="K158" s="79">
        <v>1</v>
      </c>
      <c r="L158" s="79">
        <v>1</v>
      </c>
      <c r="M158" s="79">
        <v>1</v>
      </c>
      <c r="N158" s="79">
        <v>1</v>
      </c>
      <c r="O158" s="79">
        <v>1</v>
      </c>
      <c r="P158" s="79">
        <v>1</v>
      </c>
      <c r="Q158" s="79">
        <v>1</v>
      </c>
      <c r="R158" s="79">
        <v>1</v>
      </c>
      <c r="S158" s="79">
        <v>1</v>
      </c>
      <c r="T158" s="79">
        <v>1</v>
      </c>
      <c r="U158" s="79">
        <v>1</v>
      </c>
      <c r="V158" s="79">
        <v>1</v>
      </c>
      <c r="W158" s="79">
        <v>1</v>
      </c>
      <c r="X158" s="79">
        <v>1</v>
      </c>
      <c r="Y158" s="79">
        <v>1</v>
      </c>
      <c r="Z158" s="79">
        <v>1</v>
      </c>
      <c r="AA158" s="79">
        <v>1</v>
      </c>
      <c r="AB158" s="79">
        <v>1</v>
      </c>
      <c r="AC158" s="79">
        <v>24</v>
      </c>
      <c r="AD158" s="79">
        <v>168</v>
      </c>
      <c r="AE158" s="79">
        <v>8760</v>
      </c>
    </row>
    <row r="159" spans="1:31" s="79" customFormat="1" ht="10.5">
      <c r="A159" s="79" t="s">
        <v>383</v>
      </c>
      <c r="B159" s="79" t="s">
        <v>368</v>
      </c>
      <c r="C159" s="79" t="s">
        <v>369</v>
      </c>
      <c r="D159" s="79" t="s">
        <v>370</v>
      </c>
      <c r="E159" s="79">
        <v>1</v>
      </c>
      <c r="F159" s="79">
        <v>1</v>
      </c>
      <c r="G159" s="79">
        <v>1</v>
      </c>
      <c r="H159" s="79">
        <v>1</v>
      </c>
      <c r="I159" s="79">
        <v>1</v>
      </c>
      <c r="J159" s="79">
        <v>1</v>
      </c>
      <c r="K159" s="79">
        <v>1</v>
      </c>
      <c r="L159" s="79">
        <v>1</v>
      </c>
      <c r="M159" s="79">
        <v>1</v>
      </c>
      <c r="N159" s="79">
        <v>1</v>
      </c>
      <c r="O159" s="79">
        <v>1</v>
      </c>
      <c r="P159" s="79">
        <v>1</v>
      </c>
      <c r="Q159" s="79">
        <v>1</v>
      </c>
      <c r="R159" s="79">
        <v>1</v>
      </c>
      <c r="S159" s="79">
        <v>1</v>
      </c>
      <c r="T159" s="79">
        <v>1</v>
      </c>
      <c r="U159" s="79">
        <v>1</v>
      </c>
      <c r="V159" s="79">
        <v>1</v>
      </c>
      <c r="W159" s="79">
        <v>1</v>
      </c>
      <c r="X159" s="79">
        <v>1</v>
      </c>
      <c r="Y159" s="79">
        <v>1</v>
      </c>
      <c r="Z159" s="79">
        <v>1</v>
      </c>
      <c r="AA159" s="79">
        <v>1</v>
      </c>
      <c r="AB159" s="79">
        <v>1</v>
      </c>
      <c r="AC159" s="79">
        <v>24</v>
      </c>
      <c r="AD159" s="79">
        <v>168</v>
      </c>
      <c r="AE159" s="79">
        <v>8760</v>
      </c>
    </row>
    <row r="160" spans="1:31" s="79" customFormat="1" ht="10.5">
      <c r="A160" s="79" t="s">
        <v>384</v>
      </c>
      <c r="B160" s="79" t="s">
        <v>368</v>
      </c>
      <c r="C160" s="79" t="s">
        <v>369</v>
      </c>
      <c r="D160" s="79" t="s">
        <v>370</v>
      </c>
      <c r="E160" s="79">
        <v>1</v>
      </c>
      <c r="F160" s="79">
        <v>1</v>
      </c>
      <c r="G160" s="79">
        <v>1</v>
      </c>
      <c r="H160" s="79">
        <v>1</v>
      </c>
      <c r="I160" s="79">
        <v>1</v>
      </c>
      <c r="J160" s="79">
        <v>1</v>
      </c>
      <c r="K160" s="79">
        <v>1</v>
      </c>
      <c r="L160" s="79">
        <v>1</v>
      </c>
      <c r="M160" s="79">
        <v>1</v>
      </c>
      <c r="N160" s="79">
        <v>1</v>
      </c>
      <c r="O160" s="79">
        <v>1</v>
      </c>
      <c r="P160" s="79">
        <v>1</v>
      </c>
      <c r="Q160" s="79">
        <v>1</v>
      </c>
      <c r="R160" s="79">
        <v>1</v>
      </c>
      <c r="S160" s="79">
        <v>1</v>
      </c>
      <c r="T160" s="79">
        <v>1</v>
      </c>
      <c r="U160" s="79">
        <v>1</v>
      </c>
      <c r="V160" s="79">
        <v>1</v>
      </c>
      <c r="W160" s="79">
        <v>1</v>
      </c>
      <c r="X160" s="79">
        <v>1</v>
      </c>
      <c r="Y160" s="79">
        <v>1</v>
      </c>
      <c r="Z160" s="79">
        <v>1</v>
      </c>
      <c r="AA160" s="79">
        <v>1</v>
      </c>
      <c r="AB160" s="79">
        <v>1</v>
      </c>
      <c r="AC160" s="79">
        <v>24</v>
      </c>
      <c r="AD160" s="79">
        <v>168</v>
      </c>
      <c r="AE160" s="79">
        <v>8760</v>
      </c>
    </row>
    <row r="161" spans="1:31" s="79" customFormat="1" ht="10.5">
      <c r="A161" s="79" t="s">
        <v>385</v>
      </c>
      <c r="B161" s="79" t="s">
        <v>368</v>
      </c>
      <c r="C161" s="79" t="s">
        <v>369</v>
      </c>
      <c r="D161" s="79" t="s">
        <v>370</v>
      </c>
      <c r="E161" s="79">
        <v>1</v>
      </c>
      <c r="F161" s="79">
        <v>1</v>
      </c>
      <c r="G161" s="79">
        <v>1</v>
      </c>
      <c r="H161" s="79">
        <v>1</v>
      </c>
      <c r="I161" s="79">
        <v>1</v>
      </c>
      <c r="J161" s="79">
        <v>1</v>
      </c>
      <c r="K161" s="79">
        <v>1</v>
      </c>
      <c r="L161" s="79">
        <v>1</v>
      </c>
      <c r="M161" s="79">
        <v>1</v>
      </c>
      <c r="N161" s="79">
        <v>1</v>
      </c>
      <c r="O161" s="79">
        <v>1</v>
      </c>
      <c r="P161" s="79">
        <v>1</v>
      </c>
      <c r="Q161" s="79">
        <v>1</v>
      </c>
      <c r="R161" s="79">
        <v>1</v>
      </c>
      <c r="S161" s="79">
        <v>1</v>
      </c>
      <c r="T161" s="79">
        <v>1</v>
      </c>
      <c r="U161" s="79">
        <v>1</v>
      </c>
      <c r="V161" s="79">
        <v>1</v>
      </c>
      <c r="W161" s="79">
        <v>1</v>
      </c>
      <c r="X161" s="79">
        <v>1</v>
      </c>
      <c r="Y161" s="79">
        <v>1</v>
      </c>
      <c r="Z161" s="79">
        <v>1</v>
      </c>
      <c r="AA161" s="79">
        <v>1</v>
      </c>
      <c r="AB161" s="79">
        <v>1</v>
      </c>
      <c r="AC161" s="79">
        <v>24</v>
      </c>
      <c r="AD161" s="79">
        <v>168</v>
      </c>
      <c r="AE161" s="79">
        <v>8760</v>
      </c>
    </row>
    <row r="162" spans="1:31" s="79" customFormat="1" ht="10.5">
      <c r="A162" s="79" t="s">
        <v>386</v>
      </c>
      <c r="B162" s="79" t="s">
        <v>387</v>
      </c>
      <c r="C162" s="79" t="s">
        <v>369</v>
      </c>
      <c r="D162" s="79" t="s">
        <v>395</v>
      </c>
      <c r="E162" s="79">
        <v>50</v>
      </c>
      <c r="F162" s="79">
        <v>50</v>
      </c>
      <c r="G162" s="79">
        <v>50</v>
      </c>
      <c r="H162" s="79">
        <v>50</v>
      </c>
      <c r="I162" s="79">
        <v>50</v>
      </c>
      <c r="J162" s="79">
        <v>50</v>
      </c>
      <c r="K162" s="79">
        <v>50</v>
      </c>
      <c r="L162" s="79">
        <v>50</v>
      </c>
      <c r="M162" s="79">
        <v>50</v>
      </c>
      <c r="N162" s="79">
        <v>50</v>
      </c>
      <c r="O162" s="79">
        <v>50</v>
      </c>
      <c r="P162" s="79">
        <v>50</v>
      </c>
      <c r="Q162" s="79">
        <v>50</v>
      </c>
      <c r="R162" s="79">
        <v>50</v>
      </c>
      <c r="S162" s="79">
        <v>50</v>
      </c>
      <c r="T162" s="79">
        <v>50</v>
      </c>
      <c r="U162" s="79">
        <v>50</v>
      </c>
      <c r="V162" s="79">
        <v>50</v>
      </c>
      <c r="W162" s="79">
        <v>50</v>
      </c>
      <c r="X162" s="79">
        <v>50</v>
      </c>
      <c r="Y162" s="79">
        <v>50</v>
      </c>
      <c r="Z162" s="79">
        <v>50</v>
      </c>
      <c r="AA162" s="79">
        <v>50</v>
      </c>
      <c r="AB162" s="79">
        <v>50</v>
      </c>
      <c r="AC162" s="79">
        <v>1200</v>
      </c>
      <c r="AD162" s="79">
        <v>8400</v>
      </c>
      <c r="AE162" s="79">
        <v>438000</v>
      </c>
    </row>
    <row r="163" spans="1:31" s="79" customFormat="1" ht="10.5">
      <c r="D163" s="79" t="s">
        <v>403</v>
      </c>
      <c r="E163" s="79">
        <v>50</v>
      </c>
      <c r="F163" s="79">
        <v>50</v>
      </c>
      <c r="G163" s="79">
        <v>50</v>
      </c>
      <c r="H163" s="79">
        <v>50</v>
      </c>
      <c r="I163" s="79">
        <v>50</v>
      </c>
      <c r="J163" s="79">
        <v>50</v>
      </c>
      <c r="K163" s="79">
        <v>50</v>
      </c>
      <c r="L163" s="79">
        <v>50</v>
      </c>
      <c r="M163" s="79">
        <v>50</v>
      </c>
      <c r="N163" s="79">
        <v>50</v>
      </c>
      <c r="O163" s="79">
        <v>50</v>
      </c>
      <c r="P163" s="79">
        <v>50</v>
      </c>
      <c r="Q163" s="79">
        <v>50</v>
      </c>
      <c r="R163" s="79">
        <v>50</v>
      </c>
      <c r="S163" s="79">
        <v>50</v>
      </c>
      <c r="T163" s="79">
        <v>50</v>
      </c>
      <c r="U163" s="79">
        <v>50</v>
      </c>
      <c r="V163" s="79">
        <v>50</v>
      </c>
      <c r="W163" s="79">
        <v>50</v>
      </c>
      <c r="X163" s="79">
        <v>50</v>
      </c>
      <c r="Y163" s="79">
        <v>50</v>
      </c>
      <c r="Z163" s="79">
        <v>50</v>
      </c>
      <c r="AA163" s="79">
        <v>50</v>
      </c>
      <c r="AB163" s="79">
        <v>50</v>
      </c>
      <c r="AC163" s="79">
        <v>1200</v>
      </c>
    </row>
    <row r="164" spans="1:31" s="79" customFormat="1" ht="10.5">
      <c r="D164" s="79" t="s">
        <v>404</v>
      </c>
      <c r="E164" s="79">
        <v>50</v>
      </c>
      <c r="F164" s="79">
        <v>50</v>
      </c>
      <c r="G164" s="79">
        <v>50</v>
      </c>
      <c r="H164" s="79">
        <v>50</v>
      </c>
      <c r="I164" s="79">
        <v>50</v>
      </c>
      <c r="J164" s="79">
        <v>50</v>
      </c>
      <c r="K164" s="79">
        <v>50</v>
      </c>
      <c r="L164" s="79">
        <v>50</v>
      </c>
      <c r="M164" s="79">
        <v>50</v>
      </c>
      <c r="N164" s="79">
        <v>50</v>
      </c>
      <c r="O164" s="79">
        <v>50</v>
      </c>
      <c r="P164" s="79">
        <v>50</v>
      </c>
      <c r="Q164" s="79">
        <v>50</v>
      </c>
      <c r="R164" s="79">
        <v>50</v>
      </c>
      <c r="S164" s="79">
        <v>50</v>
      </c>
      <c r="T164" s="79">
        <v>50</v>
      </c>
      <c r="U164" s="79">
        <v>50</v>
      </c>
      <c r="V164" s="79">
        <v>50</v>
      </c>
      <c r="W164" s="79">
        <v>50</v>
      </c>
      <c r="X164" s="79">
        <v>50</v>
      </c>
      <c r="Y164" s="79">
        <v>50</v>
      </c>
      <c r="Z164" s="79">
        <v>50</v>
      </c>
      <c r="AA164" s="79">
        <v>50</v>
      </c>
      <c r="AB164" s="79">
        <v>50</v>
      </c>
      <c r="AC164" s="79">
        <v>1200</v>
      </c>
    </row>
    <row r="165" spans="1:31" s="79" customFormat="1" ht="10.5">
      <c r="A165" s="79" t="s">
        <v>401</v>
      </c>
      <c r="B165" s="79" t="s">
        <v>368</v>
      </c>
      <c r="C165" s="79" t="s">
        <v>369</v>
      </c>
      <c r="D165" s="79" t="s">
        <v>370</v>
      </c>
      <c r="E165" s="79">
        <v>1</v>
      </c>
      <c r="F165" s="79">
        <v>1</v>
      </c>
      <c r="G165" s="79">
        <v>1</v>
      </c>
      <c r="H165" s="79">
        <v>1</v>
      </c>
      <c r="I165" s="79">
        <v>1</v>
      </c>
      <c r="J165" s="79">
        <v>1</v>
      </c>
      <c r="K165" s="79">
        <v>1</v>
      </c>
      <c r="L165" s="79">
        <v>1</v>
      </c>
      <c r="M165" s="79">
        <v>1</v>
      </c>
      <c r="N165" s="79">
        <v>1</v>
      </c>
      <c r="O165" s="79">
        <v>1</v>
      </c>
      <c r="P165" s="79">
        <v>1</v>
      </c>
      <c r="Q165" s="79">
        <v>1</v>
      </c>
      <c r="R165" s="79">
        <v>1</v>
      </c>
      <c r="S165" s="79">
        <v>1</v>
      </c>
      <c r="T165" s="79">
        <v>1</v>
      </c>
      <c r="U165" s="79">
        <v>1</v>
      </c>
      <c r="V165" s="79">
        <v>1</v>
      </c>
      <c r="W165" s="79">
        <v>1</v>
      </c>
      <c r="X165" s="79">
        <v>1</v>
      </c>
      <c r="Y165" s="79">
        <v>1</v>
      </c>
      <c r="Z165" s="79">
        <v>1</v>
      </c>
      <c r="AA165" s="79">
        <v>1</v>
      </c>
      <c r="AB165" s="79">
        <v>1</v>
      </c>
      <c r="AC165" s="79">
        <v>24</v>
      </c>
      <c r="AD165" s="79">
        <v>168</v>
      </c>
      <c r="AE165" s="79">
        <v>8760</v>
      </c>
    </row>
    <row r="166" spans="1:31" s="79" customFormat="1" ht="10.5">
      <c r="A166" s="79" t="s">
        <v>400</v>
      </c>
      <c r="B166" s="79" t="s">
        <v>368</v>
      </c>
      <c r="C166" s="79" t="s">
        <v>369</v>
      </c>
      <c r="D166" s="79" t="s">
        <v>370</v>
      </c>
      <c r="E166" s="79">
        <v>1</v>
      </c>
      <c r="F166" s="79">
        <v>1</v>
      </c>
      <c r="G166" s="79">
        <v>1</v>
      </c>
      <c r="H166" s="79">
        <v>1</v>
      </c>
      <c r="I166" s="79">
        <v>1</v>
      </c>
      <c r="J166" s="79">
        <v>1</v>
      </c>
      <c r="K166" s="79">
        <v>1</v>
      </c>
      <c r="L166" s="79">
        <v>1</v>
      </c>
      <c r="M166" s="79">
        <v>1</v>
      </c>
      <c r="N166" s="79">
        <v>1</v>
      </c>
      <c r="O166" s="79">
        <v>1</v>
      </c>
      <c r="P166" s="79">
        <v>1</v>
      </c>
      <c r="Q166" s="79">
        <v>1</v>
      </c>
      <c r="R166" s="79">
        <v>1</v>
      </c>
      <c r="S166" s="79">
        <v>1</v>
      </c>
      <c r="T166" s="79">
        <v>1</v>
      </c>
      <c r="U166" s="79">
        <v>1</v>
      </c>
      <c r="V166" s="79">
        <v>1</v>
      </c>
      <c r="W166" s="79">
        <v>1</v>
      </c>
      <c r="X166" s="79">
        <v>1</v>
      </c>
      <c r="Y166" s="79">
        <v>1</v>
      </c>
      <c r="Z166" s="79">
        <v>1</v>
      </c>
      <c r="AA166" s="79">
        <v>1</v>
      </c>
      <c r="AB166" s="79">
        <v>1</v>
      </c>
      <c r="AC166" s="79">
        <v>24</v>
      </c>
      <c r="AD166" s="79">
        <v>168</v>
      </c>
      <c r="AE166" s="79">
        <v>8760</v>
      </c>
    </row>
    <row r="167" spans="1:31" s="79" customFormat="1" ht="10.5">
      <c r="A167" s="79" t="s">
        <v>388</v>
      </c>
      <c r="B167" s="79" t="s">
        <v>389</v>
      </c>
      <c r="C167" s="79" t="s">
        <v>369</v>
      </c>
      <c r="D167" s="79" t="s">
        <v>370</v>
      </c>
      <c r="E167" s="79">
        <v>4</v>
      </c>
      <c r="F167" s="79">
        <v>4</v>
      </c>
      <c r="G167" s="79">
        <v>4</v>
      </c>
      <c r="H167" s="79">
        <v>4</v>
      </c>
      <c r="I167" s="79">
        <v>4</v>
      </c>
      <c r="J167" s="79">
        <v>4</v>
      </c>
      <c r="K167" s="79">
        <v>4</v>
      </c>
      <c r="L167" s="79">
        <v>4</v>
      </c>
      <c r="M167" s="79">
        <v>4</v>
      </c>
      <c r="N167" s="79">
        <v>4</v>
      </c>
      <c r="O167" s="79">
        <v>4</v>
      </c>
      <c r="P167" s="79">
        <v>4</v>
      </c>
      <c r="Q167" s="79">
        <v>4</v>
      </c>
      <c r="R167" s="79">
        <v>4</v>
      </c>
      <c r="S167" s="79">
        <v>4</v>
      </c>
      <c r="T167" s="79">
        <v>4</v>
      </c>
      <c r="U167" s="79">
        <v>4</v>
      </c>
      <c r="V167" s="79">
        <v>4</v>
      </c>
      <c r="W167" s="79">
        <v>4</v>
      </c>
      <c r="X167" s="79">
        <v>4</v>
      </c>
      <c r="Y167" s="79">
        <v>4</v>
      </c>
      <c r="Z167" s="79">
        <v>4</v>
      </c>
      <c r="AA167" s="79">
        <v>4</v>
      </c>
      <c r="AB167" s="79">
        <v>4</v>
      </c>
      <c r="AC167" s="79">
        <v>96</v>
      </c>
      <c r="AD167" s="79">
        <v>672</v>
      </c>
      <c r="AE167" s="79">
        <v>35040</v>
      </c>
    </row>
    <row r="168" spans="1:31" s="79" customFormat="1" ht="10.5">
      <c r="A168" s="79" t="s">
        <v>390</v>
      </c>
      <c r="B168" s="79" t="s">
        <v>371</v>
      </c>
      <c r="C168" s="79" t="s">
        <v>369</v>
      </c>
      <c r="D168" s="79" t="s">
        <v>370</v>
      </c>
      <c r="E168" s="79">
        <v>11.1</v>
      </c>
      <c r="F168" s="79">
        <v>11.1</v>
      </c>
      <c r="G168" s="79">
        <v>11.1</v>
      </c>
      <c r="H168" s="79">
        <v>11.1</v>
      </c>
      <c r="I168" s="79">
        <v>11.1</v>
      </c>
      <c r="J168" s="79">
        <v>11.1</v>
      </c>
      <c r="K168" s="79">
        <v>11.1</v>
      </c>
      <c r="L168" s="79">
        <v>11.1</v>
      </c>
      <c r="M168" s="79">
        <v>11.1</v>
      </c>
      <c r="N168" s="79">
        <v>11.1</v>
      </c>
      <c r="O168" s="79">
        <v>11.1</v>
      </c>
      <c r="P168" s="79">
        <v>11.1</v>
      </c>
      <c r="Q168" s="79">
        <v>11.1</v>
      </c>
      <c r="R168" s="79">
        <v>11.1</v>
      </c>
      <c r="S168" s="79">
        <v>11.1</v>
      </c>
      <c r="T168" s="79">
        <v>11.1</v>
      </c>
      <c r="U168" s="79">
        <v>11.1</v>
      </c>
      <c r="V168" s="79">
        <v>11.1</v>
      </c>
      <c r="W168" s="79">
        <v>11.1</v>
      </c>
      <c r="X168" s="79">
        <v>11.1</v>
      </c>
      <c r="Y168" s="79">
        <v>11.1</v>
      </c>
      <c r="Z168" s="79">
        <v>11.1</v>
      </c>
      <c r="AA168" s="79">
        <v>11.1</v>
      </c>
      <c r="AB168" s="79">
        <v>11.1</v>
      </c>
      <c r="AC168" s="79">
        <v>266.39999999999998</v>
      </c>
      <c r="AD168" s="79">
        <v>1864.8</v>
      </c>
      <c r="AE168" s="79">
        <v>97236</v>
      </c>
    </row>
    <row r="169" spans="1:31" s="79" customFormat="1" ht="10.5">
      <c r="A169" s="79" t="s">
        <v>391</v>
      </c>
      <c r="B169" s="79" t="s">
        <v>371</v>
      </c>
      <c r="C169" s="79" t="s">
        <v>369</v>
      </c>
      <c r="D169" s="79" t="s">
        <v>370</v>
      </c>
      <c r="E169" s="79">
        <v>6.7</v>
      </c>
      <c r="F169" s="79">
        <v>6.7</v>
      </c>
      <c r="G169" s="79">
        <v>6.7</v>
      </c>
      <c r="H169" s="79">
        <v>6.7</v>
      </c>
      <c r="I169" s="79">
        <v>6.7</v>
      </c>
      <c r="J169" s="79">
        <v>6.7</v>
      </c>
      <c r="K169" s="79">
        <v>6.7</v>
      </c>
      <c r="L169" s="79">
        <v>6.7</v>
      </c>
      <c r="M169" s="79">
        <v>6.7</v>
      </c>
      <c r="N169" s="79">
        <v>6.7</v>
      </c>
      <c r="O169" s="79">
        <v>6.7</v>
      </c>
      <c r="P169" s="79">
        <v>6.7</v>
      </c>
      <c r="Q169" s="79">
        <v>6.7</v>
      </c>
      <c r="R169" s="79">
        <v>6.7</v>
      </c>
      <c r="S169" s="79">
        <v>6.7</v>
      </c>
      <c r="T169" s="79">
        <v>6.7</v>
      </c>
      <c r="U169" s="79">
        <v>6.7</v>
      </c>
      <c r="V169" s="79">
        <v>6.7</v>
      </c>
      <c r="W169" s="79">
        <v>6.7</v>
      </c>
      <c r="X169" s="79">
        <v>6.7</v>
      </c>
      <c r="Y169" s="79">
        <v>6.7</v>
      </c>
      <c r="Z169" s="79">
        <v>6.7</v>
      </c>
      <c r="AA169" s="79">
        <v>6.7</v>
      </c>
      <c r="AB169" s="79">
        <v>6.7</v>
      </c>
      <c r="AC169" s="79">
        <v>160.80000000000001</v>
      </c>
      <c r="AD169" s="79">
        <v>1125.5999999999999</v>
      </c>
      <c r="AE169" s="79">
        <v>58692</v>
      </c>
    </row>
    <row r="170" spans="1:31" s="79" customFormat="1" ht="10.5">
      <c r="A170" s="79" t="s">
        <v>392</v>
      </c>
      <c r="B170" s="79" t="s">
        <v>371</v>
      </c>
      <c r="C170" s="79" t="s">
        <v>369</v>
      </c>
      <c r="D170" s="79" t="s">
        <v>370</v>
      </c>
      <c r="E170" s="79">
        <v>60</v>
      </c>
      <c r="F170" s="79">
        <v>60</v>
      </c>
      <c r="G170" s="79">
        <v>60</v>
      </c>
      <c r="H170" s="79">
        <v>60</v>
      </c>
      <c r="I170" s="79">
        <v>60</v>
      </c>
      <c r="J170" s="79">
        <v>60</v>
      </c>
      <c r="K170" s="79">
        <v>60</v>
      </c>
      <c r="L170" s="79">
        <v>60</v>
      </c>
      <c r="M170" s="79">
        <v>60</v>
      </c>
      <c r="N170" s="79">
        <v>60</v>
      </c>
      <c r="O170" s="79">
        <v>60</v>
      </c>
      <c r="P170" s="79">
        <v>60</v>
      </c>
      <c r="Q170" s="79">
        <v>60</v>
      </c>
      <c r="R170" s="79">
        <v>60</v>
      </c>
      <c r="S170" s="79">
        <v>60</v>
      </c>
      <c r="T170" s="79">
        <v>60</v>
      </c>
      <c r="U170" s="79">
        <v>60</v>
      </c>
      <c r="V170" s="79">
        <v>60</v>
      </c>
      <c r="W170" s="79">
        <v>60</v>
      </c>
      <c r="X170" s="79">
        <v>60</v>
      </c>
      <c r="Y170" s="79">
        <v>60</v>
      </c>
      <c r="Z170" s="79">
        <v>60</v>
      </c>
      <c r="AA170" s="79">
        <v>60</v>
      </c>
      <c r="AB170" s="79">
        <v>60</v>
      </c>
      <c r="AC170" s="79">
        <v>1440</v>
      </c>
      <c r="AD170" s="79">
        <v>10080</v>
      </c>
      <c r="AE170" s="79">
        <v>525600</v>
      </c>
    </row>
    <row r="171" spans="1:31" s="79" customFormat="1" ht="10.5">
      <c r="A171" s="79" t="s">
        <v>393</v>
      </c>
      <c r="B171" s="79" t="s">
        <v>371</v>
      </c>
      <c r="C171" s="79" t="s">
        <v>369</v>
      </c>
      <c r="D171" s="79" t="s">
        <v>370</v>
      </c>
      <c r="E171" s="79">
        <v>16</v>
      </c>
      <c r="F171" s="79">
        <v>16</v>
      </c>
      <c r="G171" s="79">
        <v>16</v>
      </c>
      <c r="H171" s="79">
        <v>16</v>
      </c>
      <c r="I171" s="79">
        <v>16</v>
      </c>
      <c r="J171" s="79">
        <v>16</v>
      </c>
      <c r="K171" s="79">
        <v>16</v>
      </c>
      <c r="L171" s="79">
        <v>16</v>
      </c>
      <c r="M171" s="79">
        <v>16</v>
      </c>
      <c r="N171" s="79">
        <v>16</v>
      </c>
      <c r="O171" s="79">
        <v>16</v>
      </c>
      <c r="P171" s="79">
        <v>16</v>
      </c>
      <c r="Q171" s="79">
        <v>16</v>
      </c>
      <c r="R171" s="79">
        <v>16</v>
      </c>
      <c r="S171" s="79">
        <v>16</v>
      </c>
      <c r="T171" s="79">
        <v>16</v>
      </c>
      <c r="U171" s="79">
        <v>16</v>
      </c>
      <c r="V171" s="79">
        <v>16</v>
      </c>
      <c r="W171" s="79">
        <v>16</v>
      </c>
      <c r="X171" s="79">
        <v>16</v>
      </c>
      <c r="Y171" s="79">
        <v>16</v>
      </c>
      <c r="Z171" s="79">
        <v>16</v>
      </c>
      <c r="AA171" s="79">
        <v>16</v>
      </c>
      <c r="AB171" s="79">
        <v>16</v>
      </c>
      <c r="AC171" s="79">
        <v>384</v>
      </c>
      <c r="AD171" s="79">
        <v>2688</v>
      </c>
      <c r="AE171" s="79">
        <v>140160</v>
      </c>
    </row>
    <row r="172" spans="1:31" s="79" customFormat="1" ht="10.5">
      <c r="A172" s="79" t="s">
        <v>824</v>
      </c>
      <c r="B172" s="79" t="s">
        <v>368</v>
      </c>
      <c r="C172" s="79" t="s">
        <v>369</v>
      </c>
      <c r="D172" s="79" t="s">
        <v>399</v>
      </c>
      <c r="E172" s="79">
        <v>0.5</v>
      </c>
      <c r="F172" s="79">
        <v>0.5</v>
      </c>
      <c r="G172" s="79">
        <v>0.5</v>
      </c>
      <c r="H172" s="79">
        <v>0.5</v>
      </c>
      <c r="I172" s="79">
        <v>0.7</v>
      </c>
      <c r="J172" s="79">
        <v>0.7</v>
      </c>
      <c r="K172" s="79">
        <v>0.9</v>
      </c>
      <c r="L172" s="79">
        <v>0.9</v>
      </c>
      <c r="M172" s="79">
        <v>0.9</v>
      </c>
      <c r="N172" s="79">
        <v>0.9</v>
      </c>
      <c r="O172" s="79">
        <v>0.9</v>
      </c>
      <c r="P172" s="79">
        <v>0.9</v>
      </c>
      <c r="Q172" s="79">
        <v>0.9</v>
      </c>
      <c r="R172" s="79">
        <v>0.9</v>
      </c>
      <c r="S172" s="79">
        <v>0.9</v>
      </c>
      <c r="T172" s="79">
        <v>0.9</v>
      </c>
      <c r="U172" s="79">
        <v>0.9</v>
      </c>
      <c r="V172" s="79">
        <v>0.9</v>
      </c>
      <c r="W172" s="79">
        <v>0.7</v>
      </c>
      <c r="X172" s="79">
        <v>0.7</v>
      </c>
      <c r="Y172" s="79">
        <v>0.7</v>
      </c>
      <c r="Z172" s="79">
        <v>0.7</v>
      </c>
      <c r="AA172" s="79">
        <v>0.5</v>
      </c>
      <c r="AB172" s="79">
        <v>0.5</v>
      </c>
      <c r="AC172" s="79">
        <v>18</v>
      </c>
      <c r="AD172" s="79">
        <v>126</v>
      </c>
      <c r="AE172" s="79">
        <v>6570</v>
      </c>
    </row>
    <row r="173" spans="1:31" s="79" customFormat="1" ht="10.5">
      <c r="D173" s="79" t="s">
        <v>397</v>
      </c>
      <c r="E173" s="79">
        <v>0.5</v>
      </c>
      <c r="F173" s="79">
        <v>0.5</v>
      </c>
      <c r="G173" s="79">
        <v>0.5</v>
      </c>
      <c r="H173" s="79">
        <v>0.5</v>
      </c>
      <c r="I173" s="79">
        <v>0.7</v>
      </c>
      <c r="J173" s="79">
        <v>0.7</v>
      </c>
      <c r="K173" s="79">
        <v>0.9</v>
      </c>
      <c r="L173" s="79">
        <v>0.9</v>
      </c>
      <c r="M173" s="79">
        <v>0.9</v>
      </c>
      <c r="N173" s="79">
        <v>0.9</v>
      </c>
      <c r="O173" s="79">
        <v>0.9</v>
      </c>
      <c r="P173" s="79">
        <v>0.9</v>
      </c>
      <c r="Q173" s="79">
        <v>0.9</v>
      </c>
      <c r="R173" s="79">
        <v>0.9</v>
      </c>
      <c r="S173" s="79">
        <v>0.9</v>
      </c>
      <c r="T173" s="79">
        <v>0.9</v>
      </c>
      <c r="U173" s="79">
        <v>0.9</v>
      </c>
      <c r="V173" s="79">
        <v>0.9</v>
      </c>
      <c r="W173" s="79">
        <v>0.7</v>
      </c>
      <c r="X173" s="79">
        <v>0.7</v>
      </c>
      <c r="Y173" s="79">
        <v>0.7</v>
      </c>
      <c r="Z173" s="79">
        <v>0.7</v>
      </c>
      <c r="AA173" s="79">
        <v>0.5</v>
      </c>
      <c r="AB173" s="79">
        <v>0.5</v>
      </c>
      <c r="AC173" s="79">
        <v>18</v>
      </c>
    </row>
    <row r="174" spans="1:31" s="79" customFormat="1" ht="10.5">
      <c r="D174" s="79" t="s">
        <v>398</v>
      </c>
      <c r="E174" s="79">
        <v>0.5</v>
      </c>
      <c r="F174" s="79">
        <v>0.5</v>
      </c>
      <c r="G174" s="79">
        <v>0.5</v>
      </c>
      <c r="H174" s="79">
        <v>0.5</v>
      </c>
      <c r="I174" s="79">
        <v>0.7</v>
      </c>
      <c r="J174" s="79">
        <v>0.7</v>
      </c>
      <c r="K174" s="79">
        <v>0.9</v>
      </c>
      <c r="L174" s="79">
        <v>0.9</v>
      </c>
      <c r="M174" s="79">
        <v>0.9</v>
      </c>
      <c r="N174" s="79">
        <v>0.9</v>
      </c>
      <c r="O174" s="79">
        <v>0.9</v>
      </c>
      <c r="P174" s="79">
        <v>0.9</v>
      </c>
      <c r="Q174" s="79">
        <v>0.9</v>
      </c>
      <c r="R174" s="79">
        <v>0.9</v>
      </c>
      <c r="S174" s="79">
        <v>0.9</v>
      </c>
      <c r="T174" s="79">
        <v>0.9</v>
      </c>
      <c r="U174" s="79">
        <v>0.9</v>
      </c>
      <c r="V174" s="79">
        <v>0.9</v>
      </c>
      <c r="W174" s="79">
        <v>0.7</v>
      </c>
      <c r="X174" s="79">
        <v>0.7</v>
      </c>
      <c r="Y174" s="79">
        <v>0.7</v>
      </c>
      <c r="Z174" s="79">
        <v>0.7</v>
      </c>
      <c r="AA174" s="79">
        <v>0.5</v>
      </c>
      <c r="AB174" s="79">
        <v>0.5</v>
      </c>
      <c r="AC174" s="79">
        <v>18</v>
      </c>
    </row>
    <row r="175" spans="1:31" s="79" customFormat="1" ht="10.5">
      <c r="D175" s="79" t="s">
        <v>406</v>
      </c>
      <c r="E175" s="79">
        <v>0.5</v>
      </c>
      <c r="F175" s="79">
        <v>0.5</v>
      </c>
      <c r="G175" s="79">
        <v>0.5</v>
      </c>
      <c r="H175" s="79">
        <v>0.5</v>
      </c>
      <c r="I175" s="79">
        <v>0.7</v>
      </c>
      <c r="J175" s="79">
        <v>0.7</v>
      </c>
      <c r="K175" s="79">
        <v>0.9</v>
      </c>
      <c r="L175" s="79">
        <v>0.9</v>
      </c>
      <c r="M175" s="79">
        <v>0.9</v>
      </c>
      <c r="N175" s="79">
        <v>0.9</v>
      </c>
      <c r="O175" s="79">
        <v>0.9</v>
      </c>
      <c r="P175" s="79">
        <v>0.9</v>
      </c>
      <c r="Q175" s="79">
        <v>0.9</v>
      </c>
      <c r="R175" s="79">
        <v>0.9</v>
      </c>
      <c r="S175" s="79">
        <v>0.9</v>
      </c>
      <c r="T175" s="79">
        <v>0.9</v>
      </c>
      <c r="U175" s="79">
        <v>0.9</v>
      </c>
      <c r="V175" s="79">
        <v>0.9</v>
      </c>
      <c r="W175" s="79">
        <v>0.7</v>
      </c>
      <c r="X175" s="79">
        <v>0.7</v>
      </c>
      <c r="Y175" s="79">
        <v>0.7</v>
      </c>
      <c r="Z175" s="79">
        <v>0.7</v>
      </c>
      <c r="AA175" s="79">
        <v>0.5</v>
      </c>
      <c r="AB175" s="79">
        <v>0.5</v>
      </c>
      <c r="AC175" s="79">
        <v>18</v>
      </c>
    </row>
    <row r="176" spans="1:31" s="79" customFormat="1" ht="10.5">
      <c r="D176" s="79" t="s">
        <v>404</v>
      </c>
      <c r="E176" s="79">
        <v>0.5</v>
      </c>
      <c r="F176" s="79">
        <v>0.5</v>
      </c>
      <c r="G176" s="79">
        <v>0.5</v>
      </c>
      <c r="H176" s="79">
        <v>0.5</v>
      </c>
      <c r="I176" s="79">
        <v>0.7</v>
      </c>
      <c r="J176" s="79">
        <v>0.7</v>
      </c>
      <c r="K176" s="79">
        <v>0.9</v>
      </c>
      <c r="L176" s="79">
        <v>0.9</v>
      </c>
      <c r="M176" s="79">
        <v>0.9</v>
      </c>
      <c r="N176" s="79">
        <v>0.9</v>
      </c>
      <c r="O176" s="79">
        <v>0.9</v>
      </c>
      <c r="P176" s="79">
        <v>0.9</v>
      </c>
      <c r="Q176" s="79">
        <v>0.9</v>
      </c>
      <c r="R176" s="79">
        <v>0.9</v>
      </c>
      <c r="S176" s="79">
        <v>0.9</v>
      </c>
      <c r="T176" s="79">
        <v>0.9</v>
      </c>
      <c r="U176" s="79">
        <v>0.9</v>
      </c>
      <c r="V176" s="79">
        <v>0.9</v>
      </c>
      <c r="W176" s="79">
        <v>0.7</v>
      </c>
      <c r="X176" s="79">
        <v>0.7</v>
      </c>
      <c r="Y176" s="79">
        <v>0.7</v>
      </c>
      <c r="Z176" s="79">
        <v>0.7</v>
      </c>
      <c r="AA176" s="79">
        <v>0.5</v>
      </c>
      <c r="AB176" s="79">
        <v>0.5</v>
      </c>
      <c r="AC176" s="79">
        <v>18</v>
      </c>
    </row>
    <row r="177" spans="1:31" s="79" customFormat="1" ht="10.5">
      <c r="A177" s="79" t="s">
        <v>825</v>
      </c>
      <c r="B177" s="79" t="s">
        <v>368</v>
      </c>
      <c r="C177" s="79" t="s">
        <v>369</v>
      </c>
      <c r="D177" s="79" t="s">
        <v>399</v>
      </c>
      <c r="E177" s="79">
        <v>0.1</v>
      </c>
      <c r="F177" s="79">
        <v>0.1</v>
      </c>
      <c r="G177" s="79">
        <v>0.1</v>
      </c>
      <c r="H177" s="79">
        <v>0.1</v>
      </c>
      <c r="I177" s="79">
        <v>0.3</v>
      </c>
      <c r="J177" s="79">
        <v>0.3</v>
      </c>
      <c r="K177" s="79">
        <v>0.6</v>
      </c>
      <c r="L177" s="79">
        <v>0.9</v>
      </c>
      <c r="M177" s="79">
        <v>0.9</v>
      </c>
      <c r="N177" s="79">
        <v>0.9</v>
      </c>
      <c r="O177" s="79">
        <v>0.9</v>
      </c>
      <c r="P177" s="79">
        <v>0.9</v>
      </c>
      <c r="Q177" s="79">
        <v>0.9</v>
      </c>
      <c r="R177" s="79">
        <v>0.9</v>
      </c>
      <c r="S177" s="79">
        <v>0.9</v>
      </c>
      <c r="T177" s="79">
        <v>0.9</v>
      </c>
      <c r="U177" s="79">
        <v>0.9</v>
      </c>
      <c r="V177" s="79">
        <v>0.9</v>
      </c>
      <c r="W177" s="79">
        <v>0.6</v>
      </c>
      <c r="X177" s="79">
        <v>0.6</v>
      </c>
      <c r="Y177" s="79">
        <v>0.3</v>
      </c>
      <c r="Z177" s="79">
        <v>0.3</v>
      </c>
      <c r="AA177" s="79">
        <v>0.1</v>
      </c>
      <c r="AB177" s="79">
        <v>0.1</v>
      </c>
      <c r="AC177" s="79">
        <v>13.5</v>
      </c>
      <c r="AD177" s="79">
        <v>74.75</v>
      </c>
      <c r="AE177" s="79">
        <v>3897.68</v>
      </c>
    </row>
    <row r="178" spans="1:31" s="79" customFormat="1" ht="10.5">
      <c r="D178" s="79" t="s">
        <v>397</v>
      </c>
      <c r="E178" s="79">
        <v>0.1</v>
      </c>
      <c r="F178" s="79">
        <v>0.1</v>
      </c>
      <c r="G178" s="79">
        <v>0.1</v>
      </c>
      <c r="H178" s="79">
        <v>0.1</v>
      </c>
      <c r="I178" s="79">
        <v>0.3</v>
      </c>
      <c r="J178" s="79">
        <v>0.3</v>
      </c>
      <c r="K178" s="79">
        <v>0.6</v>
      </c>
      <c r="L178" s="79">
        <v>0.9</v>
      </c>
      <c r="M178" s="79">
        <v>0.9</v>
      </c>
      <c r="N178" s="79">
        <v>0.9</v>
      </c>
      <c r="O178" s="79">
        <v>0.9</v>
      </c>
      <c r="P178" s="79">
        <v>0.9</v>
      </c>
      <c r="Q178" s="79">
        <v>0.9</v>
      </c>
      <c r="R178" s="79">
        <v>0.9</v>
      </c>
      <c r="S178" s="79">
        <v>0.9</v>
      </c>
      <c r="T178" s="79">
        <v>0.9</v>
      </c>
      <c r="U178" s="79">
        <v>0.9</v>
      </c>
      <c r="V178" s="79">
        <v>0.9</v>
      </c>
      <c r="W178" s="79">
        <v>0.6</v>
      </c>
      <c r="X178" s="79">
        <v>0.6</v>
      </c>
      <c r="Y178" s="79">
        <v>0.3</v>
      </c>
      <c r="Z178" s="79">
        <v>0.3</v>
      </c>
      <c r="AA178" s="79">
        <v>0.1</v>
      </c>
      <c r="AB178" s="79">
        <v>0.1</v>
      </c>
      <c r="AC178" s="79">
        <v>13.5</v>
      </c>
    </row>
    <row r="179" spans="1:31" s="79" customFormat="1" ht="10.5">
      <c r="D179" s="79" t="s">
        <v>398</v>
      </c>
      <c r="E179" s="79">
        <v>0.1</v>
      </c>
      <c r="F179" s="79">
        <v>0.1</v>
      </c>
      <c r="G179" s="79">
        <v>0.1</v>
      </c>
      <c r="H179" s="79">
        <v>0.1</v>
      </c>
      <c r="I179" s="79">
        <v>0.1</v>
      </c>
      <c r="J179" s="79">
        <v>0.1</v>
      </c>
      <c r="K179" s="79">
        <v>0.1</v>
      </c>
      <c r="L179" s="79">
        <v>0.3</v>
      </c>
      <c r="M179" s="79">
        <v>0.3</v>
      </c>
      <c r="N179" s="79">
        <v>0.4</v>
      </c>
      <c r="O179" s="79">
        <v>0.4</v>
      </c>
      <c r="P179" s="79">
        <v>0.4</v>
      </c>
      <c r="Q179" s="79">
        <v>0.4</v>
      </c>
      <c r="R179" s="79">
        <v>0.4</v>
      </c>
      <c r="S179" s="79">
        <v>0.4</v>
      </c>
      <c r="T179" s="79">
        <v>0.3</v>
      </c>
      <c r="U179" s="79">
        <v>0.3</v>
      </c>
      <c r="V179" s="79">
        <v>0.3</v>
      </c>
      <c r="W179" s="79">
        <v>0.3</v>
      </c>
      <c r="X179" s="79">
        <v>0.3</v>
      </c>
      <c r="Y179" s="79">
        <v>0.1</v>
      </c>
      <c r="Z179" s="79">
        <v>0.1</v>
      </c>
      <c r="AA179" s="79">
        <v>0.1</v>
      </c>
      <c r="AB179" s="79">
        <v>0.1</v>
      </c>
      <c r="AC179" s="79">
        <v>5.6</v>
      </c>
    </row>
    <row r="180" spans="1:31" s="79" customFormat="1" ht="10.5">
      <c r="D180" s="79" t="s">
        <v>406</v>
      </c>
      <c r="E180" s="79">
        <v>0.1</v>
      </c>
      <c r="F180" s="79">
        <v>0.1</v>
      </c>
      <c r="G180" s="79">
        <v>0.1</v>
      </c>
      <c r="H180" s="79">
        <v>0.1</v>
      </c>
      <c r="I180" s="79">
        <v>0.1</v>
      </c>
      <c r="J180" s="79">
        <v>0.1</v>
      </c>
      <c r="K180" s="79">
        <v>0.1</v>
      </c>
      <c r="L180" s="79">
        <v>0.3</v>
      </c>
      <c r="M180" s="79">
        <v>0.3</v>
      </c>
      <c r="N180" s="79">
        <v>0.4</v>
      </c>
      <c r="O180" s="79">
        <v>0.4</v>
      </c>
      <c r="P180" s="79">
        <v>0.4</v>
      </c>
      <c r="Q180" s="79">
        <v>0.4</v>
      </c>
      <c r="R180" s="79">
        <v>0.4</v>
      </c>
      <c r="S180" s="79">
        <v>0.4</v>
      </c>
      <c r="T180" s="79">
        <v>0.3</v>
      </c>
      <c r="U180" s="79">
        <v>0.3</v>
      </c>
      <c r="V180" s="79">
        <v>0.3</v>
      </c>
      <c r="W180" s="79">
        <v>0.3</v>
      </c>
      <c r="X180" s="79">
        <v>0.3</v>
      </c>
      <c r="Y180" s="79">
        <v>0.1</v>
      </c>
      <c r="Z180" s="79">
        <v>0.1</v>
      </c>
      <c r="AA180" s="79">
        <v>0.1</v>
      </c>
      <c r="AB180" s="79">
        <v>0.1</v>
      </c>
      <c r="AC180" s="79">
        <v>5.6</v>
      </c>
    </row>
    <row r="181" spans="1:31" s="79" customFormat="1" ht="10.5">
      <c r="D181" s="79" t="s">
        <v>404</v>
      </c>
      <c r="E181" s="79">
        <v>0.05</v>
      </c>
      <c r="F181" s="79">
        <v>0.05</v>
      </c>
      <c r="G181" s="79">
        <v>0.05</v>
      </c>
      <c r="H181" s="79">
        <v>0.05</v>
      </c>
      <c r="I181" s="79">
        <v>0.05</v>
      </c>
      <c r="J181" s="79">
        <v>0.05</v>
      </c>
      <c r="K181" s="79">
        <v>0.05</v>
      </c>
      <c r="L181" s="79">
        <v>0.05</v>
      </c>
      <c r="M181" s="79">
        <v>0.1</v>
      </c>
      <c r="N181" s="79">
        <v>0.1</v>
      </c>
      <c r="O181" s="79">
        <v>0.1</v>
      </c>
      <c r="P181" s="79">
        <v>0.1</v>
      </c>
      <c r="Q181" s="79">
        <v>0.1</v>
      </c>
      <c r="R181" s="79">
        <v>0.1</v>
      </c>
      <c r="S181" s="79">
        <v>0.1</v>
      </c>
      <c r="T181" s="79">
        <v>0.1</v>
      </c>
      <c r="U181" s="79">
        <v>0.1</v>
      </c>
      <c r="V181" s="79">
        <v>0.05</v>
      </c>
      <c r="W181" s="79">
        <v>0.05</v>
      </c>
      <c r="X181" s="79">
        <v>0.05</v>
      </c>
      <c r="Y181" s="79">
        <v>0.05</v>
      </c>
      <c r="Z181" s="79">
        <v>0.05</v>
      </c>
      <c r="AA181" s="79">
        <v>0.05</v>
      </c>
      <c r="AB181" s="79">
        <v>0.05</v>
      </c>
      <c r="AC181" s="79">
        <v>1.65</v>
      </c>
    </row>
    <row r="182" spans="1:31" s="79" customFormat="1" ht="10.5">
      <c r="A182" s="79" t="s">
        <v>348</v>
      </c>
      <c r="B182" s="79" t="s">
        <v>368</v>
      </c>
      <c r="C182" s="79" t="s">
        <v>369</v>
      </c>
      <c r="D182" s="79" t="s">
        <v>399</v>
      </c>
      <c r="E182" s="79">
        <v>0.1</v>
      </c>
      <c r="F182" s="79">
        <v>0.1</v>
      </c>
      <c r="G182" s="79">
        <v>0.1</v>
      </c>
      <c r="H182" s="79">
        <v>0.1</v>
      </c>
      <c r="I182" s="79">
        <v>0.1</v>
      </c>
      <c r="J182" s="79">
        <v>0.1</v>
      </c>
      <c r="K182" s="79">
        <v>0.1</v>
      </c>
      <c r="L182" s="79">
        <v>0.5</v>
      </c>
      <c r="M182" s="79">
        <v>0.9</v>
      </c>
      <c r="N182" s="79">
        <v>0.9</v>
      </c>
      <c r="O182" s="79">
        <v>0.9</v>
      </c>
      <c r="P182" s="79">
        <v>0.9</v>
      </c>
      <c r="Q182" s="79">
        <v>0.9</v>
      </c>
      <c r="R182" s="79">
        <v>0.9</v>
      </c>
      <c r="S182" s="79">
        <v>0.9</v>
      </c>
      <c r="T182" s="79">
        <v>0.9</v>
      </c>
      <c r="U182" s="79">
        <v>0.3</v>
      </c>
      <c r="V182" s="79">
        <v>0.3</v>
      </c>
      <c r="W182" s="79">
        <v>0.3</v>
      </c>
      <c r="X182" s="79">
        <v>0.3</v>
      </c>
      <c r="Y182" s="79">
        <v>0.3</v>
      </c>
      <c r="Z182" s="79">
        <v>0.3</v>
      </c>
      <c r="AA182" s="79">
        <v>0.3</v>
      </c>
      <c r="AB182" s="79">
        <v>0.1</v>
      </c>
      <c r="AC182" s="79">
        <v>10.6</v>
      </c>
      <c r="AD182" s="79">
        <v>60.1</v>
      </c>
      <c r="AE182" s="79">
        <v>3133.79</v>
      </c>
    </row>
    <row r="183" spans="1:31" s="79" customFormat="1" ht="10.5">
      <c r="D183" s="79" t="s">
        <v>397</v>
      </c>
      <c r="E183" s="79">
        <v>1</v>
      </c>
      <c r="F183" s="79">
        <v>1</v>
      </c>
      <c r="G183" s="79">
        <v>1</v>
      </c>
      <c r="H183" s="79">
        <v>1</v>
      </c>
      <c r="I183" s="79">
        <v>1</v>
      </c>
      <c r="J183" s="79">
        <v>1</v>
      </c>
      <c r="K183" s="79">
        <v>1</v>
      </c>
      <c r="L183" s="79">
        <v>1</v>
      </c>
      <c r="M183" s="79">
        <v>1</v>
      </c>
      <c r="N183" s="79">
        <v>1</v>
      </c>
      <c r="O183" s="79">
        <v>1</v>
      </c>
      <c r="P183" s="79">
        <v>1</v>
      </c>
      <c r="Q183" s="79">
        <v>1</v>
      </c>
      <c r="R183" s="79">
        <v>1</v>
      </c>
      <c r="S183" s="79">
        <v>1</v>
      </c>
      <c r="T183" s="79">
        <v>1</v>
      </c>
      <c r="U183" s="79">
        <v>1</v>
      </c>
      <c r="V183" s="79">
        <v>1</v>
      </c>
      <c r="W183" s="79">
        <v>1</v>
      </c>
      <c r="X183" s="79">
        <v>1</v>
      </c>
      <c r="Y183" s="79">
        <v>1</v>
      </c>
      <c r="Z183" s="79">
        <v>1</v>
      </c>
      <c r="AA183" s="79">
        <v>1</v>
      </c>
      <c r="AB183" s="79">
        <v>1</v>
      </c>
      <c r="AC183" s="79">
        <v>24</v>
      </c>
    </row>
    <row r="184" spans="1:31" s="79" customFormat="1" ht="10.5">
      <c r="D184" s="79" t="s">
        <v>398</v>
      </c>
      <c r="E184" s="79">
        <v>0</v>
      </c>
      <c r="F184" s="79">
        <v>0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  <c r="L184" s="79">
        <v>0</v>
      </c>
      <c r="M184" s="79">
        <v>0</v>
      </c>
      <c r="N184" s="79">
        <v>0</v>
      </c>
      <c r="O184" s="79">
        <v>0</v>
      </c>
      <c r="P184" s="79">
        <v>0</v>
      </c>
      <c r="Q184" s="79">
        <v>0</v>
      </c>
      <c r="R184" s="79">
        <v>0</v>
      </c>
      <c r="S184" s="79">
        <v>0</v>
      </c>
      <c r="T184" s="79">
        <v>0</v>
      </c>
      <c r="U184" s="79">
        <v>0</v>
      </c>
      <c r="V184" s="79">
        <v>0</v>
      </c>
      <c r="W184" s="79">
        <v>0</v>
      </c>
      <c r="X184" s="79">
        <v>0</v>
      </c>
      <c r="Y184" s="79">
        <v>0</v>
      </c>
      <c r="Z184" s="79">
        <v>0</v>
      </c>
      <c r="AA184" s="79">
        <v>0</v>
      </c>
      <c r="AB184" s="79">
        <v>0</v>
      </c>
      <c r="AC184" s="79">
        <v>0</v>
      </c>
    </row>
    <row r="185" spans="1:31" s="79" customFormat="1" ht="10.5">
      <c r="D185" s="79" t="s">
        <v>406</v>
      </c>
      <c r="E185" s="79">
        <v>0.1</v>
      </c>
      <c r="F185" s="79">
        <v>0.1</v>
      </c>
      <c r="G185" s="79">
        <v>0.1</v>
      </c>
      <c r="H185" s="79">
        <v>0.1</v>
      </c>
      <c r="I185" s="79">
        <v>0.1</v>
      </c>
      <c r="J185" s="79">
        <v>0.1</v>
      </c>
      <c r="K185" s="79">
        <v>0.1</v>
      </c>
      <c r="L185" s="79">
        <v>0.2</v>
      </c>
      <c r="M185" s="79">
        <v>0.4</v>
      </c>
      <c r="N185" s="79">
        <v>0.4</v>
      </c>
      <c r="O185" s="79">
        <v>0.4</v>
      </c>
      <c r="P185" s="79">
        <v>0.4</v>
      </c>
      <c r="Q185" s="79">
        <v>0.4</v>
      </c>
      <c r="R185" s="79">
        <v>0.4</v>
      </c>
      <c r="S185" s="79">
        <v>0.4</v>
      </c>
      <c r="T185" s="79">
        <v>0.4</v>
      </c>
      <c r="U185" s="79">
        <v>0.4</v>
      </c>
      <c r="V185" s="79">
        <v>0.4</v>
      </c>
      <c r="W185" s="79">
        <v>0.1</v>
      </c>
      <c r="X185" s="79">
        <v>0.1</v>
      </c>
      <c r="Y185" s="79">
        <v>0.1</v>
      </c>
      <c r="Z185" s="79">
        <v>0.1</v>
      </c>
      <c r="AA185" s="79">
        <v>0.1</v>
      </c>
      <c r="AB185" s="79">
        <v>0.1</v>
      </c>
      <c r="AC185" s="79">
        <v>5.5</v>
      </c>
    </row>
    <row r="186" spans="1:31" s="79" customFormat="1" ht="10.5">
      <c r="D186" s="79" t="s">
        <v>404</v>
      </c>
      <c r="E186" s="79">
        <v>0.05</v>
      </c>
      <c r="F186" s="79">
        <v>0.05</v>
      </c>
      <c r="G186" s="79">
        <v>0.05</v>
      </c>
      <c r="H186" s="79">
        <v>0.05</v>
      </c>
      <c r="I186" s="79">
        <v>0.05</v>
      </c>
      <c r="J186" s="79">
        <v>0.05</v>
      </c>
      <c r="K186" s="79">
        <v>0.05</v>
      </c>
      <c r="L186" s="79">
        <v>0.05</v>
      </c>
      <c r="M186" s="79">
        <v>0.1</v>
      </c>
      <c r="N186" s="79">
        <v>0.1</v>
      </c>
      <c r="O186" s="79">
        <v>0.1</v>
      </c>
      <c r="P186" s="79">
        <v>0.1</v>
      </c>
      <c r="Q186" s="79">
        <v>0.1</v>
      </c>
      <c r="R186" s="79">
        <v>0.1</v>
      </c>
      <c r="S186" s="79">
        <v>0.1</v>
      </c>
      <c r="T186" s="79">
        <v>0.1</v>
      </c>
      <c r="U186" s="79">
        <v>0.05</v>
      </c>
      <c r="V186" s="79">
        <v>0.05</v>
      </c>
      <c r="W186" s="79">
        <v>0.05</v>
      </c>
      <c r="X186" s="79">
        <v>0.05</v>
      </c>
      <c r="Y186" s="79">
        <v>0.05</v>
      </c>
      <c r="Z186" s="79">
        <v>0.05</v>
      </c>
      <c r="AA186" s="79">
        <v>0.05</v>
      </c>
      <c r="AB186" s="79">
        <v>0.05</v>
      </c>
      <c r="AC186" s="79">
        <v>1.6</v>
      </c>
    </row>
    <row r="187" spans="1:31" s="79" customFormat="1" ht="10.5">
      <c r="A187" s="79" t="s">
        <v>826</v>
      </c>
      <c r="B187" s="79" t="s">
        <v>368</v>
      </c>
      <c r="C187" s="79" t="s">
        <v>369</v>
      </c>
      <c r="D187" s="79" t="s">
        <v>399</v>
      </c>
      <c r="E187" s="79">
        <v>0.5</v>
      </c>
      <c r="F187" s="79">
        <v>0.5</v>
      </c>
      <c r="G187" s="79">
        <v>0.5</v>
      </c>
      <c r="H187" s="79">
        <v>0.5</v>
      </c>
      <c r="I187" s="79">
        <v>0.5</v>
      </c>
      <c r="J187" s="79">
        <v>0.5</v>
      </c>
      <c r="K187" s="79">
        <v>1</v>
      </c>
      <c r="L187" s="79">
        <v>1</v>
      </c>
      <c r="M187" s="79">
        <v>1</v>
      </c>
      <c r="N187" s="79">
        <v>1</v>
      </c>
      <c r="O187" s="79">
        <v>1</v>
      </c>
      <c r="P187" s="79">
        <v>1</v>
      </c>
      <c r="Q187" s="79">
        <v>1</v>
      </c>
      <c r="R187" s="79">
        <v>1</v>
      </c>
      <c r="S187" s="79">
        <v>1</v>
      </c>
      <c r="T187" s="79">
        <v>1</v>
      </c>
      <c r="U187" s="79">
        <v>1</v>
      </c>
      <c r="V187" s="79">
        <v>1</v>
      </c>
      <c r="W187" s="79">
        <v>0.8</v>
      </c>
      <c r="X187" s="79">
        <v>0.8</v>
      </c>
      <c r="Y187" s="79">
        <v>0.5</v>
      </c>
      <c r="Z187" s="79">
        <v>0.5</v>
      </c>
      <c r="AA187" s="79">
        <v>0.5</v>
      </c>
      <c r="AB187" s="79">
        <v>0.5</v>
      </c>
      <c r="AC187" s="79">
        <v>18.600000000000001</v>
      </c>
      <c r="AD187" s="79">
        <v>130.19999999999999</v>
      </c>
      <c r="AE187" s="79">
        <v>6789</v>
      </c>
    </row>
    <row r="188" spans="1:31" s="79" customFormat="1" ht="10.5">
      <c r="D188" s="79" t="s">
        <v>397</v>
      </c>
      <c r="E188" s="79">
        <v>0.5</v>
      </c>
      <c r="F188" s="79">
        <v>0.5</v>
      </c>
      <c r="G188" s="79">
        <v>0.5</v>
      </c>
      <c r="H188" s="79">
        <v>0.5</v>
      </c>
      <c r="I188" s="79">
        <v>0.5</v>
      </c>
      <c r="J188" s="79">
        <v>0.5</v>
      </c>
      <c r="K188" s="79">
        <v>1</v>
      </c>
      <c r="L188" s="79">
        <v>1</v>
      </c>
      <c r="M188" s="79">
        <v>1</v>
      </c>
      <c r="N188" s="79">
        <v>1</v>
      </c>
      <c r="O188" s="79">
        <v>1</v>
      </c>
      <c r="P188" s="79">
        <v>1</v>
      </c>
      <c r="Q188" s="79">
        <v>1</v>
      </c>
      <c r="R188" s="79">
        <v>1</v>
      </c>
      <c r="S188" s="79">
        <v>1</v>
      </c>
      <c r="T188" s="79">
        <v>1</v>
      </c>
      <c r="U188" s="79">
        <v>1</v>
      </c>
      <c r="V188" s="79">
        <v>1</v>
      </c>
      <c r="W188" s="79">
        <v>0.8</v>
      </c>
      <c r="X188" s="79">
        <v>0.8</v>
      </c>
      <c r="Y188" s="79">
        <v>0.5</v>
      </c>
      <c r="Z188" s="79">
        <v>0.5</v>
      </c>
      <c r="AA188" s="79">
        <v>0.5</v>
      </c>
      <c r="AB188" s="79">
        <v>0.5</v>
      </c>
      <c r="AC188" s="79">
        <v>18.600000000000001</v>
      </c>
    </row>
    <row r="189" spans="1:31" s="79" customFormat="1" ht="10.5">
      <c r="D189" s="79" t="s">
        <v>398</v>
      </c>
      <c r="E189" s="79">
        <v>0.5</v>
      </c>
      <c r="F189" s="79">
        <v>0.5</v>
      </c>
      <c r="G189" s="79">
        <v>0.5</v>
      </c>
      <c r="H189" s="79">
        <v>0.5</v>
      </c>
      <c r="I189" s="79">
        <v>0.5</v>
      </c>
      <c r="J189" s="79">
        <v>0.5</v>
      </c>
      <c r="K189" s="79">
        <v>1</v>
      </c>
      <c r="L189" s="79">
        <v>1</v>
      </c>
      <c r="M189" s="79">
        <v>1</v>
      </c>
      <c r="N189" s="79">
        <v>1</v>
      </c>
      <c r="O189" s="79">
        <v>1</v>
      </c>
      <c r="P189" s="79">
        <v>1</v>
      </c>
      <c r="Q189" s="79">
        <v>1</v>
      </c>
      <c r="R189" s="79">
        <v>1</v>
      </c>
      <c r="S189" s="79">
        <v>1</v>
      </c>
      <c r="T189" s="79">
        <v>1</v>
      </c>
      <c r="U189" s="79">
        <v>1</v>
      </c>
      <c r="V189" s="79">
        <v>1</v>
      </c>
      <c r="W189" s="79">
        <v>0.8</v>
      </c>
      <c r="X189" s="79">
        <v>0.8</v>
      </c>
      <c r="Y189" s="79">
        <v>0.5</v>
      </c>
      <c r="Z189" s="79">
        <v>0.5</v>
      </c>
      <c r="AA189" s="79">
        <v>0.5</v>
      </c>
      <c r="AB189" s="79">
        <v>0.5</v>
      </c>
      <c r="AC189" s="79">
        <v>18.600000000000001</v>
      </c>
    </row>
    <row r="190" spans="1:31" s="79" customFormat="1" ht="10.5">
      <c r="D190" s="79" t="s">
        <v>406</v>
      </c>
      <c r="E190" s="79">
        <v>0.5</v>
      </c>
      <c r="F190" s="79">
        <v>0.5</v>
      </c>
      <c r="G190" s="79">
        <v>0.5</v>
      </c>
      <c r="H190" s="79">
        <v>0.5</v>
      </c>
      <c r="I190" s="79">
        <v>0.5</v>
      </c>
      <c r="J190" s="79">
        <v>0.5</v>
      </c>
      <c r="K190" s="79">
        <v>1</v>
      </c>
      <c r="L190" s="79">
        <v>1</v>
      </c>
      <c r="M190" s="79">
        <v>1</v>
      </c>
      <c r="N190" s="79">
        <v>1</v>
      </c>
      <c r="O190" s="79">
        <v>1</v>
      </c>
      <c r="P190" s="79">
        <v>1</v>
      </c>
      <c r="Q190" s="79">
        <v>1</v>
      </c>
      <c r="R190" s="79">
        <v>1</v>
      </c>
      <c r="S190" s="79">
        <v>1</v>
      </c>
      <c r="T190" s="79">
        <v>1</v>
      </c>
      <c r="U190" s="79">
        <v>1</v>
      </c>
      <c r="V190" s="79">
        <v>1</v>
      </c>
      <c r="W190" s="79">
        <v>0.8</v>
      </c>
      <c r="X190" s="79">
        <v>0.8</v>
      </c>
      <c r="Y190" s="79">
        <v>0.5</v>
      </c>
      <c r="Z190" s="79">
        <v>0.5</v>
      </c>
      <c r="AA190" s="79">
        <v>0.5</v>
      </c>
      <c r="AB190" s="79">
        <v>0.5</v>
      </c>
      <c r="AC190" s="79">
        <v>18.600000000000001</v>
      </c>
    </row>
    <row r="191" spans="1:31" s="79" customFormat="1" ht="10.5">
      <c r="D191" s="79" t="s">
        <v>404</v>
      </c>
      <c r="E191" s="79">
        <v>0.5</v>
      </c>
      <c r="F191" s="79">
        <v>0.5</v>
      </c>
      <c r="G191" s="79">
        <v>0.5</v>
      </c>
      <c r="H191" s="79">
        <v>0.5</v>
      </c>
      <c r="I191" s="79">
        <v>0.5</v>
      </c>
      <c r="J191" s="79">
        <v>0.5</v>
      </c>
      <c r="K191" s="79">
        <v>1</v>
      </c>
      <c r="L191" s="79">
        <v>1</v>
      </c>
      <c r="M191" s="79">
        <v>1</v>
      </c>
      <c r="N191" s="79">
        <v>1</v>
      </c>
      <c r="O191" s="79">
        <v>1</v>
      </c>
      <c r="P191" s="79">
        <v>1</v>
      </c>
      <c r="Q191" s="79">
        <v>1</v>
      </c>
      <c r="R191" s="79">
        <v>1</v>
      </c>
      <c r="S191" s="79">
        <v>1</v>
      </c>
      <c r="T191" s="79">
        <v>1</v>
      </c>
      <c r="U191" s="79">
        <v>1</v>
      </c>
      <c r="V191" s="79">
        <v>1</v>
      </c>
      <c r="W191" s="79">
        <v>0.8</v>
      </c>
      <c r="X191" s="79">
        <v>0.8</v>
      </c>
      <c r="Y191" s="79">
        <v>0.5</v>
      </c>
      <c r="Z191" s="79">
        <v>0.5</v>
      </c>
      <c r="AA191" s="79">
        <v>0.5</v>
      </c>
      <c r="AB191" s="79">
        <v>0.5</v>
      </c>
      <c r="AC191" s="79">
        <v>18.600000000000001</v>
      </c>
    </row>
    <row r="192" spans="1:31" s="79" customFormat="1" ht="10.5">
      <c r="A192" s="79" t="s">
        <v>827</v>
      </c>
      <c r="B192" s="79" t="s">
        <v>368</v>
      </c>
      <c r="C192" s="79" t="s">
        <v>369</v>
      </c>
      <c r="D192" s="79" t="s">
        <v>399</v>
      </c>
      <c r="E192" s="79">
        <v>0.3</v>
      </c>
      <c r="F192" s="79">
        <v>0.3</v>
      </c>
      <c r="G192" s="79">
        <v>0.3</v>
      </c>
      <c r="H192" s="79">
        <v>0.3</v>
      </c>
      <c r="I192" s="79">
        <v>0.5</v>
      </c>
      <c r="J192" s="79">
        <v>0.5</v>
      </c>
      <c r="K192" s="79">
        <v>1</v>
      </c>
      <c r="L192" s="79">
        <v>1</v>
      </c>
      <c r="M192" s="79">
        <v>1</v>
      </c>
      <c r="N192" s="79">
        <v>1</v>
      </c>
      <c r="O192" s="79">
        <v>1</v>
      </c>
      <c r="P192" s="79">
        <v>1</v>
      </c>
      <c r="Q192" s="79">
        <v>1</v>
      </c>
      <c r="R192" s="79">
        <v>1</v>
      </c>
      <c r="S192" s="79">
        <v>1</v>
      </c>
      <c r="T192" s="79">
        <v>1</v>
      </c>
      <c r="U192" s="79">
        <v>1</v>
      </c>
      <c r="V192" s="79">
        <v>1</v>
      </c>
      <c r="W192" s="79">
        <v>0.5</v>
      </c>
      <c r="X192" s="79">
        <v>0.5</v>
      </c>
      <c r="Y192" s="79">
        <v>0.3</v>
      </c>
      <c r="Z192" s="79">
        <v>0.3</v>
      </c>
      <c r="AA192" s="79">
        <v>0.3</v>
      </c>
      <c r="AB192" s="79">
        <v>0.3</v>
      </c>
      <c r="AC192" s="79">
        <v>16.399999999999999</v>
      </c>
      <c r="AD192" s="79">
        <v>102.6</v>
      </c>
      <c r="AE192" s="79">
        <v>5349.86</v>
      </c>
    </row>
    <row r="193" spans="1:31" s="79" customFormat="1" ht="10.5">
      <c r="D193" s="79" t="s">
        <v>397</v>
      </c>
      <c r="E193" s="79">
        <v>0.3</v>
      </c>
      <c r="F193" s="79">
        <v>0.3</v>
      </c>
      <c r="G193" s="79">
        <v>0.3</v>
      </c>
      <c r="H193" s="79">
        <v>0.3</v>
      </c>
      <c r="I193" s="79">
        <v>0.5</v>
      </c>
      <c r="J193" s="79">
        <v>0.5</v>
      </c>
      <c r="K193" s="79">
        <v>1</v>
      </c>
      <c r="L193" s="79">
        <v>1</v>
      </c>
      <c r="M193" s="79">
        <v>1</v>
      </c>
      <c r="N193" s="79">
        <v>1</v>
      </c>
      <c r="O193" s="79">
        <v>1</v>
      </c>
      <c r="P193" s="79">
        <v>1</v>
      </c>
      <c r="Q193" s="79">
        <v>1</v>
      </c>
      <c r="R193" s="79">
        <v>1</v>
      </c>
      <c r="S193" s="79">
        <v>1</v>
      </c>
      <c r="T193" s="79">
        <v>1</v>
      </c>
      <c r="U193" s="79">
        <v>1</v>
      </c>
      <c r="V193" s="79">
        <v>1</v>
      </c>
      <c r="W193" s="79">
        <v>0.5</v>
      </c>
      <c r="X193" s="79">
        <v>0.5</v>
      </c>
      <c r="Y193" s="79">
        <v>0.3</v>
      </c>
      <c r="Z193" s="79">
        <v>0.3</v>
      </c>
      <c r="AA193" s="79">
        <v>0.3</v>
      </c>
      <c r="AB193" s="79">
        <v>0.3</v>
      </c>
      <c r="AC193" s="79">
        <v>16.399999999999999</v>
      </c>
    </row>
    <row r="194" spans="1:31" s="79" customFormat="1" ht="10.5">
      <c r="D194" s="79" t="s">
        <v>398</v>
      </c>
      <c r="E194" s="79">
        <v>0.3</v>
      </c>
      <c r="F194" s="79">
        <v>0.3</v>
      </c>
      <c r="G194" s="79">
        <v>0.3</v>
      </c>
      <c r="H194" s="79">
        <v>0.3</v>
      </c>
      <c r="I194" s="79">
        <v>0.3</v>
      </c>
      <c r="J194" s="79">
        <v>0.3</v>
      </c>
      <c r="K194" s="79">
        <v>0.3</v>
      </c>
      <c r="L194" s="79">
        <v>0.5</v>
      </c>
      <c r="M194" s="79">
        <v>0.5</v>
      </c>
      <c r="N194" s="79">
        <v>0.8</v>
      </c>
      <c r="O194" s="79">
        <v>0.8</v>
      </c>
      <c r="P194" s="79">
        <v>0.8</v>
      </c>
      <c r="Q194" s="79">
        <v>0.8</v>
      </c>
      <c r="R194" s="79">
        <v>0.8</v>
      </c>
      <c r="S194" s="79">
        <v>0.8</v>
      </c>
      <c r="T194" s="79">
        <v>0.5</v>
      </c>
      <c r="U194" s="79">
        <v>0.5</v>
      </c>
      <c r="V194" s="79">
        <v>0.5</v>
      </c>
      <c r="W194" s="79">
        <v>0.5</v>
      </c>
      <c r="X194" s="79">
        <v>0.5</v>
      </c>
      <c r="Y194" s="79">
        <v>0.3</v>
      </c>
      <c r="Z194" s="79">
        <v>0.3</v>
      </c>
      <c r="AA194" s="79">
        <v>0.3</v>
      </c>
      <c r="AB194" s="79">
        <v>0.3</v>
      </c>
      <c r="AC194" s="79">
        <v>11.6</v>
      </c>
    </row>
    <row r="195" spans="1:31" s="79" customFormat="1" ht="10.5">
      <c r="D195" s="79" t="s">
        <v>406</v>
      </c>
      <c r="E195" s="79">
        <v>0.3</v>
      </c>
      <c r="F195" s="79">
        <v>0.3</v>
      </c>
      <c r="G195" s="79">
        <v>0.3</v>
      </c>
      <c r="H195" s="79">
        <v>0.3</v>
      </c>
      <c r="I195" s="79">
        <v>0.3</v>
      </c>
      <c r="J195" s="79">
        <v>0.3</v>
      </c>
      <c r="K195" s="79">
        <v>0.3</v>
      </c>
      <c r="L195" s="79">
        <v>0.5</v>
      </c>
      <c r="M195" s="79">
        <v>0.5</v>
      </c>
      <c r="N195" s="79">
        <v>0.8</v>
      </c>
      <c r="O195" s="79">
        <v>0.8</v>
      </c>
      <c r="P195" s="79">
        <v>0.8</v>
      </c>
      <c r="Q195" s="79">
        <v>0.8</v>
      </c>
      <c r="R195" s="79">
        <v>0.8</v>
      </c>
      <c r="S195" s="79">
        <v>0.8</v>
      </c>
      <c r="T195" s="79">
        <v>0.5</v>
      </c>
      <c r="U195" s="79">
        <v>0.5</v>
      </c>
      <c r="V195" s="79">
        <v>0.5</v>
      </c>
      <c r="W195" s="79">
        <v>0.5</v>
      </c>
      <c r="X195" s="79">
        <v>0.5</v>
      </c>
      <c r="Y195" s="79">
        <v>0.3</v>
      </c>
      <c r="Z195" s="79">
        <v>0.3</v>
      </c>
      <c r="AA195" s="79">
        <v>0.3</v>
      </c>
      <c r="AB195" s="79">
        <v>0.3</v>
      </c>
      <c r="AC195" s="79">
        <v>11.6</v>
      </c>
    </row>
    <row r="196" spans="1:31" s="79" customFormat="1" ht="10.5">
      <c r="D196" s="79" t="s">
        <v>404</v>
      </c>
      <c r="E196" s="79">
        <v>0.3</v>
      </c>
      <c r="F196" s="79">
        <v>0.3</v>
      </c>
      <c r="G196" s="79">
        <v>0.3</v>
      </c>
      <c r="H196" s="79">
        <v>0.3</v>
      </c>
      <c r="I196" s="79">
        <v>0.3</v>
      </c>
      <c r="J196" s="79">
        <v>0.3</v>
      </c>
      <c r="K196" s="79">
        <v>0.3</v>
      </c>
      <c r="L196" s="79">
        <v>0.3</v>
      </c>
      <c r="M196" s="79">
        <v>0.5</v>
      </c>
      <c r="N196" s="79">
        <v>0.5</v>
      </c>
      <c r="O196" s="79">
        <v>0.5</v>
      </c>
      <c r="P196" s="79">
        <v>0.5</v>
      </c>
      <c r="Q196" s="79">
        <v>0.5</v>
      </c>
      <c r="R196" s="79">
        <v>0.5</v>
      </c>
      <c r="S196" s="79">
        <v>0.5</v>
      </c>
      <c r="T196" s="79">
        <v>0.5</v>
      </c>
      <c r="U196" s="79">
        <v>0.5</v>
      </c>
      <c r="V196" s="79">
        <v>0.3</v>
      </c>
      <c r="W196" s="79">
        <v>0.3</v>
      </c>
      <c r="X196" s="79">
        <v>0.3</v>
      </c>
      <c r="Y196" s="79">
        <v>0.3</v>
      </c>
      <c r="Z196" s="79">
        <v>0.3</v>
      </c>
      <c r="AA196" s="79">
        <v>0.3</v>
      </c>
      <c r="AB196" s="79">
        <v>0.3</v>
      </c>
      <c r="AC196" s="79">
        <v>9</v>
      </c>
    </row>
    <row r="197" spans="1:31" s="79" customFormat="1" ht="10.5">
      <c r="A197" s="79" t="s">
        <v>131</v>
      </c>
      <c r="B197" s="79" t="s">
        <v>368</v>
      </c>
      <c r="C197" s="79" t="s">
        <v>369</v>
      </c>
      <c r="D197" s="79" t="s">
        <v>132</v>
      </c>
      <c r="E197" s="79">
        <v>0.1</v>
      </c>
      <c r="F197" s="79">
        <v>0.1</v>
      </c>
      <c r="G197" s="79">
        <v>0.1</v>
      </c>
      <c r="H197" s="79">
        <v>0.1</v>
      </c>
      <c r="I197" s="79">
        <v>0.1</v>
      </c>
      <c r="J197" s="79">
        <v>0.1</v>
      </c>
      <c r="K197" s="79">
        <v>0.25</v>
      </c>
      <c r="L197" s="79">
        <v>0.35</v>
      </c>
      <c r="M197" s="79">
        <v>0.35</v>
      </c>
      <c r="N197" s="79">
        <v>0.25</v>
      </c>
      <c r="O197" s="79">
        <v>0.35</v>
      </c>
      <c r="P197" s="79">
        <v>0.35</v>
      </c>
      <c r="Q197" s="79">
        <v>0.35</v>
      </c>
      <c r="R197" s="79">
        <v>0.25</v>
      </c>
      <c r="S197" s="79">
        <v>0.25</v>
      </c>
      <c r="T197" s="79">
        <v>0.25</v>
      </c>
      <c r="U197" s="79">
        <v>0.35</v>
      </c>
      <c r="V197" s="79">
        <v>0.35</v>
      </c>
      <c r="W197" s="79">
        <v>0.35</v>
      </c>
      <c r="X197" s="79">
        <v>0.25</v>
      </c>
      <c r="Y197" s="79">
        <v>0.25</v>
      </c>
      <c r="Z197" s="79">
        <v>0.25</v>
      </c>
      <c r="AA197" s="79">
        <v>0.25</v>
      </c>
      <c r="AB197" s="79">
        <v>0.25</v>
      </c>
      <c r="AC197" s="79">
        <v>5.9</v>
      </c>
      <c r="AD197" s="79">
        <v>23.6</v>
      </c>
      <c r="AE197" s="79">
        <v>1230.57</v>
      </c>
    </row>
    <row r="198" spans="1:31" s="79" customFormat="1" ht="10.5">
      <c r="D198" s="79" t="s">
        <v>406</v>
      </c>
      <c r="E198" s="79">
        <v>0.1</v>
      </c>
      <c r="F198" s="79">
        <v>0.1</v>
      </c>
      <c r="G198" s="79">
        <v>0.1</v>
      </c>
      <c r="H198" s="79">
        <v>0.1</v>
      </c>
      <c r="I198" s="79">
        <v>0.1</v>
      </c>
      <c r="J198" s="79">
        <v>0.1</v>
      </c>
      <c r="K198" s="79">
        <v>0.25</v>
      </c>
      <c r="L198" s="79">
        <v>0.35</v>
      </c>
      <c r="M198" s="79">
        <v>0.35</v>
      </c>
      <c r="N198" s="79">
        <v>0.25</v>
      </c>
      <c r="O198" s="79">
        <v>0.35</v>
      </c>
      <c r="P198" s="79">
        <v>0.35</v>
      </c>
      <c r="Q198" s="79">
        <v>0.35</v>
      </c>
      <c r="R198" s="79">
        <v>0.25</v>
      </c>
      <c r="S198" s="79">
        <v>0.25</v>
      </c>
      <c r="T198" s="79">
        <v>0.25</v>
      </c>
      <c r="U198" s="79">
        <v>0.35</v>
      </c>
      <c r="V198" s="79">
        <v>0.35</v>
      </c>
      <c r="W198" s="79">
        <v>0.35</v>
      </c>
      <c r="X198" s="79">
        <v>0.25</v>
      </c>
      <c r="Y198" s="79">
        <v>0.25</v>
      </c>
      <c r="Z198" s="79">
        <v>0.25</v>
      </c>
      <c r="AA198" s="79">
        <v>0.25</v>
      </c>
      <c r="AB198" s="79">
        <v>0.25</v>
      </c>
      <c r="AC198" s="79">
        <v>5.9</v>
      </c>
    </row>
    <row r="199" spans="1:31" s="79" customFormat="1" ht="10.5">
      <c r="D199" s="79" t="s">
        <v>397</v>
      </c>
      <c r="E199" s="79">
        <v>0.35</v>
      </c>
      <c r="F199" s="79">
        <v>0.35</v>
      </c>
      <c r="G199" s="79">
        <v>0.35</v>
      </c>
      <c r="H199" s="79">
        <v>0.35</v>
      </c>
      <c r="I199" s="79">
        <v>0.35</v>
      </c>
      <c r="J199" s="79">
        <v>0.35</v>
      </c>
      <c r="K199" s="79">
        <v>0.35</v>
      </c>
      <c r="L199" s="79">
        <v>0.35</v>
      </c>
      <c r="M199" s="79">
        <v>0.35</v>
      </c>
      <c r="N199" s="79">
        <v>0.35</v>
      </c>
      <c r="O199" s="79">
        <v>0.35</v>
      </c>
      <c r="P199" s="79">
        <v>0.35</v>
      </c>
      <c r="Q199" s="79">
        <v>0.35</v>
      </c>
      <c r="R199" s="79">
        <v>0.35</v>
      </c>
      <c r="S199" s="79">
        <v>0.35</v>
      </c>
      <c r="T199" s="79">
        <v>0.35</v>
      </c>
      <c r="U199" s="79">
        <v>0.35</v>
      </c>
      <c r="V199" s="79">
        <v>0.35</v>
      </c>
      <c r="W199" s="79">
        <v>0.35</v>
      </c>
      <c r="X199" s="79">
        <v>0.35</v>
      </c>
      <c r="Y199" s="79">
        <v>0.35</v>
      </c>
      <c r="Z199" s="79">
        <v>0.35</v>
      </c>
      <c r="AA199" s="79">
        <v>0.35</v>
      </c>
      <c r="AB199" s="79">
        <v>0.35</v>
      </c>
      <c r="AC199" s="79">
        <v>8.4</v>
      </c>
    </row>
    <row r="200" spans="1:31" s="79" customFormat="1" ht="10.5">
      <c r="D200" s="79" t="s">
        <v>398</v>
      </c>
      <c r="E200" s="79">
        <v>0</v>
      </c>
      <c r="F200" s="79">
        <v>0</v>
      </c>
      <c r="G200" s="79">
        <v>0</v>
      </c>
      <c r="H200" s="79">
        <v>0</v>
      </c>
      <c r="I200" s="79">
        <v>0</v>
      </c>
      <c r="J200" s="79">
        <v>0</v>
      </c>
      <c r="K200" s="79">
        <v>0</v>
      </c>
      <c r="L200" s="79">
        <v>0</v>
      </c>
      <c r="M200" s="79">
        <v>0</v>
      </c>
      <c r="N200" s="79">
        <v>0</v>
      </c>
      <c r="O200" s="79">
        <v>0</v>
      </c>
      <c r="P200" s="79">
        <v>0</v>
      </c>
      <c r="Q200" s="79">
        <v>0</v>
      </c>
      <c r="R200" s="79">
        <v>0</v>
      </c>
      <c r="S200" s="79">
        <v>0</v>
      </c>
      <c r="T200" s="79">
        <v>0</v>
      </c>
      <c r="U200" s="79">
        <v>0</v>
      </c>
      <c r="V200" s="79">
        <v>0</v>
      </c>
      <c r="W200" s="79">
        <v>0</v>
      </c>
      <c r="X200" s="79">
        <v>0</v>
      </c>
      <c r="Y200" s="79">
        <v>0</v>
      </c>
      <c r="Z200" s="79">
        <v>0</v>
      </c>
      <c r="AA200" s="79">
        <v>0</v>
      </c>
      <c r="AB200" s="79">
        <v>0</v>
      </c>
      <c r="AC200" s="79">
        <v>0</v>
      </c>
    </row>
    <row r="201" spans="1:31" s="79" customFormat="1" ht="10.5">
      <c r="D201" s="79" t="s">
        <v>404</v>
      </c>
      <c r="E201" s="79">
        <v>0.1</v>
      </c>
      <c r="F201" s="79">
        <v>0.1</v>
      </c>
      <c r="G201" s="79">
        <v>0.1</v>
      </c>
      <c r="H201" s="79">
        <v>0.1</v>
      </c>
      <c r="I201" s="79">
        <v>0.1</v>
      </c>
      <c r="J201" s="79">
        <v>0.1</v>
      </c>
      <c r="K201" s="79">
        <v>0.25</v>
      </c>
      <c r="L201" s="79">
        <v>0.35</v>
      </c>
      <c r="M201" s="79">
        <v>0.35</v>
      </c>
      <c r="N201" s="79">
        <v>0.25</v>
      </c>
      <c r="O201" s="79">
        <v>0.35</v>
      </c>
      <c r="P201" s="79">
        <v>0.35</v>
      </c>
      <c r="Q201" s="79">
        <v>0.35</v>
      </c>
      <c r="R201" s="79">
        <v>0.25</v>
      </c>
      <c r="S201" s="79">
        <v>0.25</v>
      </c>
      <c r="T201" s="79">
        <v>0.25</v>
      </c>
      <c r="U201" s="79">
        <v>0.35</v>
      </c>
      <c r="V201" s="79">
        <v>0.35</v>
      </c>
      <c r="W201" s="79">
        <v>0.35</v>
      </c>
      <c r="X201" s="79">
        <v>0.25</v>
      </c>
      <c r="Y201" s="79">
        <v>0.25</v>
      </c>
      <c r="Z201" s="79">
        <v>0.25</v>
      </c>
      <c r="AA201" s="79">
        <v>0.25</v>
      </c>
      <c r="AB201" s="79">
        <v>0.25</v>
      </c>
      <c r="AC201" s="79">
        <v>5.9</v>
      </c>
    </row>
    <row r="202" spans="1:31" s="79" customFormat="1" ht="10.5">
      <c r="A202" s="79" t="s">
        <v>133</v>
      </c>
      <c r="B202" s="79" t="s">
        <v>368</v>
      </c>
      <c r="C202" s="79" t="s">
        <v>369</v>
      </c>
      <c r="D202" s="79" t="s">
        <v>134</v>
      </c>
      <c r="E202" s="79">
        <v>0.02</v>
      </c>
      <c r="F202" s="79">
        <v>0.02</v>
      </c>
      <c r="G202" s="79">
        <v>0.02</v>
      </c>
      <c r="H202" s="79">
        <v>0.02</v>
      </c>
      <c r="I202" s="79">
        <v>0.02</v>
      </c>
      <c r="J202" s="79">
        <v>0.05</v>
      </c>
      <c r="K202" s="79">
        <v>0.1</v>
      </c>
      <c r="L202" s="79">
        <v>0.15</v>
      </c>
      <c r="M202" s="79">
        <v>0.2</v>
      </c>
      <c r="N202" s="79">
        <v>0.15</v>
      </c>
      <c r="O202" s="79">
        <v>0.25</v>
      </c>
      <c r="P202" s="79">
        <v>0.25</v>
      </c>
      <c r="Q202" s="79">
        <v>0.25</v>
      </c>
      <c r="R202" s="79">
        <v>0.2</v>
      </c>
      <c r="S202" s="79">
        <v>0.15</v>
      </c>
      <c r="T202" s="79">
        <v>0.2</v>
      </c>
      <c r="U202" s="79">
        <v>0.3</v>
      </c>
      <c r="V202" s="79">
        <v>0.3</v>
      </c>
      <c r="W202" s="79">
        <v>0.3</v>
      </c>
      <c r="X202" s="79">
        <v>0.2</v>
      </c>
      <c r="Y202" s="79">
        <v>0.2</v>
      </c>
      <c r="Z202" s="79">
        <v>0.15</v>
      </c>
      <c r="AA202" s="79">
        <v>0.1</v>
      </c>
      <c r="AB202" s="79">
        <v>0.05</v>
      </c>
      <c r="AC202" s="79">
        <v>3.65</v>
      </c>
      <c r="AD202" s="79">
        <v>21.9</v>
      </c>
      <c r="AE202" s="79">
        <v>1141.93</v>
      </c>
    </row>
    <row r="203" spans="1:31" s="79" customFormat="1" ht="10.5">
      <c r="D203" s="79" t="s">
        <v>397</v>
      </c>
      <c r="E203" s="79">
        <v>0.25</v>
      </c>
      <c r="F203" s="79">
        <v>0.25</v>
      </c>
      <c r="G203" s="79">
        <v>0.25</v>
      </c>
      <c r="H203" s="79">
        <v>0.25</v>
      </c>
      <c r="I203" s="79">
        <v>0.25</v>
      </c>
      <c r="J203" s="79">
        <v>0.25</v>
      </c>
      <c r="K203" s="79">
        <v>0.25</v>
      </c>
      <c r="L203" s="79">
        <v>0.25</v>
      </c>
      <c r="M203" s="79">
        <v>0.25</v>
      </c>
      <c r="N203" s="79">
        <v>0.25</v>
      </c>
      <c r="O203" s="79">
        <v>0.25</v>
      </c>
      <c r="P203" s="79">
        <v>0.25</v>
      </c>
      <c r="Q203" s="79">
        <v>0.25</v>
      </c>
      <c r="R203" s="79">
        <v>0.25</v>
      </c>
      <c r="S203" s="79">
        <v>0.25</v>
      </c>
      <c r="T203" s="79">
        <v>0.25</v>
      </c>
      <c r="U203" s="79">
        <v>0.25</v>
      </c>
      <c r="V203" s="79">
        <v>0.25</v>
      </c>
      <c r="W203" s="79">
        <v>0.25</v>
      </c>
      <c r="X203" s="79">
        <v>0.25</v>
      </c>
      <c r="Y203" s="79">
        <v>0.25</v>
      </c>
      <c r="Z203" s="79">
        <v>0.25</v>
      </c>
      <c r="AA203" s="79">
        <v>0.25</v>
      </c>
      <c r="AB203" s="79">
        <v>0.25</v>
      </c>
      <c r="AC203" s="79">
        <v>6</v>
      </c>
    </row>
    <row r="204" spans="1:31" s="79" customFormat="1" ht="10.5">
      <c r="D204" s="79" t="s">
        <v>398</v>
      </c>
      <c r="E204" s="79">
        <v>0</v>
      </c>
      <c r="F204" s="79">
        <v>0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  <c r="L204" s="79">
        <v>0</v>
      </c>
      <c r="M204" s="79">
        <v>0</v>
      </c>
      <c r="N204" s="79">
        <v>0</v>
      </c>
      <c r="O204" s="79">
        <v>0</v>
      </c>
      <c r="P204" s="79">
        <v>0</v>
      </c>
      <c r="Q204" s="79">
        <v>0</v>
      </c>
      <c r="R204" s="79">
        <v>0</v>
      </c>
      <c r="S204" s="79">
        <v>0</v>
      </c>
      <c r="T204" s="79">
        <v>0</v>
      </c>
      <c r="U204" s="79">
        <v>0</v>
      </c>
      <c r="V204" s="79">
        <v>0</v>
      </c>
      <c r="W204" s="79">
        <v>0</v>
      </c>
      <c r="X204" s="79">
        <v>0</v>
      </c>
      <c r="Y204" s="79">
        <v>0</v>
      </c>
      <c r="Z204" s="79">
        <v>0</v>
      </c>
      <c r="AA204" s="79">
        <v>0</v>
      </c>
      <c r="AB204" s="79">
        <v>0</v>
      </c>
      <c r="AC204" s="79">
        <v>0</v>
      </c>
    </row>
    <row r="205" spans="1:31" s="79" customFormat="1" ht="10.5">
      <c r="D205" s="79" t="s">
        <v>404</v>
      </c>
      <c r="E205" s="79">
        <v>0.02</v>
      </c>
      <c r="F205" s="79">
        <v>0.02</v>
      </c>
      <c r="G205" s="79">
        <v>0.02</v>
      </c>
      <c r="H205" s="79">
        <v>0.02</v>
      </c>
      <c r="I205" s="79">
        <v>0.02</v>
      </c>
      <c r="J205" s="79">
        <v>0.05</v>
      </c>
      <c r="K205" s="79">
        <v>0.1</v>
      </c>
      <c r="L205" s="79">
        <v>0.15</v>
      </c>
      <c r="M205" s="79">
        <v>0.2</v>
      </c>
      <c r="N205" s="79">
        <v>0.15</v>
      </c>
      <c r="O205" s="79">
        <v>0.25</v>
      </c>
      <c r="P205" s="79">
        <v>0.25</v>
      </c>
      <c r="Q205" s="79">
        <v>0.25</v>
      </c>
      <c r="R205" s="79">
        <v>0.2</v>
      </c>
      <c r="S205" s="79">
        <v>0.15</v>
      </c>
      <c r="T205" s="79">
        <v>0.2</v>
      </c>
      <c r="U205" s="79">
        <v>0.3</v>
      </c>
      <c r="V205" s="79">
        <v>0.3</v>
      </c>
      <c r="W205" s="79">
        <v>0.3</v>
      </c>
      <c r="X205" s="79">
        <v>0.2</v>
      </c>
      <c r="Y205" s="79">
        <v>0.2</v>
      </c>
      <c r="Z205" s="79">
        <v>0.15</v>
      </c>
      <c r="AA205" s="79">
        <v>0.1</v>
      </c>
      <c r="AB205" s="79">
        <v>0.05</v>
      </c>
      <c r="AC205" s="79">
        <v>3.65</v>
      </c>
    </row>
    <row r="206" spans="1:31" s="79" customFormat="1" ht="10.5">
      <c r="A206" s="79" t="s">
        <v>135</v>
      </c>
      <c r="B206" s="79" t="s">
        <v>368</v>
      </c>
      <c r="C206" s="79" t="s">
        <v>369</v>
      </c>
      <c r="D206" s="79" t="s">
        <v>370</v>
      </c>
      <c r="E206" s="79">
        <v>0</v>
      </c>
      <c r="F206" s="79">
        <v>0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  <c r="L206" s="79">
        <v>0.16</v>
      </c>
      <c r="M206" s="79">
        <v>0.16</v>
      </c>
      <c r="N206" s="79">
        <v>0.16</v>
      </c>
      <c r="O206" s="79">
        <v>0.16</v>
      </c>
      <c r="P206" s="79">
        <v>0.16</v>
      </c>
      <c r="Q206" s="79">
        <v>0.16</v>
      </c>
      <c r="R206" s="79">
        <v>0.16</v>
      </c>
      <c r="S206" s="79">
        <v>0.16</v>
      </c>
      <c r="T206" s="79">
        <v>0.16</v>
      </c>
      <c r="U206" s="79">
        <v>0.16</v>
      </c>
      <c r="V206" s="79">
        <v>0.16</v>
      </c>
      <c r="W206" s="79">
        <v>0.16</v>
      </c>
      <c r="X206" s="79">
        <v>0.16</v>
      </c>
      <c r="Y206" s="79">
        <v>0.16</v>
      </c>
      <c r="Z206" s="79">
        <v>0.16</v>
      </c>
      <c r="AA206" s="79">
        <v>0.16</v>
      </c>
      <c r="AB206" s="79">
        <v>0.16</v>
      </c>
      <c r="AC206" s="79">
        <v>2.72</v>
      </c>
      <c r="AD206" s="79">
        <v>19.04</v>
      </c>
      <c r="AE206" s="79">
        <v>992.8</v>
      </c>
    </row>
    <row r="207" spans="1:31" s="79" customFormat="1" ht="10.5">
      <c r="A207" s="79" t="s">
        <v>828</v>
      </c>
      <c r="B207" s="79" t="s">
        <v>368</v>
      </c>
      <c r="C207" s="79" t="s">
        <v>369</v>
      </c>
      <c r="D207" s="79" t="s">
        <v>399</v>
      </c>
      <c r="E207" s="79">
        <v>0.4</v>
      </c>
      <c r="F207" s="79">
        <v>0.4</v>
      </c>
      <c r="G207" s="79">
        <v>0.4</v>
      </c>
      <c r="H207" s="79">
        <v>0.4</v>
      </c>
      <c r="I207" s="79">
        <v>0.65</v>
      </c>
      <c r="J207" s="79">
        <v>0.65</v>
      </c>
      <c r="K207" s="79">
        <v>0.9</v>
      </c>
      <c r="L207" s="79">
        <v>0.9</v>
      </c>
      <c r="M207" s="79">
        <v>0.9</v>
      </c>
      <c r="N207" s="79">
        <v>0.9</v>
      </c>
      <c r="O207" s="79">
        <v>0.9</v>
      </c>
      <c r="P207" s="79">
        <v>0.9</v>
      </c>
      <c r="Q207" s="79">
        <v>0.9</v>
      </c>
      <c r="R207" s="79">
        <v>0.9</v>
      </c>
      <c r="S207" s="79">
        <v>0.9</v>
      </c>
      <c r="T207" s="79">
        <v>0.9</v>
      </c>
      <c r="U207" s="79">
        <v>0.9</v>
      </c>
      <c r="V207" s="79">
        <v>0.9</v>
      </c>
      <c r="W207" s="79">
        <v>0.65</v>
      </c>
      <c r="X207" s="79">
        <v>0.65</v>
      </c>
      <c r="Y207" s="79">
        <v>0.65</v>
      </c>
      <c r="Z207" s="79">
        <v>0.65</v>
      </c>
      <c r="AA207" s="79">
        <v>0.4</v>
      </c>
      <c r="AB207" s="79">
        <v>0.4</v>
      </c>
      <c r="AC207" s="79">
        <v>17.100000000000001</v>
      </c>
      <c r="AD207" s="79">
        <v>119.7</v>
      </c>
      <c r="AE207" s="79">
        <v>6241.5</v>
      </c>
    </row>
    <row r="208" spans="1:31" s="79" customFormat="1" ht="10.5">
      <c r="D208" s="79" t="s">
        <v>397</v>
      </c>
      <c r="E208" s="79">
        <v>0.4</v>
      </c>
      <c r="F208" s="79">
        <v>0.4</v>
      </c>
      <c r="G208" s="79">
        <v>0.4</v>
      </c>
      <c r="H208" s="79">
        <v>0.4</v>
      </c>
      <c r="I208" s="79">
        <v>0.65</v>
      </c>
      <c r="J208" s="79">
        <v>0.65</v>
      </c>
      <c r="K208" s="79">
        <v>0.9</v>
      </c>
      <c r="L208" s="79">
        <v>0.9</v>
      </c>
      <c r="M208" s="79">
        <v>0.9</v>
      </c>
      <c r="N208" s="79">
        <v>0.9</v>
      </c>
      <c r="O208" s="79">
        <v>0.9</v>
      </c>
      <c r="P208" s="79">
        <v>0.9</v>
      </c>
      <c r="Q208" s="79">
        <v>0.9</v>
      </c>
      <c r="R208" s="79">
        <v>0.9</v>
      </c>
      <c r="S208" s="79">
        <v>0.9</v>
      </c>
      <c r="T208" s="79">
        <v>0.9</v>
      </c>
      <c r="U208" s="79">
        <v>0.9</v>
      </c>
      <c r="V208" s="79">
        <v>0.9</v>
      </c>
      <c r="W208" s="79">
        <v>0.65</v>
      </c>
      <c r="X208" s="79">
        <v>0.65</v>
      </c>
      <c r="Y208" s="79">
        <v>0.65</v>
      </c>
      <c r="Z208" s="79">
        <v>0.65</v>
      </c>
      <c r="AA208" s="79">
        <v>0.4</v>
      </c>
      <c r="AB208" s="79">
        <v>0.4</v>
      </c>
      <c r="AC208" s="79">
        <v>17.100000000000001</v>
      </c>
    </row>
    <row r="209" spans="1:31" s="79" customFormat="1" ht="10.5">
      <c r="D209" s="79" t="s">
        <v>398</v>
      </c>
      <c r="E209" s="79">
        <v>0.4</v>
      </c>
      <c r="F209" s="79">
        <v>0.4</v>
      </c>
      <c r="G209" s="79">
        <v>0.4</v>
      </c>
      <c r="H209" s="79">
        <v>0.4</v>
      </c>
      <c r="I209" s="79">
        <v>0.65</v>
      </c>
      <c r="J209" s="79">
        <v>0.65</v>
      </c>
      <c r="K209" s="79">
        <v>0.9</v>
      </c>
      <c r="L209" s="79">
        <v>0.9</v>
      </c>
      <c r="M209" s="79">
        <v>0.9</v>
      </c>
      <c r="N209" s="79">
        <v>0.9</v>
      </c>
      <c r="O209" s="79">
        <v>0.9</v>
      </c>
      <c r="P209" s="79">
        <v>0.9</v>
      </c>
      <c r="Q209" s="79">
        <v>0.9</v>
      </c>
      <c r="R209" s="79">
        <v>0.9</v>
      </c>
      <c r="S209" s="79">
        <v>0.9</v>
      </c>
      <c r="T209" s="79">
        <v>0.9</v>
      </c>
      <c r="U209" s="79">
        <v>0.9</v>
      </c>
      <c r="V209" s="79">
        <v>0.9</v>
      </c>
      <c r="W209" s="79">
        <v>0.65</v>
      </c>
      <c r="X209" s="79">
        <v>0.65</v>
      </c>
      <c r="Y209" s="79">
        <v>0.65</v>
      </c>
      <c r="Z209" s="79">
        <v>0.65</v>
      </c>
      <c r="AA209" s="79">
        <v>0.4</v>
      </c>
      <c r="AB209" s="79">
        <v>0.4</v>
      </c>
      <c r="AC209" s="79">
        <v>17.100000000000001</v>
      </c>
    </row>
    <row r="210" spans="1:31" s="79" customFormat="1" ht="10.5">
      <c r="D210" s="79" t="s">
        <v>406</v>
      </c>
      <c r="E210" s="79">
        <v>0.4</v>
      </c>
      <c r="F210" s="79">
        <v>0.4</v>
      </c>
      <c r="G210" s="79">
        <v>0.4</v>
      </c>
      <c r="H210" s="79">
        <v>0.4</v>
      </c>
      <c r="I210" s="79">
        <v>0.65</v>
      </c>
      <c r="J210" s="79">
        <v>0.65</v>
      </c>
      <c r="K210" s="79">
        <v>0.9</v>
      </c>
      <c r="L210" s="79">
        <v>0.9</v>
      </c>
      <c r="M210" s="79">
        <v>0.9</v>
      </c>
      <c r="N210" s="79">
        <v>0.9</v>
      </c>
      <c r="O210" s="79">
        <v>0.9</v>
      </c>
      <c r="P210" s="79">
        <v>0.9</v>
      </c>
      <c r="Q210" s="79">
        <v>0.9</v>
      </c>
      <c r="R210" s="79">
        <v>0.9</v>
      </c>
      <c r="S210" s="79">
        <v>0.9</v>
      </c>
      <c r="T210" s="79">
        <v>0.9</v>
      </c>
      <c r="U210" s="79">
        <v>0.9</v>
      </c>
      <c r="V210" s="79">
        <v>0.9</v>
      </c>
      <c r="W210" s="79">
        <v>0.65</v>
      </c>
      <c r="X210" s="79">
        <v>0.65</v>
      </c>
      <c r="Y210" s="79">
        <v>0.65</v>
      </c>
      <c r="Z210" s="79">
        <v>0.65</v>
      </c>
      <c r="AA210" s="79">
        <v>0.4</v>
      </c>
      <c r="AB210" s="79">
        <v>0.4</v>
      </c>
      <c r="AC210" s="79">
        <v>17.100000000000001</v>
      </c>
    </row>
    <row r="211" spans="1:31" s="79" customFormat="1" ht="10.5">
      <c r="D211" s="79" t="s">
        <v>404</v>
      </c>
      <c r="E211" s="79">
        <v>0.4</v>
      </c>
      <c r="F211" s="79">
        <v>0.4</v>
      </c>
      <c r="G211" s="79">
        <v>0.4</v>
      </c>
      <c r="H211" s="79">
        <v>0.4</v>
      </c>
      <c r="I211" s="79">
        <v>0.65</v>
      </c>
      <c r="J211" s="79">
        <v>0.65</v>
      </c>
      <c r="K211" s="79">
        <v>0.9</v>
      </c>
      <c r="L211" s="79">
        <v>0.9</v>
      </c>
      <c r="M211" s="79">
        <v>0.9</v>
      </c>
      <c r="N211" s="79">
        <v>0.9</v>
      </c>
      <c r="O211" s="79">
        <v>0.9</v>
      </c>
      <c r="P211" s="79">
        <v>0.9</v>
      </c>
      <c r="Q211" s="79">
        <v>0.9</v>
      </c>
      <c r="R211" s="79">
        <v>0.9</v>
      </c>
      <c r="S211" s="79">
        <v>0.9</v>
      </c>
      <c r="T211" s="79">
        <v>0.9</v>
      </c>
      <c r="U211" s="79">
        <v>0.9</v>
      </c>
      <c r="V211" s="79">
        <v>0.9</v>
      </c>
      <c r="W211" s="79">
        <v>0.65</v>
      </c>
      <c r="X211" s="79">
        <v>0.65</v>
      </c>
      <c r="Y211" s="79">
        <v>0.65</v>
      </c>
      <c r="Z211" s="79">
        <v>0.65</v>
      </c>
      <c r="AA211" s="79">
        <v>0.4</v>
      </c>
      <c r="AB211" s="79">
        <v>0.4</v>
      </c>
      <c r="AC211" s="79">
        <v>17.100000000000001</v>
      </c>
    </row>
    <row r="212" spans="1:31" s="79" customFormat="1" ht="10.5">
      <c r="A212" s="79" t="s">
        <v>829</v>
      </c>
      <c r="B212" s="79" t="s">
        <v>368</v>
      </c>
      <c r="C212" s="79" t="s">
        <v>369</v>
      </c>
      <c r="D212" s="79" t="s">
        <v>399</v>
      </c>
      <c r="E212" s="79">
        <v>0.05</v>
      </c>
      <c r="F212" s="79">
        <v>0.05</v>
      </c>
      <c r="G212" s="79">
        <v>0.05</v>
      </c>
      <c r="H212" s="79">
        <v>0.05</v>
      </c>
      <c r="I212" s="79">
        <v>0.2</v>
      </c>
      <c r="J212" s="79">
        <v>0.2</v>
      </c>
      <c r="K212" s="79">
        <v>0.5</v>
      </c>
      <c r="L212" s="79">
        <v>0.9</v>
      </c>
      <c r="M212" s="79">
        <v>0.9</v>
      </c>
      <c r="N212" s="79">
        <v>0.9</v>
      </c>
      <c r="O212" s="79">
        <v>0.9</v>
      </c>
      <c r="P212" s="79">
        <v>0.9</v>
      </c>
      <c r="Q212" s="79">
        <v>0.9</v>
      </c>
      <c r="R212" s="79">
        <v>0.9</v>
      </c>
      <c r="S212" s="79">
        <v>0.9</v>
      </c>
      <c r="T212" s="79">
        <v>0.9</v>
      </c>
      <c r="U212" s="79">
        <v>0.9</v>
      </c>
      <c r="V212" s="79">
        <v>0.9</v>
      </c>
      <c r="W212" s="79">
        <v>0.5</v>
      </c>
      <c r="X212" s="79">
        <v>0.5</v>
      </c>
      <c r="Y212" s="79">
        <v>0.2</v>
      </c>
      <c r="Z212" s="79">
        <v>0.2</v>
      </c>
      <c r="AA212" s="79">
        <v>0.05</v>
      </c>
      <c r="AB212" s="79">
        <v>0.05</v>
      </c>
      <c r="AC212" s="79">
        <v>12.5</v>
      </c>
      <c r="AD212" s="79">
        <v>66.7</v>
      </c>
      <c r="AE212" s="79">
        <v>3477.93</v>
      </c>
    </row>
    <row r="213" spans="1:31" s="79" customFormat="1" ht="10.5">
      <c r="D213" s="79" t="s">
        <v>397</v>
      </c>
      <c r="E213" s="79">
        <v>0.05</v>
      </c>
      <c r="F213" s="79">
        <v>0.05</v>
      </c>
      <c r="G213" s="79">
        <v>0.05</v>
      </c>
      <c r="H213" s="79">
        <v>0.05</v>
      </c>
      <c r="I213" s="79">
        <v>0.2</v>
      </c>
      <c r="J213" s="79">
        <v>0.2</v>
      </c>
      <c r="K213" s="79">
        <v>0.5</v>
      </c>
      <c r="L213" s="79">
        <v>0.9</v>
      </c>
      <c r="M213" s="79">
        <v>0.9</v>
      </c>
      <c r="N213" s="79">
        <v>0.9</v>
      </c>
      <c r="O213" s="79">
        <v>0.9</v>
      </c>
      <c r="P213" s="79">
        <v>0.9</v>
      </c>
      <c r="Q213" s="79">
        <v>0.9</v>
      </c>
      <c r="R213" s="79">
        <v>0.9</v>
      </c>
      <c r="S213" s="79">
        <v>0.9</v>
      </c>
      <c r="T213" s="79">
        <v>0.9</v>
      </c>
      <c r="U213" s="79">
        <v>0.9</v>
      </c>
      <c r="V213" s="79">
        <v>0.9</v>
      </c>
      <c r="W213" s="79">
        <v>0.5</v>
      </c>
      <c r="X213" s="79">
        <v>0.5</v>
      </c>
      <c r="Y213" s="79">
        <v>0.2</v>
      </c>
      <c r="Z213" s="79">
        <v>0.2</v>
      </c>
      <c r="AA213" s="79">
        <v>0.05</v>
      </c>
      <c r="AB213" s="79">
        <v>0.05</v>
      </c>
      <c r="AC213" s="79">
        <v>12.5</v>
      </c>
    </row>
    <row r="214" spans="1:31" s="79" customFormat="1" ht="10.5">
      <c r="D214" s="79" t="s">
        <v>398</v>
      </c>
      <c r="E214" s="79">
        <v>0.05</v>
      </c>
      <c r="F214" s="79">
        <v>0.05</v>
      </c>
      <c r="G214" s="79">
        <v>0.05</v>
      </c>
      <c r="H214" s="79">
        <v>0.05</v>
      </c>
      <c r="I214" s="79">
        <v>0.05</v>
      </c>
      <c r="J214" s="79">
        <v>0.05</v>
      </c>
      <c r="K214" s="79">
        <v>0.05</v>
      </c>
      <c r="L214" s="79">
        <v>0.2</v>
      </c>
      <c r="M214" s="79">
        <v>0.2</v>
      </c>
      <c r="N214" s="79">
        <v>0.3</v>
      </c>
      <c r="O214" s="79">
        <v>0.3</v>
      </c>
      <c r="P214" s="79">
        <v>0.3</v>
      </c>
      <c r="Q214" s="79">
        <v>0.3</v>
      </c>
      <c r="R214" s="79">
        <v>0.3</v>
      </c>
      <c r="S214" s="79">
        <v>0.3</v>
      </c>
      <c r="T214" s="79">
        <v>0.2</v>
      </c>
      <c r="U214" s="79">
        <v>0.2</v>
      </c>
      <c r="V214" s="79">
        <v>0.2</v>
      </c>
      <c r="W214" s="79">
        <v>0.2</v>
      </c>
      <c r="X214" s="79">
        <v>0.2</v>
      </c>
      <c r="Y214" s="79">
        <v>0.05</v>
      </c>
      <c r="Z214" s="79">
        <v>0.05</v>
      </c>
      <c r="AA214" s="79">
        <v>0.05</v>
      </c>
      <c r="AB214" s="79">
        <v>0.05</v>
      </c>
      <c r="AC214" s="79">
        <v>3.75</v>
      </c>
    </row>
    <row r="215" spans="1:31" s="79" customFormat="1" ht="10.5">
      <c r="D215" s="79" t="s">
        <v>406</v>
      </c>
      <c r="E215" s="79">
        <v>0.05</v>
      </c>
      <c r="F215" s="79">
        <v>0.05</v>
      </c>
      <c r="G215" s="79">
        <v>0.05</v>
      </c>
      <c r="H215" s="79">
        <v>0.05</v>
      </c>
      <c r="I215" s="79">
        <v>0.05</v>
      </c>
      <c r="J215" s="79">
        <v>0.05</v>
      </c>
      <c r="K215" s="79">
        <v>0.05</v>
      </c>
      <c r="L215" s="79">
        <v>0.2</v>
      </c>
      <c r="M215" s="79">
        <v>0.2</v>
      </c>
      <c r="N215" s="79">
        <v>0.3</v>
      </c>
      <c r="O215" s="79">
        <v>0.3</v>
      </c>
      <c r="P215" s="79">
        <v>0.3</v>
      </c>
      <c r="Q215" s="79">
        <v>0.3</v>
      </c>
      <c r="R215" s="79">
        <v>0.3</v>
      </c>
      <c r="S215" s="79">
        <v>0.3</v>
      </c>
      <c r="T215" s="79">
        <v>0.2</v>
      </c>
      <c r="U215" s="79">
        <v>0.2</v>
      </c>
      <c r="V215" s="79">
        <v>0.2</v>
      </c>
      <c r="W215" s="79">
        <v>0.2</v>
      </c>
      <c r="X215" s="79">
        <v>0.2</v>
      </c>
      <c r="Y215" s="79">
        <v>0.05</v>
      </c>
      <c r="Z215" s="79">
        <v>0.05</v>
      </c>
      <c r="AA215" s="79">
        <v>0.05</v>
      </c>
      <c r="AB215" s="79">
        <v>0.05</v>
      </c>
      <c r="AC215" s="79">
        <v>3.75</v>
      </c>
    </row>
    <row r="216" spans="1:31" s="79" customFormat="1" ht="10.5">
      <c r="D216" s="79" t="s">
        <v>404</v>
      </c>
      <c r="E216" s="79">
        <v>0</v>
      </c>
      <c r="F216" s="79">
        <v>0</v>
      </c>
      <c r="G216" s="79">
        <v>0</v>
      </c>
      <c r="H216" s="79">
        <v>0</v>
      </c>
      <c r="I216" s="79">
        <v>0</v>
      </c>
      <c r="J216" s="79">
        <v>0</v>
      </c>
      <c r="K216" s="79">
        <v>0</v>
      </c>
      <c r="L216" s="79">
        <v>0</v>
      </c>
      <c r="M216" s="79">
        <v>0.05</v>
      </c>
      <c r="N216" s="79">
        <v>0.05</v>
      </c>
      <c r="O216" s="79">
        <v>0.05</v>
      </c>
      <c r="P216" s="79">
        <v>0.05</v>
      </c>
      <c r="Q216" s="79">
        <v>0.05</v>
      </c>
      <c r="R216" s="79">
        <v>0.05</v>
      </c>
      <c r="S216" s="79">
        <v>0.05</v>
      </c>
      <c r="T216" s="79">
        <v>0.05</v>
      </c>
      <c r="U216" s="79">
        <v>0.05</v>
      </c>
      <c r="V216" s="79">
        <v>0</v>
      </c>
      <c r="W216" s="79">
        <v>0</v>
      </c>
      <c r="X216" s="79">
        <v>0</v>
      </c>
      <c r="Y216" s="79">
        <v>0</v>
      </c>
      <c r="Z216" s="79">
        <v>0</v>
      </c>
      <c r="AA216" s="79">
        <v>0</v>
      </c>
      <c r="AB216" s="79">
        <v>0</v>
      </c>
      <c r="AC216" s="79">
        <v>0.45</v>
      </c>
    </row>
    <row r="217" spans="1:31" s="79" customFormat="1" ht="10.5">
      <c r="A217" s="79" t="s">
        <v>830</v>
      </c>
      <c r="B217" s="79" t="s">
        <v>371</v>
      </c>
      <c r="C217" s="79" t="s">
        <v>369</v>
      </c>
      <c r="D217" s="79" t="s">
        <v>370</v>
      </c>
      <c r="E217" s="79">
        <v>21.1</v>
      </c>
      <c r="F217" s="79">
        <v>21.1</v>
      </c>
      <c r="G217" s="79">
        <v>21.1</v>
      </c>
      <c r="H217" s="79">
        <v>21.1</v>
      </c>
      <c r="I217" s="79">
        <v>21.1</v>
      </c>
      <c r="J217" s="79">
        <v>21.1</v>
      </c>
      <c r="K217" s="79">
        <v>21.1</v>
      </c>
      <c r="L217" s="79">
        <v>21.1</v>
      </c>
      <c r="M217" s="79">
        <v>21.1</v>
      </c>
      <c r="N217" s="79">
        <v>21.1</v>
      </c>
      <c r="O217" s="79">
        <v>21.1</v>
      </c>
      <c r="P217" s="79">
        <v>21.1</v>
      </c>
      <c r="Q217" s="79">
        <v>21.1</v>
      </c>
      <c r="R217" s="79">
        <v>21.1</v>
      </c>
      <c r="S217" s="79">
        <v>21.1</v>
      </c>
      <c r="T217" s="79">
        <v>21.1</v>
      </c>
      <c r="U217" s="79">
        <v>21.1</v>
      </c>
      <c r="V217" s="79">
        <v>21.1</v>
      </c>
      <c r="W217" s="79">
        <v>21.1</v>
      </c>
      <c r="X217" s="79">
        <v>21.1</v>
      </c>
      <c r="Y217" s="79">
        <v>21.1</v>
      </c>
      <c r="Z217" s="79">
        <v>21.1</v>
      </c>
      <c r="AA217" s="79">
        <v>21.1</v>
      </c>
      <c r="AB217" s="79">
        <v>21.1</v>
      </c>
      <c r="AC217" s="79">
        <v>506.4</v>
      </c>
      <c r="AD217" s="79">
        <v>3544.8</v>
      </c>
      <c r="AE217" s="79">
        <v>184836</v>
      </c>
    </row>
    <row r="218" spans="1:31" s="79" customFormat="1" ht="10.5">
      <c r="A218" s="79" t="s">
        <v>831</v>
      </c>
      <c r="B218" s="79" t="s">
        <v>371</v>
      </c>
      <c r="C218" s="79" t="s">
        <v>369</v>
      </c>
      <c r="D218" s="79" t="s">
        <v>370</v>
      </c>
      <c r="E218" s="79">
        <v>22.2</v>
      </c>
      <c r="F218" s="79">
        <v>22.2</v>
      </c>
      <c r="G218" s="79">
        <v>22.2</v>
      </c>
      <c r="H218" s="79">
        <v>22.2</v>
      </c>
      <c r="I218" s="79">
        <v>22.2</v>
      </c>
      <c r="J218" s="79">
        <v>22.2</v>
      </c>
      <c r="K218" s="79">
        <v>22.2</v>
      </c>
      <c r="L218" s="79">
        <v>22.2</v>
      </c>
      <c r="M218" s="79">
        <v>22.2</v>
      </c>
      <c r="N218" s="79">
        <v>22.2</v>
      </c>
      <c r="O218" s="79">
        <v>22.2</v>
      </c>
      <c r="P218" s="79">
        <v>22.2</v>
      </c>
      <c r="Q218" s="79">
        <v>22.2</v>
      </c>
      <c r="R218" s="79">
        <v>22.2</v>
      </c>
      <c r="S218" s="79">
        <v>22.2</v>
      </c>
      <c r="T218" s="79">
        <v>22.2</v>
      </c>
      <c r="U218" s="79">
        <v>22.2</v>
      </c>
      <c r="V218" s="79">
        <v>22.2</v>
      </c>
      <c r="W218" s="79">
        <v>22.2</v>
      </c>
      <c r="X218" s="79">
        <v>22.2</v>
      </c>
      <c r="Y218" s="79">
        <v>22.2</v>
      </c>
      <c r="Z218" s="79">
        <v>22.2</v>
      </c>
      <c r="AA218" s="79">
        <v>22.2</v>
      </c>
      <c r="AB218" s="79">
        <v>22.2</v>
      </c>
      <c r="AC218" s="79">
        <v>532.79999999999995</v>
      </c>
      <c r="AD218" s="79">
        <v>3729.6</v>
      </c>
      <c r="AE218" s="79">
        <v>194472</v>
      </c>
    </row>
    <row r="219" spans="1:31" s="79" customFormat="1" ht="10.5">
      <c r="A219" s="79" t="s">
        <v>832</v>
      </c>
      <c r="B219" s="79" t="s">
        <v>371</v>
      </c>
      <c r="C219" s="79" t="s">
        <v>369</v>
      </c>
      <c r="D219" s="79" t="s">
        <v>399</v>
      </c>
      <c r="E219" s="79">
        <v>18.3</v>
      </c>
      <c r="F219" s="79">
        <v>18.3</v>
      </c>
      <c r="G219" s="79">
        <v>18.3</v>
      </c>
      <c r="H219" s="79">
        <v>18.3</v>
      </c>
      <c r="I219" s="79">
        <v>18.3</v>
      </c>
      <c r="J219" s="79">
        <v>21.1</v>
      </c>
      <c r="K219" s="79">
        <v>21.1</v>
      </c>
      <c r="L219" s="79">
        <v>21.1</v>
      </c>
      <c r="M219" s="79">
        <v>21.1</v>
      </c>
      <c r="N219" s="79">
        <v>21.1</v>
      </c>
      <c r="O219" s="79">
        <v>21.1</v>
      </c>
      <c r="P219" s="79">
        <v>21.1</v>
      </c>
      <c r="Q219" s="79">
        <v>21.1</v>
      </c>
      <c r="R219" s="79">
        <v>21.1</v>
      </c>
      <c r="S219" s="79">
        <v>21.1</v>
      </c>
      <c r="T219" s="79">
        <v>21.1</v>
      </c>
      <c r="U219" s="79">
        <v>21.1</v>
      </c>
      <c r="V219" s="79">
        <v>21.1</v>
      </c>
      <c r="W219" s="79">
        <v>18.3</v>
      </c>
      <c r="X219" s="79">
        <v>18.3</v>
      </c>
      <c r="Y219" s="79">
        <v>18.3</v>
      </c>
      <c r="Z219" s="79">
        <v>18.3</v>
      </c>
      <c r="AA219" s="79">
        <v>18.3</v>
      </c>
      <c r="AB219" s="79">
        <v>18.3</v>
      </c>
      <c r="AC219" s="79">
        <v>475.6</v>
      </c>
      <c r="AD219" s="79">
        <v>3278.8</v>
      </c>
      <c r="AE219" s="79">
        <v>170966</v>
      </c>
    </row>
    <row r="220" spans="1:31" s="79" customFormat="1" ht="10.5">
      <c r="D220" s="79" t="s">
        <v>397</v>
      </c>
      <c r="E220" s="79">
        <v>18.3</v>
      </c>
      <c r="F220" s="79">
        <v>18.3</v>
      </c>
      <c r="G220" s="79">
        <v>18.3</v>
      </c>
      <c r="H220" s="79">
        <v>18.3</v>
      </c>
      <c r="I220" s="79">
        <v>18.3</v>
      </c>
      <c r="J220" s="79">
        <v>21.1</v>
      </c>
      <c r="K220" s="79">
        <v>21.1</v>
      </c>
      <c r="L220" s="79">
        <v>21.1</v>
      </c>
      <c r="M220" s="79">
        <v>21.1</v>
      </c>
      <c r="N220" s="79">
        <v>21.1</v>
      </c>
      <c r="O220" s="79">
        <v>21.1</v>
      </c>
      <c r="P220" s="79">
        <v>21.1</v>
      </c>
      <c r="Q220" s="79">
        <v>21.1</v>
      </c>
      <c r="R220" s="79">
        <v>21.1</v>
      </c>
      <c r="S220" s="79">
        <v>21.1</v>
      </c>
      <c r="T220" s="79">
        <v>21.1</v>
      </c>
      <c r="U220" s="79">
        <v>21.1</v>
      </c>
      <c r="V220" s="79">
        <v>21.1</v>
      </c>
      <c r="W220" s="79">
        <v>18.3</v>
      </c>
      <c r="X220" s="79">
        <v>18.3</v>
      </c>
      <c r="Y220" s="79">
        <v>18.3</v>
      </c>
      <c r="Z220" s="79">
        <v>18.3</v>
      </c>
      <c r="AA220" s="79">
        <v>18.3</v>
      </c>
      <c r="AB220" s="79">
        <v>18.3</v>
      </c>
      <c r="AC220" s="79">
        <v>475.6</v>
      </c>
    </row>
    <row r="221" spans="1:31" s="79" customFormat="1" ht="10.5">
      <c r="D221" s="79" t="s">
        <v>398</v>
      </c>
      <c r="E221" s="79">
        <v>18.3</v>
      </c>
      <c r="F221" s="79">
        <v>18.3</v>
      </c>
      <c r="G221" s="79">
        <v>18.3</v>
      </c>
      <c r="H221" s="79">
        <v>18.3</v>
      </c>
      <c r="I221" s="79">
        <v>18.3</v>
      </c>
      <c r="J221" s="79">
        <v>18.3</v>
      </c>
      <c r="K221" s="79">
        <v>18.3</v>
      </c>
      <c r="L221" s="79">
        <v>21.1</v>
      </c>
      <c r="M221" s="79">
        <v>21.1</v>
      </c>
      <c r="N221" s="79">
        <v>21.1</v>
      </c>
      <c r="O221" s="79">
        <v>21.1</v>
      </c>
      <c r="P221" s="79">
        <v>21.1</v>
      </c>
      <c r="Q221" s="79">
        <v>21.1</v>
      </c>
      <c r="R221" s="79">
        <v>21.1</v>
      </c>
      <c r="S221" s="79">
        <v>21.1</v>
      </c>
      <c r="T221" s="79">
        <v>18.3</v>
      </c>
      <c r="U221" s="79">
        <v>18.3</v>
      </c>
      <c r="V221" s="79">
        <v>18.3</v>
      </c>
      <c r="W221" s="79">
        <v>18.3</v>
      </c>
      <c r="X221" s="79">
        <v>18.3</v>
      </c>
      <c r="Y221" s="79">
        <v>18.3</v>
      </c>
      <c r="Z221" s="79">
        <v>18.3</v>
      </c>
      <c r="AA221" s="79">
        <v>18.3</v>
      </c>
      <c r="AB221" s="79">
        <v>18.3</v>
      </c>
      <c r="AC221" s="79">
        <v>461.6</v>
      </c>
    </row>
    <row r="222" spans="1:31" s="79" customFormat="1" ht="10.5">
      <c r="D222" s="79" t="s">
        <v>406</v>
      </c>
      <c r="E222" s="79">
        <v>18.3</v>
      </c>
      <c r="F222" s="79">
        <v>18.3</v>
      </c>
      <c r="G222" s="79">
        <v>18.3</v>
      </c>
      <c r="H222" s="79">
        <v>18.3</v>
      </c>
      <c r="I222" s="79">
        <v>18.3</v>
      </c>
      <c r="J222" s="79">
        <v>18.3</v>
      </c>
      <c r="K222" s="79">
        <v>18.3</v>
      </c>
      <c r="L222" s="79">
        <v>21.1</v>
      </c>
      <c r="M222" s="79">
        <v>21.1</v>
      </c>
      <c r="N222" s="79">
        <v>21.1</v>
      </c>
      <c r="O222" s="79">
        <v>21.1</v>
      </c>
      <c r="P222" s="79">
        <v>21.1</v>
      </c>
      <c r="Q222" s="79">
        <v>21.1</v>
      </c>
      <c r="R222" s="79">
        <v>21.1</v>
      </c>
      <c r="S222" s="79">
        <v>21.1</v>
      </c>
      <c r="T222" s="79">
        <v>18.3</v>
      </c>
      <c r="U222" s="79">
        <v>18.3</v>
      </c>
      <c r="V222" s="79">
        <v>18.3</v>
      </c>
      <c r="W222" s="79">
        <v>18.3</v>
      </c>
      <c r="X222" s="79">
        <v>18.3</v>
      </c>
      <c r="Y222" s="79">
        <v>18.3</v>
      </c>
      <c r="Z222" s="79">
        <v>18.3</v>
      </c>
      <c r="AA222" s="79">
        <v>18.3</v>
      </c>
      <c r="AB222" s="79">
        <v>18.3</v>
      </c>
      <c r="AC222" s="79">
        <v>461.6</v>
      </c>
    </row>
    <row r="223" spans="1:31" s="79" customFormat="1" ht="10.5">
      <c r="D223" s="79" t="s">
        <v>404</v>
      </c>
      <c r="E223" s="79">
        <v>18.3</v>
      </c>
      <c r="F223" s="79">
        <v>18.3</v>
      </c>
      <c r="G223" s="79">
        <v>18.3</v>
      </c>
      <c r="H223" s="79">
        <v>18.3</v>
      </c>
      <c r="I223" s="79">
        <v>18.3</v>
      </c>
      <c r="J223" s="79">
        <v>18.3</v>
      </c>
      <c r="K223" s="79">
        <v>18.3</v>
      </c>
      <c r="L223" s="79">
        <v>18.3</v>
      </c>
      <c r="M223" s="79">
        <v>18.3</v>
      </c>
      <c r="N223" s="79">
        <v>18.3</v>
      </c>
      <c r="O223" s="79">
        <v>18.3</v>
      </c>
      <c r="P223" s="79">
        <v>18.3</v>
      </c>
      <c r="Q223" s="79">
        <v>18.3</v>
      </c>
      <c r="R223" s="79">
        <v>18.3</v>
      </c>
      <c r="S223" s="79">
        <v>18.3</v>
      </c>
      <c r="T223" s="79">
        <v>18.3</v>
      </c>
      <c r="U223" s="79">
        <v>18.3</v>
      </c>
      <c r="V223" s="79">
        <v>18.3</v>
      </c>
      <c r="W223" s="79">
        <v>18.3</v>
      </c>
      <c r="X223" s="79">
        <v>18.3</v>
      </c>
      <c r="Y223" s="79">
        <v>18.3</v>
      </c>
      <c r="Z223" s="79">
        <v>18.3</v>
      </c>
      <c r="AA223" s="79">
        <v>18.3</v>
      </c>
      <c r="AB223" s="79">
        <v>18.3</v>
      </c>
      <c r="AC223" s="79">
        <v>439.2</v>
      </c>
    </row>
    <row r="224" spans="1:31" s="79" customFormat="1" ht="10.5">
      <c r="A224" s="79" t="s">
        <v>834</v>
      </c>
      <c r="B224" s="79" t="s">
        <v>371</v>
      </c>
      <c r="C224" s="79" t="s">
        <v>369</v>
      </c>
      <c r="D224" s="79" t="s">
        <v>399</v>
      </c>
      <c r="E224" s="79">
        <v>25</v>
      </c>
      <c r="F224" s="79">
        <v>25</v>
      </c>
      <c r="G224" s="79">
        <v>25</v>
      </c>
      <c r="H224" s="79">
        <v>25</v>
      </c>
      <c r="I224" s="79">
        <v>25</v>
      </c>
      <c r="J224" s="79">
        <v>22.2</v>
      </c>
      <c r="K224" s="79">
        <v>22.2</v>
      </c>
      <c r="L224" s="79">
        <v>22.2</v>
      </c>
      <c r="M224" s="79">
        <v>22.2</v>
      </c>
      <c r="N224" s="79">
        <v>22.2</v>
      </c>
      <c r="O224" s="79">
        <v>22.2</v>
      </c>
      <c r="P224" s="79">
        <v>22.2</v>
      </c>
      <c r="Q224" s="79">
        <v>22.2</v>
      </c>
      <c r="R224" s="79">
        <v>22.2</v>
      </c>
      <c r="S224" s="79">
        <v>22.2</v>
      </c>
      <c r="T224" s="79">
        <v>22.2</v>
      </c>
      <c r="U224" s="79">
        <v>22.2</v>
      </c>
      <c r="V224" s="79">
        <v>22.2</v>
      </c>
      <c r="W224" s="79">
        <v>25</v>
      </c>
      <c r="X224" s="79">
        <v>25</v>
      </c>
      <c r="Y224" s="79">
        <v>25</v>
      </c>
      <c r="Z224" s="79">
        <v>25</v>
      </c>
      <c r="AA224" s="79">
        <v>25</v>
      </c>
      <c r="AB224" s="79">
        <v>25</v>
      </c>
      <c r="AC224" s="79">
        <v>563.6</v>
      </c>
      <c r="AD224" s="79">
        <v>3995.6</v>
      </c>
      <c r="AE224" s="79">
        <v>208342</v>
      </c>
    </row>
    <row r="225" spans="1:31" s="79" customFormat="1" ht="10.5">
      <c r="D225" s="79" t="s">
        <v>397</v>
      </c>
      <c r="E225" s="79">
        <v>25</v>
      </c>
      <c r="F225" s="79">
        <v>25</v>
      </c>
      <c r="G225" s="79">
        <v>25</v>
      </c>
      <c r="H225" s="79">
        <v>25</v>
      </c>
      <c r="I225" s="79">
        <v>25</v>
      </c>
      <c r="J225" s="79">
        <v>22.2</v>
      </c>
      <c r="K225" s="79">
        <v>22.2</v>
      </c>
      <c r="L225" s="79">
        <v>22.2</v>
      </c>
      <c r="M225" s="79">
        <v>22.2</v>
      </c>
      <c r="N225" s="79">
        <v>22.2</v>
      </c>
      <c r="O225" s="79">
        <v>22.2</v>
      </c>
      <c r="P225" s="79">
        <v>22.2</v>
      </c>
      <c r="Q225" s="79">
        <v>22.2</v>
      </c>
      <c r="R225" s="79">
        <v>22.2</v>
      </c>
      <c r="S225" s="79">
        <v>22.2</v>
      </c>
      <c r="T225" s="79">
        <v>22.2</v>
      </c>
      <c r="U225" s="79">
        <v>22.2</v>
      </c>
      <c r="V225" s="79">
        <v>22.2</v>
      </c>
      <c r="W225" s="79">
        <v>25</v>
      </c>
      <c r="X225" s="79">
        <v>25</v>
      </c>
      <c r="Y225" s="79">
        <v>25</v>
      </c>
      <c r="Z225" s="79">
        <v>25</v>
      </c>
      <c r="AA225" s="79">
        <v>25</v>
      </c>
      <c r="AB225" s="79">
        <v>25</v>
      </c>
      <c r="AC225" s="79">
        <v>563.6</v>
      </c>
    </row>
    <row r="226" spans="1:31" s="79" customFormat="1" ht="10.5">
      <c r="D226" s="79" t="s">
        <v>398</v>
      </c>
      <c r="E226" s="79">
        <v>25</v>
      </c>
      <c r="F226" s="79">
        <v>25</v>
      </c>
      <c r="G226" s="79">
        <v>25</v>
      </c>
      <c r="H226" s="79">
        <v>25</v>
      </c>
      <c r="I226" s="79">
        <v>25</v>
      </c>
      <c r="J226" s="79">
        <v>25</v>
      </c>
      <c r="K226" s="79">
        <v>25</v>
      </c>
      <c r="L226" s="79">
        <v>22.2</v>
      </c>
      <c r="M226" s="79">
        <v>22.2</v>
      </c>
      <c r="N226" s="79">
        <v>22.2</v>
      </c>
      <c r="O226" s="79">
        <v>22.2</v>
      </c>
      <c r="P226" s="79">
        <v>22.2</v>
      </c>
      <c r="Q226" s="79">
        <v>22.2</v>
      </c>
      <c r="R226" s="79">
        <v>22.2</v>
      </c>
      <c r="S226" s="79">
        <v>22.2</v>
      </c>
      <c r="T226" s="79">
        <v>25</v>
      </c>
      <c r="U226" s="79">
        <v>25</v>
      </c>
      <c r="V226" s="79">
        <v>25</v>
      </c>
      <c r="W226" s="79">
        <v>25</v>
      </c>
      <c r="X226" s="79">
        <v>25</v>
      </c>
      <c r="Y226" s="79">
        <v>25</v>
      </c>
      <c r="Z226" s="79">
        <v>25</v>
      </c>
      <c r="AA226" s="79">
        <v>25</v>
      </c>
      <c r="AB226" s="79">
        <v>25</v>
      </c>
      <c r="AC226" s="79">
        <v>577.6</v>
      </c>
    </row>
    <row r="227" spans="1:31" s="79" customFormat="1" ht="10.5">
      <c r="D227" s="79" t="s">
        <v>406</v>
      </c>
      <c r="E227" s="79">
        <v>25</v>
      </c>
      <c r="F227" s="79">
        <v>25</v>
      </c>
      <c r="G227" s="79">
        <v>25</v>
      </c>
      <c r="H227" s="79">
        <v>25</v>
      </c>
      <c r="I227" s="79">
        <v>25</v>
      </c>
      <c r="J227" s="79">
        <v>25</v>
      </c>
      <c r="K227" s="79">
        <v>25</v>
      </c>
      <c r="L227" s="79">
        <v>22.2</v>
      </c>
      <c r="M227" s="79">
        <v>22.2</v>
      </c>
      <c r="N227" s="79">
        <v>22.2</v>
      </c>
      <c r="O227" s="79">
        <v>22.2</v>
      </c>
      <c r="P227" s="79">
        <v>22.2</v>
      </c>
      <c r="Q227" s="79">
        <v>22.2</v>
      </c>
      <c r="R227" s="79">
        <v>22.2</v>
      </c>
      <c r="S227" s="79">
        <v>22.2</v>
      </c>
      <c r="T227" s="79">
        <v>25</v>
      </c>
      <c r="U227" s="79">
        <v>25</v>
      </c>
      <c r="V227" s="79">
        <v>25</v>
      </c>
      <c r="W227" s="79">
        <v>25</v>
      </c>
      <c r="X227" s="79">
        <v>25</v>
      </c>
      <c r="Y227" s="79">
        <v>25</v>
      </c>
      <c r="Z227" s="79">
        <v>25</v>
      </c>
      <c r="AA227" s="79">
        <v>25</v>
      </c>
      <c r="AB227" s="79">
        <v>25</v>
      </c>
      <c r="AC227" s="79">
        <v>577.6</v>
      </c>
    </row>
    <row r="228" spans="1:31" s="79" customFormat="1" ht="10.5">
      <c r="D228" s="79" t="s">
        <v>404</v>
      </c>
      <c r="E228" s="79">
        <v>25</v>
      </c>
      <c r="F228" s="79">
        <v>25</v>
      </c>
      <c r="G228" s="79">
        <v>25</v>
      </c>
      <c r="H228" s="79">
        <v>25</v>
      </c>
      <c r="I228" s="79">
        <v>25</v>
      </c>
      <c r="J228" s="79">
        <v>25</v>
      </c>
      <c r="K228" s="79">
        <v>25</v>
      </c>
      <c r="L228" s="79">
        <v>25</v>
      </c>
      <c r="M228" s="79">
        <v>25</v>
      </c>
      <c r="N228" s="79">
        <v>25</v>
      </c>
      <c r="O228" s="79">
        <v>25</v>
      </c>
      <c r="P228" s="79">
        <v>25</v>
      </c>
      <c r="Q228" s="79">
        <v>25</v>
      </c>
      <c r="R228" s="79">
        <v>25</v>
      </c>
      <c r="S228" s="79">
        <v>25</v>
      </c>
      <c r="T228" s="79">
        <v>25</v>
      </c>
      <c r="U228" s="79">
        <v>25</v>
      </c>
      <c r="V228" s="79">
        <v>25</v>
      </c>
      <c r="W228" s="79">
        <v>25</v>
      </c>
      <c r="X228" s="79">
        <v>25</v>
      </c>
      <c r="Y228" s="79">
        <v>25</v>
      </c>
      <c r="Z228" s="79">
        <v>25</v>
      </c>
      <c r="AA228" s="79">
        <v>25</v>
      </c>
      <c r="AB228" s="79">
        <v>25</v>
      </c>
      <c r="AC228" s="79">
        <v>600</v>
      </c>
    </row>
    <row r="229" spans="1:31" s="79" customFormat="1" ht="10.5">
      <c r="A229" s="79" t="s">
        <v>835</v>
      </c>
      <c r="B229" s="79" t="s">
        <v>371</v>
      </c>
      <c r="C229" s="79" t="s">
        <v>369</v>
      </c>
      <c r="D229" s="79" t="s">
        <v>399</v>
      </c>
      <c r="E229" s="79">
        <v>15.6</v>
      </c>
      <c r="F229" s="79">
        <v>15.6</v>
      </c>
      <c r="G229" s="79">
        <v>15.6</v>
      </c>
      <c r="H229" s="79">
        <v>15.6</v>
      </c>
      <c r="I229" s="79">
        <v>15.6</v>
      </c>
      <c r="J229" s="79">
        <v>19</v>
      </c>
      <c r="K229" s="79">
        <v>19</v>
      </c>
      <c r="L229" s="79">
        <v>19</v>
      </c>
      <c r="M229" s="79">
        <v>19</v>
      </c>
      <c r="N229" s="79">
        <v>19</v>
      </c>
      <c r="O229" s="79">
        <v>19</v>
      </c>
      <c r="P229" s="79">
        <v>19</v>
      </c>
      <c r="Q229" s="79">
        <v>19</v>
      </c>
      <c r="R229" s="79">
        <v>19</v>
      </c>
      <c r="S229" s="79">
        <v>19</v>
      </c>
      <c r="T229" s="79">
        <v>19</v>
      </c>
      <c r="U229" s="79">
        <v>19</v>
      </c>
      <c r="V229" s="79">
        <v>19</v>
      </c>
      <c r="W229" s="79">
        <v>15.6</v>
      </c>
      <c r="X229" s="79">
        <v>15.6</v>
      </c>
      <c r="Y229" s="79">
        <v>15.6</v>
      </c>
      <c r="Z229" s="79">
        <v>15.6</v>
      </c>
      <c r="AA229" s="79">
        <v>15.6</v>
      </c>
      <c r="AB229" s="79">
        <v>15.6</v>
      </c>
      <c r="AC229" s="79">
        <v>418.6</v>
      </c>
      <c r="AD229" s="79">
        <v>2869</v>
      </c>
      <c r="AE229" s="79">
        <v>149597.85999999999</v>
      </c>
    </row>
    <row r="230" spans="1:31" s="79" customFormat="1" ht="10.5">
      <c r="D230" s="79" t="s">
        <v>397</v>
      </c>
      <c r="E230" s="79">
        <v>15.6</v>
      </c>
      <c r="F230" s="79">
        <v>15.6</v>
      </c>
      <c r="G230" s="79">
        <v>15.6</v>
      </c>
      <c r="H230" s="79">
        <v>15.6</v>
      </c>
      <c r="I230" s="79">
        <v>15.6</v>
      </c>
      <c r="J230" s="79">
        <v>19</v>
      </c>
      <c r="K230" s="79">
        <v>19</v>
      </c>
      <c r="L230" s="79">
        <v>19</v>
      </c>
      <c r="M230" s="79">
        <v>19</v>
      </c>
      <c r="N230" s="79">
        <v>19</v>
      </c>
      <c r="O230" s="79">
        <v>19</v>
      </c>
      <c r="P230" s="79">
        <v>19</v>
      </c>
      <c r="Q230" s="79">
        <v>19</v>
      </c>
      <c r="R230" s="79">
        <v>19</v>
      </c>
      <c r="S230" s="79">
        <v>19</v>
      </c>
      <c r="T230" s="79">
        <v>19</v>
      </c>
      <c r="U230" s="79">
        <v>19</v>
      </c>
      <c r="V230" s="79">
        <v>19</v>
      </c>
      <c r="W230" s="79">
        <v>15.6</v>
      </c>
      <c r="X230" s="79">
        <v>15.6</v>
      </c>
      <c r="Y230" s="79">
        <v>15.6</v>
      </c>
      <c r="Z230" s="79">
        <v>15.6</v>
      </c>
      <c r="AA230" s="79">
        <v>15.6</v>
      </c>
      <c r="AB230" s="79">
        <v>15.6</v>
      </c>
      <c r="AC230" s="79">
        <v>418.6</v>
      </c>
    </row>
    <row r="231" spans="1:31" s="79" customFormat="1" ht="10.5">
      <c r="D231" s="79" t="s">
        <v>398</v>
      </c>
      <c r="E231" s="79">
        <v>15.6</v>
      </c>
      <c r="F231" s="79">
        <v>15.6</v>
      </c>
      <c r="G231" s="79">
        <v>15.6</v>
      </c>
      <c r="H231" s="79">
        <v>15.6</v>
      </c>
      <c r="I231" s="79">
        <v>15.6</v>
      </c>
      <c r="J231" s="79">
        <v>15.6</v>
      </c>
      <c r="K231" s="79">
        <v>15.6</v>
      </c>
      <c r="L231" s="79">
        <v>19</v>
      </c>
      <c r="M231" s="79">
        <v>19</v>
      </c>
      <c r="N231" s="79">
        <v>19</v>
      </c>
      <c r="O231" s="79">
        <v>19</v>
      </c>
      <c r="P231" s="79">
        <v>19</v>
      </c>
      <c r="Q231" s="79">
        <v>19</v>
      </c>
      <c r="R231" s="79">
        <v>19</v>
      </c>
      <c r="S231" s="79">
        <v>19</v>
      </c>
      <c r="T231" s="79">
        <v>15.6</v>
      </c>
      <c r="U231" s="79">
        <v>15.6</v>
      </c>
      <c r="V231" s="79">
        <v>15.6</v>
      </c>
      <c r="W231" s="79">
        <v>15.6</v>
      </c>
      <c r="X231" s="79">
        <v>15.6</v>
      </c>
      <c r="Y231" s="79">
        <v>15.6</v>
      </c>
      <c r="Z231" s="79">
        <v>15.6</v>
      </c>
      <c r="AA231" s="79">
        <v>15.6</v>
      </c>
      <c r="AB231" s="79">
        <v>15.6</v>
      </c>
      <c r="AC231" s="79">
        <v>401.6</v>
      </c>
    </row>
    <row r="232" spans="1:31" s="79" customFormat="1" ht="10.5">
      <c r="D232" s="79" t="s">
        <v>406</v>
      </c>
      <c r="E232" s="79">
        <v>15.6</v>
      </c>
      <c r="F232" s="79">
        <v>15.6</v>
      </c>
      <c r="G232" s="79">
        <v>15.6</v>
      </c>
      <c r="H232" s="79">
        <v>15.6</v>
      </c>
      <c r="I232" s="79">
        <v>15.6</v>
      </c>
      <c r="J232" s="79">
        <v>15.6</v>
      </c>
      <c r="K232" s="79">
        <v>15.6</v>
      </c>
      <c r="L232" s="79">
        <v>19</v>
      </c>
      <c r="M232" s="79">
        <v>19</v>
      </c>
      <c r="N232" s="79">
        <v>19</v>
      </c>
      <c r="O232" s="79">
        <v>19</v>
      </c>
      <c r="P232" s="79">
        <v>19</v>
      </c>
      <c r="Q232" s="79">
        <v>19</v>
      </c>
      <c r="R232" s="79">
        <v>19</v>
      </c>
      <c r="S232" s="79">
        <v>19</v>
      </c>
      <c r="T232" s="79">
        <v>15.6</v>
      </c>
      <c r="U232" s="79">
        <v>15.6</v>
      </c>
      <c r="V232" s="79">
        <v>15.6</v>
      </c>
      <c r="W232" s="79">
        <v>15.6</v>
      </c>
      <c r="X232" s="79">
        <v>15.6</v>
      </c>
      <c r="Y232" s="79">
        <v>15.6</v>
      </c>
      <c r="Z232" s="79">
        <v>15.6</v>
      </c>
      <c r="AA232" s="79">
        <v>15.6</v>
      </c>
      <c r="AB232" s="79">
        <v>15.6</v>
      </c>
      <c r="AC232" s="79">
        <v>401.6</v>
      </c>
    </row>
    <row r="233" spans="1:31" s="79" customFormat="1" ht="10.5">
      <c r="D233" s="79" t="s">
        <v>404</v>
      </c>
      <c r="E233" s="79">
        <v>15.6</v>
      </c>
      <c r="F233" s="79">
        <v>15.6</v>
      </c>
      <c r="G233" s="79">
        <v>15.6</v>
      </c>
      <c r="H233" s="79">
        <v>15.6</v>
      </c>
      <c r="I233" s="79">
        <v>15.6</v>
      </c>
      <c r="J233" s="79">
        <v>15.6</v>
      </c>
      <c r="K233" s="79">
        <v>15.6</v>
      </c>
      <c r="L233" s="79">
        <v>15.6</v>
      </c>
      <c r="M233" s="79">
        <v>15.6</v>
      </c>
      <c r="N233" s="79">
        <v>15.6</v>
      </c>
      <c r="O233" s="79">
        <v>15.6</v>
      </c>
      <c r="P233" s="79">
        <v>15.6</v>
      </c>
      <c r="Q233" s="79">
        <v>15.6</v>
      </c>
      <c r="R233" s="79">
        <v>15.6</v>
      </c>
      <c r="S233" s="79">
        <v>15.6</v>
      </c>
      <c r="T233" s="79">
        <v>15.6</v>
      </c>
      <c r="U233" s="79">
        <v>15.6</v>
      </c>
      <c r="V233" s="79">
        <v>15.6</v>
      </c>
      <c r="W233" s="79">
        <v>15.6</v>
      </c>
      <c r="X233" s="79">
        <v>15.6</v>
      </c>
      <c r="Y233" s="79">
        <v>15.6</v>
      </c>
      <c r="Z233" s="79">
        <v>15.6</v>
      </c>
      <c r="AA233" s="79">
        <v>15.6</v>
      </c>
      <c r="AB233" s="79">
        <v>15.6</v>
      </c>
      <c r="AC233" s="79">
        <v>374.4</v>
      </c>
    </row>
    <row r="234" spans="1:31" s="79" customFormat="1" ht="10.5">
      <c r="A234" s="79" t="s">
        <v>836</v>
      </c>
      <c r="B234" s="79" t="s">
        <v>371</v>
      </c>
      <c r="C234" s="79" t="s">
        <v>369</v>
      </c>
      <c r="D234" s="79" t="s">
        <v>399</v>
      </c>
      <c r="E234" s="79">
        <v>30</v>
      </c>
      <c r="F234" s="79">
        <v>30</v>
      </c>
      <c r="G234" s="79">
        <v>30</v>
      </c>
      <c r="H234" s="79">
        <v>30</v>
      </c>
      <c r="I234" s="79">
        <v>30</v>
      </c>
      <c r="J234" s="79">
        <v>26</v>
      </c>
      <c r="K234" s="79">
        <v>26</v>
      </c>
      <c r="L234" s="79">
        <v>26</v>
      </c>
      <c r="M234" s="79">
        <v>26</v>
      </c>
      <c r="N234" s="79">
        <v>26</v>
      </c>
      <c r="O234" s="79">
        <v>26</v>
      </c>
      <c r="P234" s="79">
        <v>26</v>
      </c>
      <c r="Q234" s="79">
        <v>26</v>
      </c>
      <c r="R234" s="79">
        <v>26</v>
      </c>
      <c r="S234" s="79">
        <v>26</v>
      </c>
      <c r="T234" s="79">
        <v>26</v>
      </c>
      <c r="U234" s="79">
        <v>26</v>
      </c>
      <c r="V234" s="79">
        <v>26</v>
      </c>
      <c r="W234" s="79">
        <v>30</v>
      </c>
      <c r="X234" s="79">
        <v>30</v>
      </c>
      <c r="Y234" s="79">
        <v>30</v>
      </c>
      <c r="Z234" s="79">
        <v>30</v>
      </c>
      <c r="AA234" s="79">
        <v>30</v>
      </c>
      <c r="AB234" s="79">
        <v>30</v>
      </c>
      <c r="AC234" s="79">
        <v>668</v>
      </c>
      <c r="AD234" s="79">
        <v>4748</v>
      </c>
      <c r="AE234" s="79">
        <v>247574.29</v>
      </c>
    </row>
    <row r="235" spans="1:31" s="79" customFormat="1" ht="10.5">
      <c r="D235" s="79" t="s">
        <v>397</v>
      </c>
      <c r="E235" s="79">
        <v>30</v>
      </c>
      <c r="F235" s="79">
        <v>30</v>
      </c>
      <c r="G235" s="79">
        <v>30</v>
      </c>
      <c r="H235" s="79">
        <v>30</v>
      </c>
      <c r="I235" s="79">
        <v>30</v>
      </c>
      <c r="J235" s="79">
        <v>26</v>
      </c>
      <c r="K235" s="79">
        <v>26</v>
      </c>
      <c r="L235" s="79">
        <v>26</v>
      </c>
      <c r="M235" s="79">
        <v>26</v>
      </c>
      <c r="N235" s="79">
        <v>26</v>
      </c>
      <c r="O235" s="79">
        <v>26</v>
      </c>
      <c r="P235" s="79">
        <v>26</v>
      </c>
      <c r="Q235" s="79">
        <v>26</v>
      </c>
      <c r="R235" s="79">
        <v>26</v>
      </c>
      <c r="S235" s="79">
        <v>26</v>
      </c>
      <c r="T235" s="79">
        <v>26</v>
      </c>
      <c r="U235" s="79">
        <v>26</v>
      </c>
      <c r="V235" s="79">
        <v>26</v>
      </c>
      <c r="W235" s="79">
        <v>30</v>
      </c>
      <c r="X235" s="79">
        <v>30</v>
      </c>
      <c r="Y235" s="79">
        <v>30</v>
      </c>
      <c r="Z235" s="79">
        <v>30</v>
      </c>
      <c r="AA235" s="79">
        <v>30</v>
      </c>
      <c r="AB235" s="79">
        <v>30</v>
      </c>
      <c r="AC235" s="79">
        <v>668</v>
      </c>
    </row>
    <row r="236" spans="1:31" s="79" customFormat="1" ht="10.5">
      <c r="D236" s="79" t="s">
        <v>398</v>
      </c>
      <c r="E236" s="79">
        <v>30</v>
      </c>
      <c r="F236" s="79">
        <v>30</v>
      </c>
      <c r="G236" s="79">
        <v>30</v>
      </c>
      <c r="H236" s="79">
        <v>30</v>
      </c>
      <c r="I236" s="79">
        <v>30</v>
      </c>
      <c r="J236" s="79">
        <v>30</v>
      </c>
      <c r="K236" s="79">
        <v>30</v>
      </c>
      <c r="L236" s="79">
        <v>26</v>
      </c>
      <c r="M236" s="79">
        <v>26</v>
      </c>
      <c r="N236" s="79">
        <v>26</v>
      </c>
      <c r="O236" s="79">
        <v>26</v>
      </c>
      <c r="P236" s="79">
        <v>26</v>
      </c>
      <c r="Q236" s="79">
        <v>26</v>
      </c>
      <c r="R236" s="79">
        <v>26</v>
      </c>
      <c r="S236" s="79">
        <v>26</v>
      </c>
      <c r="T236" s="79">
        <v>30</v>
      </c>
      <c r="U236" s="79">
        <v>30</v>
      </c>
      <c r="V236" s="79">
        <v>30</v>
      </c>
      <c r="W236" s="79">
        <v>30</v>
      </c>
      <c r="X236" s="79">
        <v>30</v>
      </c>
      <c r="Y236" s="79">
        <v>30</v>
      </c>
      <c r="Z236" s="79">
        <v>30</v>
      </c>
      <c r="AA236" s="79">
        <v>30</v>
      </c>
      <c r="AB236" s="79">
        <v>30</v>
      </c>
      <c r="AC236" s="79">
        <v>688</v>
      </c>
    </row>
    <row r="237" spans="1:31" s="79" customFormat="1" ht="10.5">
      <c r="D237" s="79" t="s">
        <v>833</v>
      </c>
      <c r="E237" s="79">
        <v>30</v>
      </c>
      <c r="F237" s="79">
        <v>30</v>
      </c>
      <c r="G237" s="79">
        <v>30</v>
      </c>
      <c r="H237" s="79">
        <v>30</v>
      </c>
      <c r="I237" s="79">
        <v>30</v>
      </c>
      <c r="J237" s="79">
        <v>30</v>
      </c>
      <c r="K237" s="79">
        <v>30</v>
      </c>
      <c r="L237" s="79">
        <v>26</v>
      </c>
      <c r="M237" s="79">
        <v>26</v>
      </c>
      <c r="N237" s="79">
        <v>26</v>
      </c>
      <c r="O237" s="79">
        <v>26</v>
      </c>
      <c r="P237" s="79">
        <v>26</v>
      </c>
      <c r="Q237" s="79">
        <v>26</v>
      </c>
      <c r="R237" s="79">
        <v>26</v>
      </c>
      <c r="S237" s="79">
        <v>26</v>
      </c>
      <c r="T237" s="79">
        <v>30</v>
      </c>
      <c r="U237" s="79">
        <v>30</v>
      </c>
      <c r="V237" s="79">
        <v>30</v>
      </c>
      <c r="W237" s="79">
        <v>30</v>
      </c>
      <c r="X237" s="79">
        <v>30</v>
      </c>
      <c r="Y237" s="79">
        <v>30</v>
      </c>
      <c r="Z237" s="79">
        <v>30</v>
      </c>
      <c r="AA237" s="79">
        <v>30</v>
      </c>
      <c r="AB237" s="79">
        <v>30</v>
      </c>
      <c r="AC237" s="79">
        <v>688</v>
      </c>
    </row>
    <row r="238" spans="1:31" s="79" customFormat="1" ht="10.5">
      <c r="D238" s="79" t="s">
        <v>404</v>
      </c>
      <c r="E238" s="79">
        <v>30</v>
      </c>
      <c r="F238" s="79">
        <v>30</v>
      </c>
      <c r="G238" s="79">
        <v>30</v>
      </c>
      <c r="H238" s="79">
        <v>30</v>
      </c>
      <c r="I238" s="79">
        <v>30</v>
      </c>
      <c r="J238" s="79">
        <v>30</v>
      </c>
      <c r="K238" s="79">
        <v>30</v>
      </c>
      <c r="L238" s="79">
        <v>30</v>
      </c>
      <c r="M238" s="79">
        <v>30</v>
      </c>
      <c r="N238" s="79">
        <v>30</v>
      </c>
      <c r="O238" s="79">
        <v>30</v>
      </c>
      <c r="P238" s="79">
        <v>30</v>
      </c>
      <c r="Q238" s="79">
        <v>30</v>
      </c>
      <c r="R238" s="79">
        <v>30</v>
      </c>
      <c r="S238" s="79">
        <v>30</v>
      </c>
      <c r="T238" s="79">
        <v>30</v>
      </c>
      <c r="U238" s="79">
        <v>30</v>
      </c>
      <c r="V238" s="79">
        <v>30</v>
      </c>
      <c r="W238" s="79">
        <v>30</v>
      </c>
      <c r="X238" s="79">
        <v>30</v>
      </c>
      <c r="Y238" s="79">
        <v>30</v>
      </c>
      <c r="Z238" s="79">
        <v>30</v>
      </c>
      <c r="AA238" s="79">
        <v>30</v>
      </c>
      <c r="AB238" s="79">
        <v>30</v>
      </c>
      <c r="AC238" s="79">
        <v>720</v>
      </c>
    </row>
    <row r="239" spans="1:31" s="79" customFormat="1" ht="10.5">
      <c r="A239" s="79" t="s">
        <v>837</v>
      </c>
      <c r="B239" s="79" t="s">
        <v>371</v>
      </c>
      <c r="C239" s="79" t="s">
        <v>369</v>
      </c>
      <c r="D239" s="79" t="s">
        <v>370</v>
      </c>
      <c r="E239" s="79">
        <v>18.3</v>
      </c>
      <c r="F239" s="79">
        <v>18.3</v>
      </c>
      <c r="G239" s="79">
        <v>18.3</v>
      </c>
      <c r="H239" s="79">
        <v>18.3</v>
      </c>
      <c r="I239" s="79">
        <v>18.3</v>
      </c>
      <c r="J239" s="79">
        <v>18.3</v>
      </c>
      <c r="K239" s="79">
        <v>18.3</v>
      </c>
      <c r="L239" s="79">
        <v>18.3</v>
      </c>
      <c r="M239" s="79">
        <v>18.3</v>
      </c>
      <c r="N239" s="79">
        <v>18.3</v>
      </c>
      <c r="O239" s="79">
        <v>18.3</v>
      </c>
      <c r="P239" s="79">
        <v>18.3</v>
      </c>
      <c r="Q239" s="79">
        <v>18.3</v>
      </c>
      <c r="R239" s="79">
        <v>18.3</v>
      </c>
      <c r="S239" s="79">
        <v>18.3</v>
      </c>
      <c r="T239" s="79">
        <v>18.3</v>
      </c>
      <c r="U239" s="79">
        <v>18.3</v>
      </c>
      <c r="V239" s="79">
        <v>18.3</v>
      </c>
      <c r="W239" s="79">
        <v>18.3</v>
      </c>
      <c r="X239" s="79">
        <v>18.3</v>
      </c>
      <c r="Y239" s="79">
        <v>18.3</v>
      </c>
      <c r="Z239" s="79">
        <v>18.3</v>
      </c>
      <c r="AA239" s="79">
        <v>18.3</v>
      </c>
      <c r="AB239" s="79">
        <v>18.3</v>
      </c>
      <c r="AC239" s="79">
        <v>439.2</v>
      </c>
      <c r="AD239" s="79">
        <v>3074.4</v>
      </c>
      <c r="AE239" s="79">
        <v>160308</v>
      </c>
    </row>
    <row r="240" spans="1:31" s="79" customFormat="1" ht="10.5">
      <c r="A240" s="79" t="s">
        <v>838</v>
      </c>
      <c r="B240" s="79" t="s">
        <v>371</v>
      </c>
      <c r="C240" s="79" t="s">
        <v>369</v>
      </c>
      <c r="D240" s="79" t="s">
        <v>370</v>
      </c>
      <c r="E240" s="79">
        <v>22.2</v>
      </c>
      <c r="F240" s="79">
        <v>22.2</v>
      </c>
      <c r="G240" s="79">
        <v>22.2</v>
      </c>
      <c r="H240" s="79">
        <v>22.2</v>
      </c>
      <c r="I240" s="79">
        <v>22.2</v>
      </c>
      <c r="J240" s="79">
        <v>22.2</v>
      </c>
      <c r="K240" s="79">
        <v>18.3</v>
      </c>
      <c r="L240" s="79">
        <v>18.3</v>
      </c>
      <c r="M240" s="79">
        <v>18.3</v>
      </c>
      <c r="N240" s="79">
        <v>18.3</v>
      </c>
      <c r="O240" s="79">
        <v>18.3</v>
      </c>
      <c r="P240" s="79">
        <v>18.3</v>
      </c>
      <c r="Q240" s="79">
        <v>18.3</v>
      </c>
      <c r="R240" s="79">
        <v>18.3</v>
      </c>
      <c r="S240" s="79">
        <v>18.3</v>
      </c>
      <c r="T240" s="79">
        <v>18.3</v>
      </c>
      <c r="U240" s="79">
        <v>18.3</v>
      </c>
      <c r="V240" s="79">
        <v>22.2</v>
      </c>
      <c r="W240" s="79">
        <v>22.2</v>
      </c>
      <c r="X240" s="79">
        <v>22.2</v>
      </c>
      <c r="Y240" s="79">
        <v>22.2</v>
      </c>
      <c r="Z240" s="79">
        <v>22.2</v>
      </c>
      <c r="AA240" s="79">
        <v>22.2</v>
      </c>
      <c r="AB240" s="79">
        <v>22.2</v>
      </c>
      <c r="AC240" s="79">
        <v>489.9</v>
      </c>
      <c r="AD240" s="79">
        <v>3429.3</v>
      </c>
      <c r="AE240" s="79">
        <v>178813.5</v>
      </c>
    </row>
    <row r="241" spans="1:31" s="79" customFormat="1" ht="10.5">
      <c r="A241" s="79" t="s">
        <v>450</v>
      </c>
      <c r="B241" s="79" t="s">
        <v>387</v>
      </c>
      <c r="C241" s="79" t="s">
        <v>369</v>
      </c>
      <c r="D241" s="79" t="s">
        <v>370</v>
      </c>
      <c r="E241" s="79">
        <v>40</v>
      </c>
      <c r="F241" s="79">
        <v>40</v>
      </c>
      <c r="G241" s="79">
        <v>40</v>
      </c>
      <c r="H241" s="79">
        <v>40</v>
      </c>
      <c r="I241" s="79">
        <v>40</v>
      </c>
      <c r="J241" s="79">
        <v>40</v>
      </c>
      <c r="K241" s="79">
        <v>40</v>
      </c>
      <c r="L241" s="79">
        <v>40</v>
      </c>
      <c r="M241" s="79">
        <v>40</v>
      </c>
      <c r="N241" s="79">
        <v>40</v>
      </c>
      <c r="O241" s="79">
        <v>40</v>
      </c>
      <c r="P241" s="79">
        <v>40</v>
      </c>
      <c r="Q241" s="79">
        <v>40</v>
      </c>
      <c r="R241" s="79">
        <v>40</v>
      </c>
      <c r="S241" s="79">
        <v>40</v>
      </c>
      <c r="T241" s="79">
        <v>40</v>
      </c>
      <c r="U241" s="79">
        <v>40</v>
      </c>
      <c r="V241" s="79">
        <v>40</v>
      </c>
      <c r="W241" s="79">
        <v>40</v>
      </c>
      <c r="X241" s="79">
        <v>40</v>
      </c>
      <c r="Y241" s="79">
        <v>40</v>
      </c>
      <c r="Z241" s="79">
        <v>40</v>
      </c>
      <c r="AA241" s="79">
        <v>40</v>
      </c>
      <c r="AB241" s="79">
        <v>40</v>
      </c>
      <c r="AC241" s="79">
        <v>960</v>
      </c>
      <c r="AD241" s="79">
        <v>6720</v>
      </c>
      <c r="AE241" s="79">
        <v>350400</v>
      </c>
    </row>
    <row r="242" spans="1:31" s="79" customFormat="1" ht="10.5">
      <c r="A242" s="79" t="s">
        <v>451</v>
      </c>
      <c r="B242" s="79" t="s">
        <v>387</v>
      </c>
      <c r="C242" s="79" t="s">
        <v>369</v>
      </c>
      <c r="D242" s="79" t="s">
        <v>370</v>
      </c>
      <c r="E242" s="79">
        <v>60</v>
      </c>
      <c r="F242" s="79">
        <v>60</v>
      </c>
      <c r="G242" s="79">
        <v>60</v>
      </c>
      <c r="H242" s="79">
        <v>60</v>
      </c>
      <c r="I242" s="79">
        <v>60</v>
      </c>
      <c r="J242" s="79">
        <v>60</v>
      </c>
      <c r="K242" s="79">
        <v>60</v>
      </c>
      <c r="L242" s="79">
        <v>60</v>
      </c>
      <c r="M242" s="79">
        <v>60</v>
      </c>
      <c r="N242" s="79">
        <v>60</v>
      </c>
      <c r="O242" s="79">
        <v>60</v>
      </c>
      <c r="P242" s="79">
        <v>60</v>
      </c>
      <c r="Q242" s="79">
        <v>60</v>
      </c>
      <c r="R242" s="79">
        <v>60</v>
      </c>
      <c r="S242" s="79">
        <v>60</v>
      </c>
      <c r="T242" s="79">
        <v>60</v>
      </c>
      <c r="U242" s="79">
        <v>60</v>
      </c>
      <c r="V242" s="79">
        <v>60</v>
      </c>
      <c r="W242" s="79">
        <v>60</v>
      </c>
      <c r="X242" s="79">
        <v>60</v>
      </c>
      <c r="Y242" s="79">
        <v>60</v>
      </c>
      <c r="Z242" s="79">
        <v>60</v>
      </c>
      <c r="AA242" s="79">
        <v>60</v>
      </c>
      <c r="AB242" s="79">
        <v>60</v>
      </c>
      <c r="AC242" s="79">
        <v>1440</v>
      </c>
      <c r="AD242" s="79">
        <v>10080</v>
      </c>
      <c r="AE242" s="79">
        <v>525600</v>
      </c>
    </row>
    <row r="243" spans="1:31" s="79" customFormat="1" ht="10.5">
      <c r="A243" s="79" t="s">
        <v>839</v>
      </c>
      <c r="B243" s="79" t="s">
        <v>368</v>
      </c>
      <c r="C243" s="79" t="s">
        <v>369</v>
      </c>
      <c r="D243" s="79" t="s">
        <v>399</v>
      </c>
      <c r="E243" s="79">
        <v>0</v>
      </c>
      <c r="F243" s="79">
        <v>0</v>
      </c>
      <c r="G243" s="79">
        <v>0</v>
      </c>
      <c r="H243" s="79">
        <v>0</v>
      </c>
      <c r="I243" s="79">
        <v>0</v>
      </c>
      <c r="J243" s="79">
        <v>0</v>
      </c>
      <c r="K243" s="79">
        <v>1</v>
      </c>
      <c r="L243" s="79">
        <v>1</v>
      </c>
      <c r="M243" s="79">
        <v>1</v>
      </c>
      <c r="N243" s="79">
        <v>1</v>
      </c>
      <c r="O243" s="79">
        <v>1</v>
      </c>
      <c r="P243" s="79">
        <v>1</v>
      </c>
      <c r="Q243" s="79">
        <v>1</v>
      </c>
      <c r="R243" s="79">
        <v>1</v>
      </c>
      <c r="S243" s="79">
        <v>1</v>
      </c>
      <c r="T243" s="79">
        <v>1</v>
      </c>
      <c r="U243" s="79">
        <v>1</v>
      </c>
      <c r="V243" s="79">
        <v>1</v>
      </c>
      <c r="W243" s="79">
        <v>0</v>
      </c>
      <c r="X243" s="79">
        <v>0</v>
      </c>
      <c r="Y243" s="79">
        <v>0</v>
      </c>
      <c r="Z243" s="79">
        <v>0</v>
      </c>
      <c r="AA243" s="79">
        <v>0</v>
      </c>
      <c r="AB243" s="79">
        <v>0</v>
      </c>
      <c r="AC243" s="79">
        <v>12</v>
      </c>
      <c r="AD243" s="79">
        <v>72</v>
      </c>
      <c r="AE243" s="79">
        <v>3754.29</v>
      </c>
    </row>
    <row r="244" spans="1:31" s="79" customFormat="1" ht="10.5">
      <c r="D244" s="79" t="s">
        <v>397</v>
      </c>
      <c r="E244" s="79">
        <v>0</v>
      </c>
      <c r="F244" s="79">
        <v>0</v>
      </c>
      <c r="G244" s="79">
        <v>0</v>
      </c>
      <c r="H244" s="79">
        <v>0</v>
      </c>
      <c r="I244" s="79">
        <v>0</v>
      </c>
      <c r="J244" s="79">
        <v>0</v>
      </c>
      <c r="K244" s="79">
        <v>1</v>
      </c>
      <c r="L244" s="79">
        <v>1</v>
      </c>
      <c r="M244" s="79">
        <v>1</v>
      </c>
      <c r="N244" s="79">
        <v>1</v>
      </c>
      <c r="O244" s="79">
        <v>1</v>
      </c>
      <c r="P244" s="79">
        <v>1</v>
      </c>
      <c r="Q244" s="79">
        <v>1</v>
      </c>
      <c r="R244" s="79">
        <v>1</v>
      </c>
      <c r="S244" s="79">
        <v>1</v>
      </c>
      <c r="T244" s="79">
        <v>1</v>
      </c>
      <c r="U244" s="79">
        <v>1</v>
      </c>
      <c r="V244" s="79">
        <v>1</v>
      </c>
      <c r="W244" s="79">
        <v>0</v>
      </c>
      <c r="X244" s="79">
        <v>0</v>
      </c>
      <c r="Y244" s="79">
        <v>0</v>
      </c>
      <c r="Z244" s="79">
        <v>0</v>
      </c>
      <c r="AA244" s="79">
        <v>0</v>
      </c>
      <c r="AB244" s="79">
        <v>0</v>
      </c>
      <c r="AC244" s="79">
        <v>12</v>
      </c>
    </row>
    <row r="245" spans="1:31" s="79" customFormat="1" ht="10.5">
      <c r="D245" s="79" t="s">
        <v>398</v>
      </c>
      <c r="E245" s="79">
        <v>0</v>
      </c>
      <c r="F245" s="79">
        <v>0</v>
      </c>
      <c r="G245" s="79">
        <v>0</v>
      </c>
      <c r="H245" s="79">
        <v>0</v>
      </c>
      <c r="I245" s="79">
        <v>0</v>
      </c>
      <c r="J245" s="79">
        <v>0</v>
      </c>
      <c r="K245" s="79">
        <v>1</v>
      </c>
      <c r="L245" s="79">
        <v>1</v>
      </c>
      <c r="M245" s="79">
        <v>1</v>
      </c>
      <c r="N245" s="79">
        <v>1</v>
      </c>
      <c r="O245" s="79">
        <v>1</v>
      </c>
      <c r="P245" s="79">
        <v>1</v>
      </c>
      <c r="Q245" s="79">
        <v>1</v>
      </c>
      <c r="R245" s="79">
        <v>1</v>
      </c>
      <c r="S245" s="79">
        <v>1</v>
      </c>
      <c r="T245" s="79">
        <v>1</v>
      </c>
      <c r="U245" s="79">
        <v>1</v>
      </c>
      <c r="V245" s="79">
        <v>1</v>
      </c>
      <c r="W245" s="79">
        <v>0</v>
      </c>
      <c r="X245" s="79">
        <v>0</v>
      </c>
      <c r="Y245" s="79">
        <v>0</v>
      </c>
      <c r="Z245" s="79">
        <v>0</v>
      </c>
      <c r="AA245" s="79">
        <v>0</v>
      </c>
      <c r="AB245" s="79">
        <v>0</v>
      </c>
      <c r="AC245" s="79">
        <v>12</v>
      </c>
    </row>
    <row r="246" spans="1:31" s="79" customFormat="1" ht="10.5">
      <c r="D246" s="79" t="s">
        <v>406</v>
      </c>
      <c r="E246" s="79">
        <v>0</v>
      </c>
      <c r="F246" s="79">
        <v>0</v>
      </c>
      <c r="G246" s="79">
        <v>0</v>
      </c>
      <c r="H246" s="79">
        <v>0</v>
      </c>
      <c r="I246" s="79">
        <v>0</v>
      </c>
      <c r="J246" s="79">
        <v>0</v>
      </c>
      <c r="K246" s="79">
        <v>1</v>
      </c>
      <c r="L246" s="79">
        <v>1</v>
      </c>
      <c r="M246" s="79">
        <v>1</v>
      </c>
      <c r="N246" s="79">
        <v>1</v>
      </c>
      <c r="O246" s="79">
        <v>1</v>
      </c>
      <c r="P246" s="79">
        <v>1</v>
      </c>
      <c r="Q246" s="79">
        <v>1</v>
      </c>
      <c r="R246" s="79">
        <v>1</v>
      </c>
      <c r="S246" s="79">
        <v>1</v>
      </c>
      <c r="T246" s="79">
        <v>1</v>
      </c>
      <c r="U246" s="79">
        <v>1</v>
      </c>
      <c r="V246" s="79">
        <v>1</v>
      </c>
      <c r="W246" s="79">
        <v>0</v>
      </c>
      <c r="X246" s="79">
        <v>0</v>
      </c>
      <c r="Y246" s="79">
        <v>0</v>
      </c>
      <c r="Z246" s="79">
        <v>0</v>
      </c>
      <c r="AA246" s="79">
        <v>0</v>
      </c>
      <c r="AB246" s="79">
        <v>0</v>
      </c>
      <c r="AC246" s="79">
        <v>12</v>
      </c>
    </row>
    <row r="247" spans="1:31" s="79" customFormat="1" ht="10.5">
      <c r="D247" s="79" t="s">
        <v>404</v>
      </c>
      <c r="E247" s="79">
        <v>0</v>
      </c>
      <c r="F247" s="79">
        <v>0</v>
      </c>
      <c r="G247" s="79">
        <v>0</v>
      </c>
      <c r="H247" s="79">
        <v>0</v>
      </c>
      <c r="I247" s="79">
        <v>0</v>
      </c>
      <c r="J247" s="79">
        <v>0</v>
      </c>
      <c r="K247" s="79">
        <v>0</v>
      </c>
      <c r="L247" s="79">
        <v>0</v>
      </c>
      <c r="M247" s="79">
        <v>0</v>
      </c>
      <c r="N247" s="79">
        <v>0</v>
      </c>
      <c r="O247" s="79">
        <v>0</v>
      </c>
      <c r="P247" s="79">
        <v>0</v>
      </c>
      <c r="Q247" s="79">
        <v>0</v>
      </c>
      <c r="R247" s="79">
        <v>0</v>
      </c>
      <c r="S247" s="79">
        <v>0</v>
      </c>
      <c r="T247" s="79">
        <v>0</v>
      </c>
      <c r="U247" s="79">
        <v>0</v>
      </c>
      <c r="V247" s="79">
        <v>0</v>
      </c>
      <c r="W247" s="79">
        <v>0</v>
      </c>
      <c r="X247" s="79">
        <v>0</v>
      </c>
      <c r="Y247" s="79">
        <v>0</v>
      </c>
      <c r="Z247" s="79">
        <v>0</v>
      </c>
      <c r="AA247" s="79">
        <v>0</v>
      </c>
      <c r="AB247" s="79">
        <v>0</v>
      </c>
      <c r="AC247" s="79">
        <v>0</v>
      </c>
    </row>
    <row r="248" spans="1:31" s="79" customFormat="1" ht="10.5">
      <c r="A248" s="79" t="s">
        <v>840</v>
      </c>
      <c r="B248" s="79" t="s">
        <v>371</v>
      </c>
      <c r="C248" s="79" t="s">
        <v>369</v>
      </c>
      <c r="D248" s="79" t="s">
        <v>370</v>
      </c>
      <c r="E248" s="79">
        <v>15.6</v>
      </c>
      <c r="F248" s="79">
        <v>15.6</v>
      </c>
      <c r="G248" s="79">
        <v>15.6</v>
      </c>
      <c r="H248" s="79">
        <v>15.6</v>
      </c>
      <c r="I248" s="79">
        <v>15.6</v>
      </c>
      <c r="J248" s="79">
        <v>15.6</v>
      </c>
      <c r="K248" s="79">
        <v>15.6</v>
      </c>
      <c r="L248" s="79">
        <v>15.6</v>
      </c>
      <c r="M248" s="79">
        <v>15.6</v>
      </c>
      <c r="N248" s="79">
        <v>15.6</v>
      </c>
      <c r="O248" s="79">
        <v>15.6</v>
      </c>
      <c r="P248" s="79">
        <v>15.6</v>
      </c>
      <c r="Q248" s="79">
        <v>15.6</v>
      </c>
      <c r="R248" s="79">
        <v>15.6</v>
      </c>
      <c r="S248" s="79">
        <v>15.6</v>
      </c>
      <c r="T248" s="79">
        <v>15.6</v>
      </c>
      <c r="U248" s="79">
        <v>15.6</v>
      </c>
      <c r="V248" s="79">
        <v>15.6</v>
      </c>
      <c r="W248" s="79">
        <v>15.6</v>
      </c>
      <c r="X248" s="79">
        <v>15.6</v>
      </c>
      <c r="Y248" s="79">
        <v>15.6</v>
      </c>
      <c r="Z248" s="79">
        <v>15.6</v>
      </c>
      <c r="AA248" s="79">
        <v>15.6</v>
      </c>
      <c r="AB248" s="79">
        <v>15.6</v>
      </c>
      <c r="AC248" s="79">
        <v>374.4</v>
      </c>
      <c r="AD248" s="79">
        <v>2620.8000000000002</v>
      </c>
      <c r="AE248" s="79">
        <v>136656</v>
      </c>
    </row>
    <row r="249" spans="1:31" s="79" customFormat="1" ht="10.5">
      <c r="A249" s="79" t="s">
        <v>841</v>
      </c>
      <c r="B249" s="79" t="s">
        <v>371</v>
      </c>
      <c r="C249" s="79" t="s">
        <v>369</v>
      </c>
      <c r="D249" s="79" t="s">
        <v>370</v>
      </c>
      <c r="E249" s="79">
        <v>11.1</v>
      </c>
      <c r="F249" s="79">
        <v>11.1</v>
      </c>
      <c r="G249" s="79">
        <v>11.1</v>
      </c>
      <c r="H249" s="79">
        <v>11.1</v>
      </c>
      <c r="I249" s="79">
        <v>11.1</v>
      </c>
      <c r="J249" s="79">
        <v>11.1</v>
      </c>
      <c r="K249" s="79">
        <v>11.1</v>
      </c>
      <c r="L249" s="79">
        <v>11.1</v>
      </c>
      <c r="M249" s="79">
        <v>11.1</v>
      </c>
      <c r="N249" s="79">
        <v>11.1</v>
      </c>
      <c r="O249" s="79">
        <v>11.1</v>
      </c>
      <c r="P249" s="79">
        <v>11.1</v>
      </c>
      <c r="Q249" s="79">
        <v>11.1</v>
      </c>
      <c r="R249" s="79">
        <v>11.1</v>
      </c>
      <c r="S249" s="79">
        <v>11.1</v>
      </c>
      <c r="T249" s="79">
        <v>11.1</v>
      </c>
      <c r="U249" s="79">
        <v>11.1</v>
      </c>
      <c r="V249" s="79">
        <v>11.1</v>
      </c>
      <c r="W249" s="79">
        <v>11.1</v>
      </c>
      <c r="X249" s="79">
        <v>11.1</v>
      </c>
      <c r="Y249" s="79">
        <v>11.1</v>
      </c>
      <c r="Z249" s="79">
        <v>11.1</v>
      </c>
      <c r="AA249" s="79">
        <v>11.1</v>
      </c>
      <c r="AB249" s="79">
        <v>11.1</v>
      </c>
      <c r="AC249" s="79">
        <v>266.39999999999998</v>
      </c>
      <c r="AD249" s="79">
        <v>1864.8</v>
      </c>
      <c r="AE249" s="79">
        <v>97236</v>
      </c>
    </row>
    <row r="250" spans="1:31" s="79" customFormat="1" ht="10.5">
      <c r="A250" s="79" t="s">
        <v>842</v>
      </c>
      <c r="B250" s="79" t="s">
        <v>371</v>
      </c>
      <c r="C250" s="79" t="s">
        <v>369</v>
      </c>
      <c r="D250" s="79" t="s">
        <v>370</v>
      </c>
      <c r="E250" s="79">
        <v>12.8</v>
      </c>
      <c r="F250" s="79">
        <v>12.8</v>
      </c>
      <c r="G250" s="79">
        <v>12.8</v>
      </c>
      <c r="H250" s="79">
        <v>12.8</v>
      </c>
      <c r="I250" s="79">
        <v>12.8</v>
      </c>
      <c r="J250" s="79">
        <v>12.8</v>
      </c>
      <c r="K250" s="79">
        <v>12.8</v>
      </c>
      <c r="L250" s="79">
        <v>12.8</v>
      </c>
      <c r="M250" s="79">
        <v>12.8</v>
      </c>
      <c r="N250" s="79">
        <v>12.8</v>
      </c>
      <c r="O250" s="79">
        <v>12.8</v>
      </c>
      <c r="P250" s="79">
        <v>12.8</v>
      </c>
      <c r="Q250" s="79">
        <v>12.8</v>
      </c>
      <c r="R250" s="79">
        <v>12.8</v>
      </c>
      <c r="S250" s="79">
        <v>12.8</v>
      </c>
      <c r="T250" s="79">
        <v>12.8</v>
      </c>
      <c r="U250" s="79">
        <v>12.8</v>
      </c>
      <c r="V250" s="79">
        <v>12.8</v>
      </c>
      <c r="W250" s="79">
        <v>12.8</v>
      </c>
      <c r="X250" s="79">
        <v>12.8</v>
      </c>
      <c r="Y250" s="79">
        <v>12.8</v>
      </c>
      <c r="Z250" s="79">
        <v>12.8</v>
      </c>
      <c r="AA250" s="79">
        <v>12.8</v>
      </c>
      <c r="AB250" s="79">
        <v>12.8</v>
      </c>
      <c r="AC250" s="79">
        <v>307.2</v>
      </c>
      <c r="AD250" s="79">
        <v>2150.4</v>
      </c>
      <c r="AE250" s="79">
        <v>112128</v>
      </c>
    </row>
    <row r="251" spans="1:31" s="79" customFormat="1" ht="10.5">
      <c r="A251" s="79" t="s">
        <v>843</v>
      </c>
      <c r="B251" s="79" t="s">
        <v>368</v>
      </c>
      <c r="C251" s="79" t="s">
        <v>369</v>
      </c>
      <c r="D251" s="79" t="s">
        <v>399</v>
      </c>
      <c r="E251" s="79">
        <v>0.3</v>
      </c>
      <c r="F251" s="79">
        <v>0.3</v>
      </c>
      <c r="G251" s="79">
        <v>0.3</v>
      </c>
      <c r="H251" s="79">
        <v>0.3</v>
      </c>
      <c r="I251" s="79">
        <v>0.3</v>
      </c>
      <c r="J251" s="79">
        <v>0.3</v>
      </c>
      <c r="K251" s="79">
        <v>1</v>
      </c>
      <c r="L251" s="79">
        <v>1</v>
      </c>
      <c r="M251" s="79">
        <v>1</v>
      </c>
      <c r="N251" s="79">
        <v>1</v>
      </c>
      <c r="O251" s="79">
        <v>1</v>
      </c>
      <c r="P251" s="79">
        <v>1</v>
      </c>
      <c r="Q251" s="79">
        <v>1</v>
      </c>
      <c r="R251" s="79">
        <v>1</v>
      </c>
      <c r="S251" s="79">
        <v>1</v>
      </c>
      <c r="T251" s="79">
        <v>1</v>
      </c>
      <c r="U251" s="79">
        <v>1</v>
      </c>
      <c r="V251" s="79">
        <v>1</v>
      </c>
      <c r="W251" s="79">
        <v>0.3</v>
      </c>
      <c r="X251" s="79">
        <v>0.3</v>
      </c>
      <c r="Y251" s="79">
        <v>0.3</v>
      </c>
      <c r="Z251" s="79">
        <v>0.3</v>
      </c>
      <c r="AA251" s="79">
        <v>0.3</v>
      </c>
      <c r="AB251" s="79">
        <v>0.3</v>
      </c>
      <c r="AC251" s="79">
        <v>15.6</v>
      </c>
      <c r="AD251" s="79">
        <v>109.2</v>
      </c>
      <c r="AE251" s="79">
        <v>5694</v>
      </c>
    </row>
    <row r="252" spans="1:31" s="79" customFormat="1" ht="10.5">
      <c r="D252" s="79" t="s">
        <v>397</v>
      </c>
      <c r="E252" s="79">
        <v>0.3</v>
      </c>
      <c r="F252" s="79">
        <v>0.3</v>
      </c>
      <c r="G252" s="79">
        <v>0.3</v>
      </c>
      <c r="H252" s="79">
        <v>0.3</v>
      </c>
      <c r="I252" s="79">
        <v>0.3</v>
      </c>
      <c r="J252" s="79">
        <v>0.3</v>
      </c>
      <c r="K252" s="79">
        <v>1</v>
      </c>
      <c r="L252" s="79">
        <v>1</v>
      </c>
      <c r="M252" s="79">
        <v>1</v>
      </c>
      <c r="N252" s="79">
        <v>1</v>
      </c>
      <c r="O252" s="79">
        <v>1</v>
      </c>
      <c r="P252" s="79">
        <v>1</v>
      </c>
      <c r="Q252" s="79">
        <v>1</v>
      </c>
      <c r="R252" s="79">
        <v>1</v>
      </c>
      <c r="S252" s="79">
        <v>1</v>
      </c>
      <c r="T252" s="79">
        <v>1</v>
      </c>
      <c r="U252" s="79">
        <v>1</v>
      </c>
      <c r="V252" s="79">
        <v>1</v>
      </c>
      <c r="W252" s="79">
        <v>0.3</v>
      </c>
      <c r="X252" s="79">
        <v>0.3</v>
      </c>
      <c r="Y252" s="79">
        <v>0.3</v>
      </c>
      <c r="Z252" s="79">
        <v>0.3</v>
      </c>
      <c r="AA252" s="79">
        <v>0.3</v>
      </c>
      <c r="AB252" s="79">
        <v>0.3</v>
      </c>
      <c r="AC252" s="79">
        <v>15.6</v>
      </c>
    </row>
    <row r="253" spans="1:31" s="79" customFormat="1" ht="10.5">
      <c r="D253" s="79" t="s">
        <v>398</v>
      </c>
      <c r="E253" s="79">
        <v>0.3</v>
      </c>
      <c r="F253" s="79">
        <v>0.3</v>
      </c>
      <c r="G253" s="79">
        <v>0.3</v>
      </c>
      <c r="H253" s="79">
        <v>0.3</v>
      </c>
      <c r="I253" s="79">
        <v>0.3</v>
      </c>
      <c r="J253" s="79">
        <v>0.3</v>
      </c>
      <c r="K253" s="79">
        <v>1</v>
      </c>
      <c r="L253" s="79">
        <v>1</v>
      </c>
      <c r="M253" s="79">
        <v>1</v>
      </c>
      <c r="N253" s="79">
        <v>1</v>
      </c>
      <c r="O253" s="79">
        <v>1</v>
      </c>
      <c r="P253" s="79">
        <v>1</v>
      </c>
      <c r="Q253" s="79">
        <v>1</v>
      </c>
      <c r="R253" s="79">
        <v>1</v>
      </c>
      <c r="S253" s="79">
        <v>1</v>
      </c>
      <c r="T253" s="79">
        <v>1</v>
      </c>
      <c r="U253" s="79">
        <v>1</v>
      </c>
      <c r="V253" s="79">
        <v>1</v>
      </c>
      <c r="W253" s="79">
        <v>0.3</v>
      </c>
      <c r="X253" s="79">
        <v>0.3</v>
      </c>
      <c r="Y253" s="79">
        <v>0.3</v>
      </c>
      <c r="Z253" s="79">
        <v>0.3</v>
      </c>
      <c r="AA253" s="79">
        <v>0.3</v>
      </c>
      <c r="AB253" s="79">
        <v>0.3</v>
      </c>
      <c r="AC253" s="79">
        <v>15.6</v>
      </c>
    </row>
    <row r="254" spans="1:31" s="79" customFormat="1" ht="10.5">
      <c r="D254" s="79" t="s">
        <v>406</v>
      </c>
      <c r="E254" s="79">
        <v>0.3</v>
      </c>
      <c r="F254" s="79">
        <v>0.3</v>
      </c>
      <c r="G254" s="79">
        <v>0.3</v>
      </c>
      <c r="H254" s="79">
        <v>0.3</v>
      </c>
      <c r="I254" s="79">
        <v>0.3</v>
      </c>
      <c r="J254" s="79">
        <v>0.3</v>
      </c>
      <c r="K254" s="79">
        <v>1</v>
      </c>
      <c r="L254" s="79">
        <v>1</v>
      </c>
      <c r="M254" s="79">
        <v>1</v>
      </c>
      <c r="N254" s="79">
        <v>1</v>
      </c>
      <c r="O254" s="79">
        <v>1</v>
      </c>
      <c r="P254" s="79">
        <v>1</v>
      </c>
      <c r="Q254" s="79">
        <v>1</v>
      </c>
      <c r="R254" s="79">
        <v>1</v>
      </c>
      <c r="S254" s="79">
        <v>1</v>
      </c>
      <c r="T254" s="79">
        <v>1</v>
      </c>
      <c r="U254" s="79">
        <v>1</v>
      </c>
      <c r="V254" s="79">
        <v>1</v>
      </c>
      <c r="W254" s="79">
        <v>0.3</v>
      </c>
      <c r="X254" s="79">
        <v>0.3</v>
      </c>
      <c r="Y254" s="79">
        <v>0.3</v>
      </c>
      <c r="Z254" s="79">
        <v>0.3</v>
      </c>
      <c r="AA254" s="79">
        <v>0.3</v>
      </c>
      <c r="AB254" s="79">
        <v>0.3</v>
      </c>
      <c r="AC254" s="79">
        <v>15.6</v>
      </c>
    </row>
    <row r="255" spans="1:31" s="79" customFormat="1" ht="10.5">
      <c r="D255" s="79" t="s">
        <v>404</v>
      </c>
      <c r="E255" s="79">
        <v>0.3</v>
      </c>
      <c r="F255" s="79">
        <v>0.3</v>
      </c>
      <c r="G255" s="79">
        <v>0.3</v>
      </c>
      <c r="H255" s="79">
        <v>0.3</v>
      </c>
      <c r="I255" s="79">
        <v>0.3</v>
      </c>
      <c r="J255" s="79">
        <v>0.3</v>
      </c>
      <c r="K255" s="79">
        <v>1</v>
      </c>
      <c r="L255" s="79">
        <v>1</v>
      </c>
      <c r="M255" s="79">
        <v>1</v>
      </c>
      <c r="N255" s="79">
        <v>1</v>
      </c>
      <c r="O255" s="79">
        <v>1</v>
      </c>
      <c r="P255" s="79">
        <v>1</v>
      </c>
      <c r="Q255" s="79">
        <v>1</v>
      </c>
      <c r="R255" s="79">
        <v>1</v>
      </c>
      <c r="S255" s="79">
        <v>1</v>
      </c>
      <c r="T255" s="79">
        <v>1</v>
      </c>
      <c r="U255" s="79">
        <v>1</v>
      </c>
      <c r="V255" s="79">
        <v>1</v>
      </c>
      <c r="W255" s="79">
        <v>0.3</v>
      </c>
      <c r="X255" s="79">
        <v>0.3</v>
      </c>
      <c r="Y255" s="79">
        <v>0.3</v>
      </c>
      <c r="Z255" s="79">
        <v>0.3</v>
      </c>
      <c r="AA255" s="79">
        <v>0.3</v>
      </c>
      <c r="AB255" s="79">
        <v>0.3</v>
      </c>
      <c r="AC255" s="79">
        <v>15.6</v>
      </c>
    </row>
    <row r="256" spans="1:31" s="79" customFormat="1" ht="10.5">
      <c r="A256" s="79" t="s">
        <v>844</v>
      </c>
      <c r="B256" s="79" t="s">
        <v>368</v>
      </c>
      <c r="C256" s="79" t="s">
        <v>369</v>
      </c>
      <c r="D256" s="79" t="s">
        <v>399</v>
      </c>
      <c r="E256" s="79">
        <v>0.5</v>
      </c>
      <c r="F256" s="79">
        <v>0.5</v>
      </c>
      <c r="G256" s="79">
        <v>0.5</v>
      </c>
      <c r="H256" s="79">
        <v>0.5</v>
      </c>
      <c r="I256" s="79">
        <v>0.5</v>
      </c>
      <c r="J256" s="79">
        <v>0.5</v>
      </c>
      <c r="K256" s="79">
        <v>1</v>
      </c>
      <c r="L256" s="79">
        <v>1</v>
      </c>
      <c r="M256" s="79">
        <v>1</v>
      </c>
      <c r="N256" s="79">
        <v>1</v>
      </c>
      <c r="O256" s="79">
        <v>1</v>
      </c>
      <c r="P256" s="79">
        <v>1</v>
      </c>
      <c r="Q256" s="79">
        <v>1</v>
      </c>
      <c r="R256" s="79">
        <v>1</v>
      </c>
      <c r="S256" s="79">
        <v>1</v>
      </c>
      <c r="T256" s="79">
        <v>1</v>
      </c>
      <c r="U256" s="79">
        <v>1</v>
      </c>
      <c r="V256" s="79">
        <v>1</v>
      </c>
      <c r="W256" s="79">
        <v>0.5</v>
      </c>
      <c r="X256" s="79">
        <v>0.5</v>
      </c>
      <c r="Y256" s="79">
        <v>0.5</v>
      </c>
      <c r="Z256" s="79">
        <v>0.5</v>
      </c>
      <c r="AA256" s="79">
        <v>0.5</v>
      </c>
      <c r="AB256" s="79">
        <v>0.5</v>
      </c>
      <c r="AC256" s="79">
        <v>18</v>
      </c>
      <c r="AD256" s="79">
        <v>126</v>
      </c>
      <c r="AE256" s="79">
        <v>6570</v>
      </c>
    </row>
    <row r="257" spans="1:31" s="79" customFormat="1" ht="10.5">
      <c r="D257" s="79" t="s">
        <v>397</v>
      </c>
      <c r="E257" s="79">
        <v>0.5</v>
      </c>
      <c r="F257" s="79">
        <v>0.5</v>
      </c>
      <c r="G257" s="79">
        <v>0.5</v>
      </c>
      <c r="H257" s="79">
        <v>0.5</v>
      </c>
      <c r="I257" s="79">
        <v>0.5</v>
      </c>
      <c r="J257" s="79">
        <v>0.5</v>
      </c>
      <c r="K257" s="79">
        <v>1</v>
      </c>
      <c r="L257" s="79">
        <v>1</v>
      </c>
      <c r="M257" s="79">
        <v>1</v>
      </c>
      <c r="N257" s="79">
        <v>1</v>
      </c>
      <c r="O257" s="79">
        <v>1</v>
      </c>
      <c r="P257" s="79">
        <v>1</v>
      </c>
      <c r="Q257" s="79">
        <v>1</v>
      </c>
      <c r="R257" s="79">
        <v>1</v>
      </c>
      <c r="S257" s="79">
        <v>1</v>
      </c>
      <c r="T257" s="79">
        <v>1</v>
      </c>
      <c r="U257" s="79">
        <v>1</v>
      </c>
      <c r="V257" s="79">
        <v>1</v>
      </c>
      <c r="W257" s="79">
        <v>0.5</v>
      </c>
      <c r="X257" s="79">
        <v>0.5</v>
      </c>
      <c r="Y257" s="79">
        <v>0.5</v>
      </c>
      <c r="Z257" s="79">
        <v>0.5</v>
      </c>
      <c r="AA257" s="79">
        <v>0.5</v>
      </c>
      <c r="AB257" s="79">
        <v>0.5</v>
      </c>
      <c r="AC257" s="79">
        <v>18</v>
      </c>
    </row>
    <row r="258" spans="1:31" s="79" customFormat="1" ht="10.5">
      <c r="D258" s="79" t="s">
        <v>398</v>
      </c>
      <c r="E258" s="79">
        <v>0.5</v>
      </c>
      <c r="F258" s="79">
        <v>0.5</v>
      </c>
      <c r="G258" s="79">
        <v>0.5</v>
      </c>
      <c r="H258" s="79">
        <v>0.5</v>
      </c>
      <c r="I258" s="79">
        <v>0.5</v>
      </c>
      <c r="J258" s="79">
        <v>0.5</v>
      </c>
      <c r="K258" s="79">
        <v>1</v>
      </c>
      <c r="L258" s="79">
        <v>1</v>
      </c>
      <c r="M258" s="79">
        <v>1</v>
      </c>
      <c r="N258" s="79">
        <v>1</v>
      </c>
      <c r="O258" s="79">
        <v>1</v>
      </c>
      <c r="P258" s="79">
        <v>1</v>
      </c>
      <c r="Q258" s="79">
        <v>1</v>
      </c>
      <c r="R258" s="79">
        <v>1</v>
      </c>
      <c r="S258" s="79">
        <v>1</v>
      </c>
      <c r="T258" s="79">
        <v>1</v>
      </c>
      <c r="U258" s="79">
        <v>1</v>
      </c>
      <c r="V258" s="79">
        <v>1</v>
      </c>
      <c r="W258" s="79">
        <v>0.5</v>
      </c>
      <c r="X258" s="79">
        <v>0.5</v>
      </c>
      <c r="Y258" s="79">
        <v>0.5</v>
      </c>
      <c r="Z258" s="79">
        <v>0.5</v>
      </c>
      <c r="AA258" s="79">
        <v>0.5</v>
      </c>
      <c r="AB258" s="79">
        <v>0.5</v>
      </c>
      <c r="AC258" s="79">
        <v>18</v>
      </c>
    </row>
    <row r="259" spans="1:31" s="79" customFormat="1" ht="10.5">
      <c r="D259" s="79" t="s">
        <v>406</v>
      </c>
      <c r="E259" s="79">
        <v>0.5</v>
      </c>
      <c r="F259" s="79">
        <v>0.5</v>
      </c>
      <c r="G259" s="79">
        <v>0.5</v>
      </c>
      <c r="H259" s="79">
        <v>0.5</v>
      </c>
      <c r="I259" s="79">
        <v>0.5</v>
      </c>
      <c r="J259" s="79">
        <v>0.5</v>
      </c>
      <c r="K259" s="79">
        <v>1</v>
      </c>
      <c r="L259" s="79">
        <v>1</v>
      </c>
      <c r="M259" s="79">
        <v>1</v>
      </c>
      <c r="N259" s="79">
        <v>1</v>
      </c>
      <c r="O259" s="79">
        <v>1</v>
      </c>
      <c r="P259" s="79">
        <v>1</v>
      </c>
      <c r="Q259" s="79">
        <v>1</v>
      </c>
      <c r="R259" s="79">
        <v>1</v>
      </c>
      <c r="S259" s="79">
        <v>1</v>
      </c>
      <c r="T259" s="79">
        <v>1</v>
      </c>
      <c r="U259" s="79">
        <v>1</v>
      </c>
      <c r="V259" s="79">
        <v>1</v>
      </c>
      <c r="W259" s="79">
        <v>0.5</v>
      </c>
      <c r="X259" s="79">
        <v>0.5</v>
      </c>
      <c r="Y259" s="79">
        <v>0.5</v>
      </c>
      <c r="Z259" s="79">
        <v>0.5</v>
      </c>
      <c r="AA259" s="79">
        <v>0.5</v>
      </c>
      <c r="AB259" s="79">
        <v>0.5</v>
      </c>
      <c r="AC259" s="79">
        <v>18</v>
      </c>
    </row>
    <row r="260" spans="1:31" s="79" customFormat="1" ht="10.5">
      <c r="D260" s="79" t="s">
        <v>404</v>
      </c>
      <c r="E260" s="79">
        <v>0.5</v>
      </c>
      <c r="F260" s="79">
        <v>0.5</v>
      </c>
      <c r="G260" s="79">
        <v>0.5</v>
      </c>
      <c r="H260" s="79">
        <v>0.5</v>
      </c>
      <c r="I260" s="79">
        <v>0.5</v>
      </c>
      <c r="J260" s="79">
        <v>0.5</v>
      </c>
      <c r="K260" s="79">
        <v>1</v>
      </c>
      <c r="L260" s="79">
        <v>1</v>
      </c>
      <c r="M260" s="79">
        <v>1</v>
      </c>
      <c r="N260" s="79">
        <v>1</v>
      </c>
      <c r="O260" s="79">
        <v>1</v>
      </c>
      <c r="P260" s="79">
        <v>1</v>
      </c>
      <c r="Q260" s="79">
        <v>1</v>
      </c>
      <c r="R260" s="79">
        <v>1</v>
      </c>
      <c r="S260" s="79">
        <v>1</v>
      </c>
      <c r="T260" s="79">
        <v>1</v>
      </c>
      <c r="U260" s="79">
        <v>1</v>
      </c>
      <c r="V260" s="79">
        <v>1</v>
      </c>
      <c r="W260" s="79">
        <v>0.5</v>
      </c>
      <c r="X260" s="79">
        <v>0.5</v>
      </c>
      <c r="Y260" s="79">
        <v>0.5</v>
      </c>
      <c r="Z260" s="79">
        <v>0.5</v>
      </c>
      <c r="AA260" s="79">
        <v>0.5</v>
      </c>
      <c r="AB260" s="79">
        <v>0.5</v>
      </c>
      <c r="AC260" s="79">
        <v>18</v>
      </c>
    </row>
    <row r="261" spans="1:31" s="79" customFormat="1" ht="10.5">
      <c r="A261" s="79" t="s">
        <v>845</v>
      </c>
      <c r="B261" s="79" t="s">
        <v>368</v>
      </c>
      <c r="C261" s="79" t="s">
        <v>369</v>
      </c>
      <c r="D261" s="79" t="s">
        <v>399</v>
      </c>
      <c r="E261" s="79">
        <v>0</v>
      </c>
      <c r="F261" s="79">
        <v>0</v>
      </c>
      <c r="G261" s="79">
        <v>0</v>
      </c>
      <c r="H261" s="79">
        <v>0</v>
      </c>
      <c r="I261" s="79">
        <v>0</v>
      </c>
      <c r="J261" s="79">
        <v>0</v>
      </c>
      <c r="K261" s="79">
        <v>0.25</v>
      </c>
      <c r="L261" s="79">
        <v>0.25</v>
      </c>
      <c r="M261" s="79">
        <v>0.25</v>
      </c>
      <c r="N261" s="79">
        <v>0.25</v>
      </c>
      <c r="O261" s="79">
        <v>0.25</v>
      </c>
      <c r="P261" s="79">
        <v>0.25</v>
      </c>
      <c r="Q261" s="79">
        <v>0.25</v>
      </c>
      <c r="R261" s="79">
        <v>0.25</v>
      </c>
      <c r="S261" s="79">
        <v>0.25</v>
      </c>
      <c r="T261" s="79">
        <v>0.25</v>
      </c>
      <c r="U261" s="79">
        <v>0.25</v>
      </c>
      <c r="V261" s="79">
        <v>0.25</v>
      </c>
      <c r="W261" s="79">
        <v>0</v>
      </c>
      <c r="X261" s="79">
        <v>0</v>
      </c>
      <c r="Y261" s="79">
        <v>0</v>
      </c>
      <c r="Z261" s="79">
        <v>0</v>
      </c>
      <c r="AA261" s="79">
        <v>0</v>
      </c>
      <c r="AB261" s="79">
        <v>0</v>
      </c>
      <c r="AC261" s="79">
        <v>3</v>
      </c>
      <c r="AD261" s="79">
        <v>18</v>
      </c>
      <c r="AE261" s="79">
        <v>938.57</v>
      </c>
    </row>
    <row r="262" spans="1:31" s="79" customFormat="1" ht="10.5">
      <c r="D262" s="79" t="s">
        <v>397</v>
      </c>
      <c r="E262" s="79">
        <v>0</v>
      </c>
      <c r="F262" s="79">
        <v>0</v>
      </c>
      <c r="G262" s="79">
        <v>0</v>
      </c>
      <c r="H262" s="79">
        <v>0</v>
      </c>
      <c r="I262" s="79">
        <v>0</v>
      </c>
      <c r="J262" s="79">
        <v>0</v>
      </c>
      <c r="K262" s="79">
        <v>0.25</v>
      </c>
      <c r="L262" s="79">
        <v>0.25</v>
      </c>
      <c r="M262" s="79">
        <v>0.25</v>
      </c>
      <c r="N262" s="79">
        <v>0.25</v>
      </c>
      <c r="O262" s="79">
        <v>0.25</v>
      </c>
      <c r="P262" s="79">
        <v>0.25</v>
      </c>
      <c r="Q262" s="79">
        <v>0.25</v>
      </c>
      <c r="R262" s="79">
        <v>0.25</v>
      </c>
      <c r="S262" s="79">
        <v>0.25</v>
      </c>
      <c r="T262" s="79">
        <v>0.25</v>
      </c>
      <c r="U262" s="79">
        <v>0.25</v>
      </c>
      <c r="V262" s="79">
        <v>0.25</v>
      </c>
      <c r="W262" s="79">
        <v>0</v>
      </c>
      <c r="X262" s="79">
        <v>0</v>
      </c>
      <c r="Y262" s="79">
        <v>0</v>
      </c>
      <c r="Z262" s="79">
        <v>0</v>
      </c>
      <c r="AA262" s="79">
        <v>0</v>
      </c>
      <c r="AB262" s="79">
        <v>0</v>
      </c>
      <c r="AC262" s="79">
        <v>3</v>
      </c>
    </row>
    <row r="263" spans="1:31" s="79" customFormat="1" ht="10.5">
      <c r="D263" s="79" t="s">
        <v>398</v>
      </c>
      <c r="E263" s="79">
        <v>0</v>
      </c>
      <c r="F263" s="79">
        <v>0</v>
      </c>
      <c r="G263" s="79">
        <v>0</v>
      </c>
      <c r="H263" s="79">
        <v>0</v>
      </c>
      <c r="I263" s="79">
        <v>0</v>
      </c>
      <c r="J263" s="79">
        <v>0</v>
      </c>
      <c r="K263" s="79">
        <v>0.25</v>
      </c>
      <c r="L263" s="79">
        <v>0.25</v>
      </c>
      <c r="M263" s="79">
        <v>0.25</v>
      </c>
      <c r="N263" s="79">
        <v>0.25</v>
      </c>
      <c r="O263" s="79">
        <v>0.25</v>
      </c>
      <c r="P263" s="79">
        <v>0.25</v>
      </c>
      <c r="Q263" s="79">
        <v>0.25</v>
      </c>
      <c r="R263" s="79">
        <v>0.25</v>
      </c>
      <c r="S263" s="79">
        <v>0.25</v>
      </c>
      <c r="T263" s="79">
        <v>0.25</v>
      </c>
      <c r="U263" s="79">
        <v>0.25</v>
      </c>
      <c r="V263" s="79">
        <v>0.25</v>
      </c>
      <c r="W263" s="79">
        <v>0</v>
      </c>
      <c r="X263" s="79">
        <v>0</v>
      </c>
      <c r="Y263" s="79">
        <v>0</v>
      </c>
      <c r="Z263" s="79">
        <v>0</v>
      </c>
      <c r="AA263" s="79">
        <v>0</v>
      </c>
      <c r="AB263" s="79">
        <v>0</v>
      </c>
      <c r="AC263" s="79">
        <v>3</v>
      </c>
    </row>
    <row r="264" spans="1:31" s="79" customFormat="1" ht="10.5">
      <c r="D264" s="79" t="s">
        <v>406</v>
      </c>
      <c r="E264" s="79">
        <v>0</v>
      </c>
      <c r="F264" s="79">
        <v>0</v>
      </c>
      <c r="G264" s="79">
        <v>0</v>
      </c>
      <c r="H264" s="79">
        <v>0</v>
      </c>
      <c r="I264" s="79">
        <v>0</v>
      </c>
      <c r="J264" s="79">
        <v>0</v>
      </c>
      <c r="K264" s="79">
        <v>0.25</v>
      </c>
      <c r="L264" s="79">
        <v>0.25</v>
      </c>
      <c r="M264" s="79">
        <v>0.25</v>
      </c>
      <c r="N264" s="79">
        <v>0.25</v>
      </c>
      <c r="O264" s="79">
        <v>0.25</v>
      </c>
      <c r="P264" s="79">
        <v>0.25</v>
      </c>
      <c r="Q264" s="79">
        <v>0.25</v>
      </c>
      <c r="R264" s="79">
        <v>0.25</v>
      </c>
      <c r="S264" s="79">
        <v>0.25</v>
      </c>
      <c r="T264" s="79">
        <v>0.25</v>
      </c>
      <c r="U264" s="79">
        <v>0.25</v>
      </c>
      <c r="V264" s="79">
        <v>0.25</v>
      </c>
      <c r="W264" s="79">
        <v>0</v>
      </c>
      <c r="X264" s="79">
        <v>0</v>
      </c>
      <c r="Y264" s="79">
        <v>0</v>
      </c>
      <c r="Z264" s="79">
        <v>0</v>
      </c>
      <c r="AA264" s="79">
        <v>0</v>
      </c>
      <c r="AB264" s="79">
        <v>0</v>
      </c>
      <c r="AC264" s="79">
        <v>3</v>
      </c>
    </row>
    <row r="265" spans="1:31" s="79" customFormat="1" ht="10.5">
      <c r="D265" s="79" t="s">
        <v>404</v>
      </c>
      <c r="E265" s="79">
        <v>0</v>
      </c>
      <c r="F265" s="79">
        <v>0</v>
      </c>
      <c r="G265" s="79">
        <v>0</v>
      </c>
      <c r="H265" s="79">
        <v>0</v>
      </c>
      <c r="I265" s="79">
        <v>0</v>
      </c>
      <c r="J265" s="79">
        <v>0</v>
      </c>
      <c r="K265" s="79">
        <v>0</v>
      </c>
      <c r="L265" s="79">
        <v>0</v>
      </c>
      <c r="M265" s="79">
        <v>0</v>
      </c>
      <c r="N265" s="79">
        <v>0</v>
      </c>
      <c r="O265" s="79">
        <v>0</v>
      </c>
      <c r="P265" s="79">
        <v>0</v>
      </c>
      <c r="Q265" s="79">
        <v>0</v>
      </c>
      <c r="R265" s="79">
        <v>0</v>
      </c>
      <c r="S265" s="79">
        <v>0</v>
      </c>
      <c r="T265" s="79">
        <v>0</v>
      </c>
      <c r="U265" s="79">
        <v>0</v>
      </c>
      <c r="V265" s="79">
        <v>0</v>
      </c>
      <c r="W265" s="79">
        <v>0</v>
      </c>
      <c r="X265" s="79">
        <v>0</v>
      </c>
      <c r="Y265" s="79">
        <v>0</v>
      </c>
      <c r="Z265" s="79">
        <v>0</v>
      </c>
      <c r="AA265" s="79">
        <v>0</v>
      </c>
      <c r="AB265" s="79">
        <v>0</v>
      </c>
      <c r="AC265" s="79">
        <v>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4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412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3"/>
      <c r="B2" s="93"/>
      <c r="C2" s="6" t="s">
        <v>349</v>
      </c>
      <c r="D2" s="6" t="s">
        <v>350</v>
      </c>
      <c r="E2" s="6" t="s">
        <v>351</v>
      </c>
      <c r="F2" s="6" t="s">
        <v>352</v>
      </c>
      <c r="G2" s="6" t="s">
        <v>353</v>
      </c>
      <c r="H2" s="6" t="s">
        <v>354</v>
      </c>
      <c r="I2" s="6" t="s">
        <v>355</v>
      </c>
      <c r="J2" s="6" t="s">
        <v>356</v>
      </c>
      <c r="K2" s="6" t="s">
        <v>357</v>
      </c>
      <c r="L2" s="6" t="s">
        <v>358</v>
      </c>
      <c r="M2" s="6" t="s">
        <v>446</v>
      </c>
      <c r="N2" s="6" t="s">
        <v>359</v>
      </c>
      <c r="O2" s="6" t="s">
        <v>360</v>
      </c>
      <c r="P2" s="6" t="s">
        <v>361</v>
      </c>
      <c r="Q2" s="6" t="s">
        <v>362</v>
      </c>
      <c r="R2" s="6" t="s">
        <v>363</v>
      </c>
    </row>
    <row r="3" spans="1:18">
      <c r="A3" s="8" t="s">
        <v>264</v>
      </c>
      <c r="B3" s="2"/>
      <c r="C3" s="7"/>
    </row>
    <row r="4" spans="1:18">
      <c r="A4" s="5"/>
      <c r="B4" s="9" t="s">
        <v>266</v>
      </c>
      <c r="C4" s="81" t="s">
        <v>267</v>
      </c>
      <c r="D4" s="81" t="s">
        <v>268</v>
      </c>
      <c r="E4" s="81" t="s">
        <v>269</v>
      </c>
      <c r="F4" s="81" t="s">
        <v>270</v>
      </c>
      <c r="G4" s="81" t="s">
        <v>1006</v>
      </c>
      <c r="H4" s="81" t="s">
        <v>271</v>
      </c>
      <c r="I4" s="81" t="s">
        <v>272</v>
      </c>
      <c r="J4" s="81" t="s">
        <v>273</v>
      </c>
      <c r="K4" s="81" t="s">
        <v>274</v>
      </c>
      <c r="L4" s="81" t="s">
        <v>275</v>
      </c>
      <c r="M4" s="81" t="s">
        <v>276</v>
      </c>
      <c r="N4" s="81" t="s">
        <v>277</v>
      </c>
      <c r="O4" s="81" t="s">
        <v>278</v>
      </c>
      <c r="P4" s="81" t="s">
        <v>279</v>
      </c>
      <c r="Q4" s="81">
        <v>7</v>
      </c>
      <c r="R4" s="81">
        <v>8</v>
      </c>
    </row>
    <row r="5" spans="1:18">
      <c r="A5" s="5"/>
      <c r="B5" s="9" t="s">
        <v>280</v>
      </c>
      <c r="C5" s="10" t="s">
        <v>281</v>
      </c>
      <c r="D5" s="11" t="s">
        <v>281</v>
      </c>
      <c r="E5" s="11" t="s">
        <v>281</v>
      </c>
      <c r="F5" s="11" t="s">
        <v>281</v>
      </c>
      <c r="G5" s="11" t="s">
        <v>281</v>
      </c>
      <c r="H5" s="11" t="s">
        <v>281</v>
      </c>
      <c r="I5" s="11" t="s">
        <v>281</v>
      </c>
      <c r="J5" s="11" t="s">
        <v>281</v>
      </c>
      <c r="K5" s="11" t="s">
        <v>281</v>
      </c>
      <c r="L5" s="11" t="s">
        <v>281</v>
      </c>
      <c r="M5" s="11" t="s">
        <v>281</v>
      </c>
      <c r="N5" s="11" t="s">
        <v>281</v>
      </c>
      <c r="O5" s="11" t="s">
        <v>281</v>
      </c>
      <c r="P5" s="11" t="s">
        <v>281</v>
      </c>
      <c r="Q5" s="11" t="s">
        <v>281</v>
      </c>
      <c r="R5" s="11" t="s">
        <v>281</v>
      </c>
    </row>
    <row r="6" spans="1:18">
      <c r="A6" s="5"/>
      <c r="B6" s="9"/>
      <c r="C6" s="82"/>
      <c r="D6" s="83"/>
      <c r="E6" s="83"/>
      <c r="F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8" t="s">
        <v>293</v>
      </c>
      <c r="B7" s="2"/>
      <c r="C7" s="7"/>
      <c r="H7" s="84"/>
    </row>
    <row r="8" spans="1:18">
      <c r="A8" s="5"/>
      <c r="B8" s="8" t="s">
        <v>294</v>
      </c>
      <c r="C8" s="7"/>
    </row>
    <row r="9" spans="1:18">
      <c r="A9" s="5"/>
      <c r="B9" s="9" t="s">
        <v>295</v>
      </c>
      <c r="C9" s="10" t="str">
        <f>BuildingSummary!$C$27</f>
        <v>Mass wall</v>
      </c>
      <c r="D9" s="10" t="str">
        <f>BuildingSummary!$C$27</f>
        <v>Mass wall</v>
      </c>
      <c r="E9" s="10" t="str">
        <f>BuildingSummary!$C$27</f>
        <v>Mass wall</v>
      </c>
      <c r="F9" s="10" t="str">
        <f>BuildingSummary!$C$27</f>
        <v>Mass wall</v>
      </c>
      <c r="G9" s="10" t="str">
        <f>BuildingSummary!$C$27</f>
        <v>Mass wall</v>
      </c>
      <c r="H9" s="10" t="str">
        <f>BuildingSummary!$C$27</f>
        <v>Mass wall</v>
      </c>
      <c r="I9" s="10" t="str">
        <f>BuildingSummary!$C$27</f>
        <v>Mass wall</v>
      </c>
      <c r="J9" s="10" t="str">
        <f>BuildingSummary!$C$27</f>
        <v>Mass wall</v>
      </c>
      <c r="K9" s="10" t="str">
        <f>BuildingSummary!$C$27</f>
        <v>Mass wall</v>
      </c>
      <c r="L9" s="10" t="str">
        <f>BuildingSummary!$C$27</f>
        <v>Mass wall</v>
      </c>
      <c r="M9" s="10" t="str">
        <f>BuildingSummary!$C$27</f>
        <v>Mass wall</v>
      </c>
      <c r="N9" s="10" t="str">
        <f>BuildingSummary!$C$27</f>
        <v>Mass wall</v>
      </c>
      <c r="O9" s="10" t="str">
        <f>BuildingSummary!$C$27</f>
        <v>Mass wall</v>
      </c>
      <c r="P9" s="10" t="str">
        <f>BuildingSummary!$C$27</f>
        <v>Mass wall</v>
      </c>
      <c r="Q9" s="10" t="str">
        <f>BuildingSummary!$C$27</f>
        <v>Mass wall</v>
      </c>
      <c r="R9" s="10" t="str">
        <f>BuildingSummary!$C$27</f>
        <v>Mass wall</v>
      </c>
    </row>
    <row r="10" spans="1:18">
      <c r="A10" s="5"/>
      <c r="B10" s="9" t="s">
        <v>31</v>
      </c>
      <c r="C10" s="10">
        <f>1/Miami!$D$96</f>
        <v>0.42069835927639887</v>
      </c>
      <c r="D10" s="10">
        <f>1/Houston!$D$96</f>
        <v>0.51786639047125838</v>
      </c>
      <c r="E10" s="10">
        <f>1/Phoenix!$D$96</f>
        <v>0.42955326460481102</v>
      </c>
      <c r="F10" s="10">
        <f>1/Atlanta!$D$96</f>
        <v>0.60716454159077105</v>
      </c>
      <c r="G10" s="10">
        <f>1/LosAngeles!$D$96</f>
        <v>0.42069835927639887</v>
      </c>
      <c r="H10" s="10">
        <f>1/LasVegas!$D$96</f>
        <v>0.60716454159077105</v>
      </c>
      <c r="I10" s="10">
        <f>1/SanFrancisco!$D$96</f>
        <v>0.42069835927639887</v>
      </c>
      <c r="J10" s="10">
        <f>1/Baltimore!$D$96</f>
        <v>1.4684287812041115</v>
      </c>
      <c r="K10" s="10">
        <f>1/Albuquerque!$D$96</f>
        <v>0.92678405931417984</v>
      </c>
      <c r="L10" s="10">
        <f>1/Seattle!$D$96</f>
        <v>1.7605633802816902</v>
      </c>
      <c r="M10" s="10">
        <f>1/Chicago!$D$96</f>
        <v>1.7605633802816902</v>
      </c>
      <c r="N10" s="10">
        <f>1/Boulder!$D$96</f>
        <v>1.2578616352201257</v>
      </c>
      <c r="O10" s="10">
        <f>1/Minneapolis!$D$96</f>
        <v>2.4813895781637716</v>
      </c>
      <c r="P10" s="10">
        <f>1/Helena!$D$96</f>
        <v>2.2271714922048997</v>
      </c>
      <c r="Q10" s="10">
        <f>1/Duluth!$D$96</f>
        <v>2.8901734104046244</v>
      </c>
      <c r="R10" s="10">
        <f>1/Fairbanks!$D$96</f>
        <v>3.7453183520599249</v>
      </c>
    </row>
    <row r="11" spans="1:18">
      <c r="A11" s="5"/>
      <c r="B11" s="8" t="s">
        <v>297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5"/>
      <c r="B12" s="12" t="s">
        <v>295</v>
      </c>
      <c r="C12" s="10" t="str">
        <f>BuildingSummary!$C$32</f>
        <v>IEAD</v>
      </c>
      <c r="D12" s="10" t="str">
        <f>BuildingSummary!$C$32</f>
        <v>IEAD</v>
      </c>
      <c r="E12" s="10" t="str">
        <f>BuildingSummary!$C$32</f>
        <v>IEAD</v>
      </c>
      <c r="F12" s="10" t="str">
        <f>BuildingSummary!$C$32</f>
        <v>IEAD</v>
      </c>
      <c r="G12" s="10" t="str">
        <f>BuildingSummary!$C$32</f>
        <v>IEAD</v>
      </c>
      <c r="H12" s="10" t="str">
        <f>BuildingSummary!$C$32</f>
        <v>IEAD</v>
      </c>
      <c r="I12" s="10" t="str">
        <f>BuildingSummary!$C$32</f>
        <v>IEAD</v>
      </c>
      <c r="J12" s="10" t="str">
        <f>BuildingSummary!$C$32</f>
        <v>IEAD</v>
      </c>
      <c r="K12" s="10" t="str">
        <f>BuildingSummary!$C$32</f>
        <v>IEAD</v>
      </c>
      <c r="L12" s="10" t="str">
        <f>BuildingSummary!$C$32</f>
        <v>IEAD</v>
      </c>
      <c r="M12" s="10" t="str">
        <f>BuildingSummary!$C$32</f>
        <v>IEAD</v>
      </c>
      <c r="N12" s="10" t="str">
        <f>BuildingSummary!$C$32</f>
        <v>IEAD</v>
      </c>
      <c r="O12" s="10" t="str">
        <f>BuildingSummary!$C$32</f>
        <v>IEAD</v>
      </c>
      <c r="P12" s="10" t="str">
        <f>BuildingSummary!$C$32</f>
        <v>IEAD</v>
      </c>
      <c r="Q12" s="10" t="str">
        <f>BuildingSummary!$C$32</f>
        <v>IEAD</v>
      </c>
      <c r="R12" s="10" t="str">
        <f>BuildingSummary!$C$32</f>
        <v>IEAD</v>
      </c>
    </row>
    <row r="13" spans="1:18">
      <c r="A13" s="5"/>
      <c r="B13" s="9" t="s">
        <v>31</v>
      </c>
      <c r="C13" s="10">
        <f>1/Miami!$D$102</f>
        <v>2.3752969121140142</v>
      </c>
      <c r="D13" s="10">
        <f>1/Houston!$D$102</f>
        <v>2.6666666666666665</v>
      </c>
      <c r="E13" s="10">
        <f>1/Phoenix!$D$102</f>
        <v>3.8314176245210727</v>
      </c>
      <c r="F13" s="10">
        <f>1/Atlanta!$D$102</f>
        <v>2.4449877750611249</v>
      </c>
      <c r="G13" s="10">
        <f>1/LosAngeles!$D$102</f>
        <v>1.7574692442882252</v>
      </c>
      <c r="H13" s="10">
        <f>1/LasVegas!$D$102</f>
        <v>3.6630036630036629</v>
      </c>
      <c r="I13" s="10">
        <f>1/SanFrancisco!$D$102</f>
        <v>1.996007984031936</v>
      </c>
      <c r="J13" s="10">
        <f>1/Baltimore!$D$102</f>
        <v>3.0303030303030303</v>
      </c>
      <c r="K13" s="10">
        <f>1/Albuquerque!$D$102</f>
        <v>2.9850746268656714</v>
      </c>
      <c r="L13" s="10">
        <f>1/Seattle!$D$102</f>
        <v>2.7472527472527473</v>
      </c>
      <c r="M13" s="10">
        <f>1/Chicago!$D$102</f>
        <v>3.3783783783783785</v>
      </c>
      <c r="N13" s="10">
        <f>1/Boulder!$D$102</f>
        <v>3.5087719298245617</v>
      </c>
      <c r="O13" s="10">
        <f>1/Minneapolis!$D$102</f>
        <v>3.9682539682539684</v>
      </c>
      <c r="P13" s="10">
        <f>1/Helena!$D$102</f>
        <v>3.6496350364963499</v>
      </c>
      <c r="Q13" s="10">
        <f>1/Duluth!$D$102</f>
        <v>4.4052863436123344</v>
      </c>
      <c r="R13" s="10">
        <f>1/Fairbanks!$D$102</f>
        <v>5.7471264367816097</v>
      </c>
    </row>
    <row r="14" spans="1:18">
      <c r="A14" s="5"/>
      <c r="B14" s="8" t="s">
        <v>299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5"/>
      <c r="B15" s="9" t="s">
        <v>32</v>
      </c>
      <c r="C15" s="10">
        <f>Miami!$E$176</f>
        <v>5.835</v>
      </c>
      <c r="D15" s="10">
        <f>Houston!$E$176</f>
        <v>5.835</v>
      </c>
      <c r="E15" s="10">
        <f>Phoenix!$E$176</f>
        <v>5.835</v>
      </c>
      <c r="F15" s="10">
        <f>Atlanta!$E$176</f>
        <v>4.0919999999999996</v>
      </c>
      <c r="G15" s="10">
        <f>LosAngeles!$E$176</f>
        <v>5.835</v>
      </c>
      <c r="H15" s="10">
        <f>LasVegas!$E$176</f>
        <v>5.835</v>
      </c>
      <c r="I15" s="10">
        <f>SanFrancisco!$E$176</f>
        <v>4.0919999999999996</v>
      </c>
      <c r="J15" s="10">
        <f>Baltimore!$E$176</f>
        <v>3.3540000000000001</v>
      </c>
      <c r="K15" s="10">
        <f>Albuquerque!$E$176</f>
        <v>4.0919999999999996</v>
      </c>
      <c r="L15" s="10">
        <f>Seattle!$E$176</f>
        <v>4.0919999999999996</v>
      </c>
      <c r="M15" s="10">
        <f>Chicago!$E$176</f>
        <v>3.3540000000000001</v>
      </c>
      <c r="N15" s="10">
        <f>Boulder!$E$176</f>
        <v>3.3540000000000001</v>
      </c>
      <c r="O15" s="10">
        <f>Minneapolis!$E$176</f>
        <v>2.956</v>
      </c>
      <c r="P15" s="10">
        <f>Helena!$E$176</f>
        <v>2.956</v>
      </c>
      <c r="Q15" s="10">
        <f>Duluth!$E$176</f>
        <v>2.956</v>
      </c>
      <c r="R15" s="10">
        <f>Fairbanks!$E$176</f>
        <v>2.956</v>
      </c>
    </row>
    <row r="16" spans="1:18">
      <c r="A16" s="5"/>
      <c r="B16" s="9" t="s">
        <v>300</v>
      </c>
      <c r="C16" s="10">
        <f>Miami!$F$176</f>
        <v>0.251</v>
      </c>
      <c r="D16" s="10">
        <f>Houston!$F$176</f>
        <v>0.251</v>
      </c>
      <c r="E16" s="10">
        <f>Phoenix!$F$176</f>
        <v>0.251</v>
      </c>
      <c r="F16" s="10">
        <f>Atlanta!$F$176</f>
        <v>0.255</v>
      </c>
      <c r="G16" s="10">
        <f>LosAngeles!$F$176</f>
        <v>0.44</v>
      </c>
      <c r="H16" s="10">
        <f>LasVegas!$F$176</f>
        <v>0.251</v>
      </c>
      <c r="I16" s="10">
        <f>SanFrancisco!$F$176</f>
        <v>0.39200000000000002</v>
      </c>
      <c r="J16" s="10">
        <f>Baltimore!$F$176</f>
        <v>0.35499999999999998</v>
      </c>
      <c r="K16" s="10">
        <f>Albuquerque!$F$176</f>
        <v>0.36199999999999999</v>
      </c>
      <c r="L16" s="10">
        <f>Seattle!$F$176</f>
        <v>0.39200000000000002</v>
      </c>
      <c r="M16" s="10">
        <f>Chicago!$F$176</f>
        <v>0.38500000000000001</v>
      </c>
      <c r="N16" s="10">
        <f>Boulder!$F$176</f>
        <v>0.38500000000000001</v>
      </c>
      <c r="O16" s="10">
        <f>Minneapolis!$F$176</f>
        <v>0.38500000000000001</v>
      </c>
      <c r="P16" s="10">
        <f>Helena!$F$176</f>
        <v>0.38500000000000001</v>
      </c>
      <c r="Q16" s="10">
        <f>Duluth!$F$176</f>
        <v>0.48699999999999999</v>
      </c>
      <c r="R16" s="10">
        <f>Fairbanks!$F$176</f>
        <v>0.61599999999999999</v>
      </c>
    </row>
    <row r="17" spans="1:19">
      <c r="A17" s="5"/>
      <c r="B17" s="9" t="s">
        <v>301</v>
      </c>
      <c r="C17" s="10">
        <f>Miami!$G$176</f>
        <v>0.11</v>
      </c>
      <c r="D17" s="10">
        <f>Houston!$G$176</f>
        <v>0.11</v>
      </c>
      <c r="E17" s="10">
        <f>Phoenix!$G$176</f>
        <v>0.11</v>
      </c>
      <c r="F17" s="10">
        <f>Atlanta!$G$176</f>
        <v>0.129</v>
      </c>
      <c r="G17" s="10">
        <f>LosAngeles!$G$176</f>
        <v>0.27200000000000002</v>
      </c>
      <c r="H17" s="10">
        <f>LasVegas!$G$176</f>
        <v>0.11</v>
      </c>
      <c r="I17" s="10">
        <f>SanFrancisco!$G$176</f>
        <v>0.253</v>
      </c>
      <c r="J17" s="10">
        <f>Baltimore!$G$176</f>
        <v>0.27400000000000002</v>
      </c>
      <c r="K17" s="10">
        <f>Albuquerque!$G$176</f>
        <v>0.22500000000000001</v>
      </c>
      <c r="L17" s="10">
        <f>Seattle!$G$176</f>
        <v>0.253</v>
      </c>
      <c r="M17" s="10">
        <f>Chicago!$G$176</f>
        <v>0.30499999999999999</v>
      </c>
      <c r="N17" s="10">
        <f>Boulder!$G$176</f>
        <v>0.30499999999999999</v>
      </c>
      <c r="O17" s="10">
        <f>Minneapolis!$G$176</f>
        <v>0.30499999999999999</v>
      </c>
      <c r="P17" s="10">
        <f>Helena!$G$176</f>
        <v>0.30499999999999999</v>
      </c>
      <c r="Q17" s="10">
        <f>Duluth!$G$176</f>
        <v>0.40899999999999997</v>
      </c>
      <c r="R17" s="10">
        <f>Fairbanks!$G$176</f>
        <v>0.54100000000000004</v>
      </c>
    </row>
    <row r="18" spans="1:19">
      <c r="A18" s="5"/>
      <c r="B18" s="8" t="s">
        <v>302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9">
      <c r="A19" s="5"/>
      <c r="B19" s="9" t="s">
        <v>32</v>
      </c>
      <c r="C19" s="10" t="s">
        <v>414</v>
      </c>
      <c r="D19" s="10" t="s">
        <v>414</v>
      </c>
      <c r="E19" s="10" t="s">
        <v>414</v>
      </c>
      <c r="F19" s="10" t="s">
        <v>414</v>
      </c>
      <c r="G19" s="10" t="s">
        <v>414</v>
      </c>
      <c r="H19" s="10" t="s">
        <v>414</v>
      </c>
      <c r="I19" s="10" t="s">
        <v>414</v>
      </c>
      <c r="J19" s="10" t="s">
        <v>414</v>
      </c>
      <c r="K19" s="10" t="s">
        <v>414</v>
      </c>
      <c r="L19" s="10" t="s">
        <v>414</v>
      </c>
      <c r="M19" s="10" t="s">
        <v>414</v>
      </c>
      <c r="N19" s="10" t="s">
        <v>414</v>
      </c>
      <c r="O19" s="10" t="s">
        <v>414</v>
      </c>
      <c r="P19" s="10" t="s">
        <v>414</v>
      </c>
      <c r="Q19" s="10" t="s">
        <v>414</v>
      </c>
      <c r="R19" s="10" t="s">
        <v>414</v>
      </c>
    </row>
    <row r="20" spans="1:19">
      <c r="A20" s="5"/>
      <c r="B20" s="9" t="s">
        <v>300</v>
      </c>
      <c r="C20" s="10" t="s">
        <v>414</v>
      </c>
      <c r="D20" s="10" t="s">
        <v>414</v>
      </c>
      <c r="E20" s="10" t="s">
        <v>414</v>
      </c>
      <c r="F20" s="10" t="s">
        <v>414</v>
      </c>
      <c r="G20" s="10" t="s">
        <v>414</v>
      </c>
      <c r="H20" s="10" t="s">
        <v>414</v>
      </c>
      <c r="I20" s="10" t="s">
        <v>414</v>
      </c>
      <c r="J20" s="10" t="s">
        <v>414</v>
      </c>
      <c r="K20" s="10" t="s">
        <v>414</v>
      </c>
      <c r="L20" s="10" t="s">
        <v>414</v>
      </c>
      <c r="M20" s="10" t="s">
        <v>414</v>
      </c>
      <c r="N20" s="10" t="s">
        <v>414</v>
      </c>
      <c r="O20" s="10" t="s">
        <v>414</v>
      </c>
      <c r="P20" s="10" t="s">
        <v>414</v>
      </c>
      <c r="Q20" s="10" t="s">
        <v>414</v>
      </c>
      <c r="R20" s="10" t="s">
        <v>414</v>
      </c>
    </row>
    <row r="21" spans="1:19">
      <c r="A21" s="5"/>
      <c r="B21" s="9" t="s">
        <v>301</v>
      </c>
      <c r="C21" s="10" t="s">
        <v>414</v>
      </c>
      <c r="D21" s="10" t="s">
        <v>414</v>
      </c>
      <c r="E21" s="10" t="s">
        <v>414</v>
      </c>
      <c r="F21" s="10" t="s">
        <v>414</v>
      </c>
      <c r="G21" s="10" t="s">
        <v>414</v>
      </c>
      <c r="H21" s="10" t="s">
        <v>414</v>
      </c>
      <c r="I21" s="10" t="s">
        <v>414</v>
      </c>
      <c r="J21" s="10" t="s">
        <v>414</v>
      </c>
      <c r="K21" s="10" t="s">
        <v>414</v>
      </c>
      <c r="L21" s="10" t="s">
        <v>414</v>
      </c>
      <c r="M21" s="10" t="s">
        <v>414</v>
      </c>
      <c r="N21" s="10" t="s">
        <v>414</v>
      </c>
      <c r="O21" s="10" t="s">
        <v>414</v>
      </c>
      <c r="P21" s="10" t="s">
        <v>414</v>
      </c>
      <c r="Q21" s="10" t="s">
        <v>414</v>
      </c>
      <c r="R21" s="10" t="s">
        <v>414</v>
      </c>
    </row>
    <row r="22" spans="1:19">
      <c r="A22" s="5"/>
      <c r="B22" s="8" t="s">
        <v>303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9">
      <c r="A23" s="5"/>
      <c r="B23" s="9" t="s">
        <v>304</v>
      </c>
      <c r="C23" s="10" t="str">
        <f>BuildingSummary!$C$47</f>
        <v>Basement</v>
      </c>
      <c r="D23" s="10" t="str">
        <f>BuildingSummary!$C$47</f>
        <v>Basement</v>
      </c>
      <c r="E23" s="10" t="str">
        <f>BuildingSummary!$C$47</f>
        <v>Basement</v>
      </c>
      <c r="F23" s="10" t="str">
        <f>BuildingSummary!$C$47</f>
        <v>Basement</v>
      </c>
      <c r="G23" s="10" t="str">
        <f>BuildingSummary!$C$47</f>
        <v>Basement</v>
      </c>
      <c r="H23" s="10" t="str">
        <f>BuildingSummary!$C$47</f>
        <v>Basement</v>
      </c>
      <c r="I23" s="10" t="str">
        <f>BuildingSummary!$C$47</f>
        <v>Basement</v>
      </c>
      <c r="J23" s="10" t="str">
        <f>BuildingSummary!$C$47</f>
        <v>Basement</v>
      </c>
      <c r="K23" s="10" t="str">
        <f>BuildingSummary!$C$47</f>
        <v>Basement</v>
      </c>
      <c r="L23" s="10" t="str">
        <f>BuildingSummary!$C$47</f>
        <v>Basement</v>
      </c>
      <c r="M23" s="10" t="str">
        <f>BuildingSummary!$C$47</f>
        <v>Basement</v>
      </c>
      <c r="N23" s="10" t="str">
        <f>BuildingSummary!$C$47</f>
        <v>Basement</v>
      </c>
      <c r="O23" s="10" t="str">
        <f>BuildingSummary!$C$47</f>
        <v>Basement</v>
      </c>
      <c r="P23" s="10" t="str">
        <f>BuildingSummary!$C$47</f>
        <v>Basement</v>
      </c>
      <c r="Q23" s="10" t="str">
        <f>BuildingSummary!$C$47</f>
        <v>Basement</v>
      </c>
      <c r="R23" s="10" t="str">
        <f>BuildingSummary!$C$47</f>
        <v>Basement</v>
      </c>
    </row>
    <row r="24" spans="1:19">
      <c r="A24" s="5"/>
      <c r="B24" s="9" t="s">
        <v>305</v>
      </c>
      <c r="C24" s="10" t="str">
        <f>BuildingSummary!$C$48</f>
        <v>4 in slab</v>
      </c>
      <c r="D24" s="10" t="str">
        <f>BuildingSummary!$C$48</f>
        <v>4 in slab</v>
      </c>
      <c r="E24" s="10" t="str">
        <f>BuildingSummary!$C$48</f>
        <v>4 in slab</v>
      </c>
      <c r="F24" s="10" t="str">
        <f>BuildingSummary!$C$48</f>
        <v>4 in slab</v>
      </c>
      <c r="G24" s="10" t="str">
        <f>BuildingSummary!$C$48</f>
        <v>4 in slab</v>
      </c>
      <c r="H24" s="10" t="str">
        <f>BuildingSummary!$C$48</f>
        <v>4 in slab</v>
      </c>
      <c r="I24" s="10" t="str">
        <f>BuildingSummary!$C$48</f>
        <v>4 in slab</v>
      </c>
      <c r="J24" s="10" t="str">
        <f>BuildingSummary!$C$48</f>
        <v>4 in slab</v>
      </c>
      <c r="K24" s="10" t="str">
        <f>BuildingSummary!$C$48</f>
        <v>4 in slab</v>
      </c>
      <c r="L24" s="10" t="str">
        <f>BuildingSummary!$C$48</f>
        <v>4 in slab</v>
      </c>
      <c r="M24" s="10" t="str">
        <f>BuildingSummary!$C$48</f>
        <v>4 in slab</v>
      </c>
      <c r="N24" s="10" t="str">
        <f>BuildingSummary!$C$48</f>
        <v>4 in slab</v>
      </c>
      <c r="O24" s="10" t="str">
        <f>BuildingSummary!$C$48</f>
        <v>4 in slab</v>
      </c>
      <c r="P24" s="10" t="str">
        <f>BuildingSummary!$C$48</f>
        <v>4 in slab</v>
      </c>
      <c r="Q24" s="10" t="str">
        <f>BuildingSummary!$C$48</f>
        <v>4 in slab</v>
      </c>
      <c r="R24" s="10" t="str">
        <f>BuildingSummary!$C$48</f>
        <v>4 in slab</v>
      </c>
    </row>
    <row r="25" spans="1:19">
      <c r="A25" s="5"/>
      <c r="B25" s="9" t="s">
        <v>31</v>
      </c>
      <c r="C25" s="10">
        <f>1/Miami!$D$91</f>
        <v>0.22716946842344388</v>
      </c>
      <c r="D25" s="10">
        <f>1/Houston!$D$91</f>
        <v>0.22716946842344388</v>
      </c>
      <c r="E25" s="10">
        <f>1/Phoenix!$D$91</f>
        <v>0.22716946842344388</v>
      </c>
      <c r="F25" s="10">
        <f>1/Atlanta!$D$91</f>
        <v>0.22716946842344388</v>
      </c>
      <c r="G25" s="10">
        <f>1/LosAngeles!$D$91</f>
        <v>0.22716946842344388</v>
      </c>
      <c r="H25" s="10">
        <f>1/LasVegas!$D$91</f>
        <v>0.22716946842344388</v>
      </c>
      <c r="I25" s="10">
        <f>1/SanFrancisco!$D$91</f>
        <v>0.22716946842344388</v>
      </c>
      <c r="J25" s="10">
        <f>1/Baltimore!$D$91</f>
        <v>0.22716946842344388</v>
      </c>
      <c r="K25" s="10">
        <f>1/Albuquerque!$D$91</f>
        <v>0.22716946842344388</v>
      </c>
      <c r="L25" s="10">
        <f>1/Seattle!$D$91</f>
        <v>0.22716946842344388</v>
      </c>
      <c r="M25" s="10">
        <f>1/Chicago!$D$91</f>
        <v>0.22716946842344388</v>
      </c>
      <c r="N25" s="10">
        <f>1/Boulder!$D$91</f>
        <v>0.22716946842344388</v>
      </c>
      <c r="O25" s="10">
        <f>1/Minneapolis!$D$91</f>
        <v>0.22716946842344388</v>
      </c>
      <c r="P25" s="10">
        <f>1/Helena!$D$91</f>
        <v>0.22716946842344388</v>
      </c>
      <c r="Q25" s="10">
        <f>1/Duluth!$D$91</f>
        <v>0.22716946842344388</v>
      </c>
      <c r="R25" s="10">
        <f>1/Fairbanks!$D$91</f>
        <v>0.22716946842344388</v>
      </c>
      <c r="S25" s="10"/>
    </row>
    <row r="26" spans="1:19">
      <c r="A26" s="8" t="s">
        <v>311</v>
      </c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>
      <c r="A27" s="5"/>
      <c r="B27" s="8" t="s">
        <v>316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>
      <c r="A28" s="5"/>
      <c r="B28" s="9" t="s">
        <v>415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9">
      <c r="A29" s="5"/>
      <c r="B29" s="9" t="str">
        <f>Miami!A221</f>
        <v>COOLSYS1 CHILLER</v>
      </c>
      <c r="C29" s="10">
        <f>10^(-3)*Miami!$C$221</f>
        <v>3247.6450800000002</v>
      </c>
      <c r="D29" s="10">
        <f>10^(-3)*Houston!$C$221</f>
        <v>3194.2305799999999</v>
      </c>
      <c r="E29" s="10">
        <f>10^(-3)*Phoenix!$C$221</f>
        <v>2926.2882799999998</v>
      </c>
      <c r="F29" s="10">
        <f>10^(-3)*Atlanta!$C$221</f>
        <v>2958.35169</v>
      </c>
      <c r="G29" s="10">
        <f>10^(-3)*LosAngeles!$C$221</f>
        <v>2586.1674800000001</v>
      </c>
      <c r="H29" s="10">
        <f>10^(-3)*LasVegas!$C$221</f>
        <v>2537.6328599999997</v>
      </c>
      <c r="I29" s="10">
        <f>10^(-3)*SanFrancisco!$C$221</f>
        <v>2161.9782200000004</v>
      </c>
      <c r="J29" s="10">
        <f>10^(-3)*Baltimore!$C$221</f>
        <v>2953.5117100000002</v>
      </c>
      <c r="K29" s="10">
        <f>10^(-3)*Albuquerque!$C$221</f>
        <v>2120.3054200000001</v>
      </c>
      <c r="L29" s="10">
        <f>10^(-3)*Seattle!$C$221</f>
        <v>2214.7200699999999</v>
      </c>
      <c r="M29" s="10">
        <f>10^(-3)*Chicago!$C$221</f>
        <v>2910.0747700000002</v>
      </c>
      <c r="N29" s="10">
        <f>10^(-3)*Boulder!$C$221</f>
        <v>2073.1414100000002</v>
      </c>
      <c r="O29" s="10">
        <f>10^(-3)*Minneapolis!$C$221</f>
        <v>2791.6535899999999</v>
      </c>
      <c r="P29" s="10">
        <f>10^(-3)*Helena!$C$221</f>
        <v>1968.8933100000002</v>
      </c>
      <c r="Q29" s="10">
        <f>10^(-3)*Duluth!$C$221</f>
        <v>2466.7643600000001</v>
      </c>
      <c r="R29" s="10">
        <f>10^(-3)*Fairbanks!$C$221</f>
        <v>1973.5999899999999</v>
      </c>
    </row>
    <row r="30" spans="1:19">
      <c r="A30" s="5"/>
      <c r="B30" s="9" t="s">
        <v>416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9">
      <c r="A31" s="5"/>
      <c r="B31" s="2" t="str">
        <f>Miami!A222</f>
        <v>HEATSYS1 BOILER</v>
      </c>
      <c r="C31" s="10">
        <f>10^(-3)*Miami!$C$222</f>
        <v>3285.6656499999999</v>
      </c>
      <c r="D31" s="10">
        <f>10^(-3)*Houston!$C$222</f>
        <v>3455.0864100000003</v>
      </c>
      <c r="E31" s="10">
        <f>10^(-3)*Phoenix!$C$222</f>
        <v>3441.1008099999999</v>
      </c>
      <c r="F31" s="10">
        <f>10^(-3)*Atlanta!$C$222</f>
        <v>3445.79529</v>
      </c>
      <c r="G31" s="10">
        <f>10^(-3)*LosAngeles!$C$222</f>
        <v>3291.8239600000002</v>
      </c>
      <c r="H31" s="10">
        <f>10^(-3)*LasVegas!$C$222</f>
        <v>3331.2891300000001</v>
      </c>
      <c r="I31" s="10">
        <f>10^(-3)*SanFrancisco!$C$222</f>
        <v>3194.5553599999998</v>
      </c>
      <c r="J31" s="10">
        <f>10^(-3)*Baltimore!$C$222</f>
        <v>3558.0221299999998</v>
      </c>
      <c r="K31" s="10">
        <f>10^(-3)*Albuquerque!$C$222</f>
        <v>3148.8197000000005</v>
      </c>
      <c r="L31" s="10">
        <f>10^(-3)*Seattle!$C$222</f>
        <v>3417.8573799999999</v>
      </c>
      <c r="M31" s="10">
        <f>10^(-3)*Chicago!$C$222</f>
        <v>3729.73234</v>
      </c>
      <c r="N31" s="10">
        <f>10^(-3)*Boulder!$C$222</f>
        <v>3271.8644700000004</v>
      </c>
      <c r="O31" s="10">
        <f>10^(-3)*Minneapolis!$C$222</f>
        <v>3813.3537099999999</v>
      </c>
      <c r="P31" s="10">
        <f>10^(-3)*Helena!$C$222</f>
        <v>3536.3053100000002</v>
      </c>
      <c r="Q31" s="10">
        <f>10^(-3)*Duluth!$C$222</f>
        <v>3817.5620400000003</v>
      </c>
      <c r="R31" s="10">
        <f>10^(-3)*Fairbanks!$C$222</f>
        <v>4313.5551699999996</v>
      </c>
    </row>
    <row r="32" spans="1:19">
      <c r="A32" s="5"/>
      <c r="B32" s="8" t="s">
        <v>317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>
      <c r="A33" s="5"/>
      <c r="B33" s="9" t="s">
        <v>318</v>
      </c>
      <c r="C33" s="69">
        <f>Miami!$D$221</f>
        <v>5.2</v>
      </c>
      <c r="D33" s="69">
        <f>Houston!$D$221</f>
        <v>5.2</v>
      </c>
      <c r="E33" s="69">
        <f>Phoenix!$D$221</f>
        <v>5.2</v>
      </c>
      <c r="F33" s="69">
        <f>Atlanta!$D$221</f>
        <v>5.2</v>
      </c>
      <c r="G33" s="69">
        <f>LosAngeles!$D$221</f>
        <v>5.2</v>
      </c>
      <c r="H33" s="69">
        <f>LasVegas!$D$221</f>
        <v>5.2</v>
      </c>
      <c r="I33" s="69">
        <f>SanFrancisco!$D$221</f>
        <v>5.2</v>
      </c>
      <c r="J33" s="69">
        <f>Baltimore!$D$221</f>
        <v>5.2</v>
      </c>
      <c r="K33" s="69">
        <f>Albuquerque!$D$221</f>
        <v>5.2</v>
      </c>
      <c r="L33" s="69">
        <f>Seattle!$D$221</f>
        <v>5.2</v>
      </c>
      <c r="M33" s="69">
        <f>Chicago!$D$221</f>
        <v>5.2</v>
      </c>
      <c r="N33" s="69">
        <f>Boulder!$D$221</f>
        <v>5.2</v>
      </c>
      <c r="O33" s="69">
        <f>Minneapolis!$D$221</f>
        <v>5.2</v>
      </c>
      <c r="P33" s="69">
        <f>Helena!$D$221</f>
        <v>5.2</v>
      </c>
      <c r="Q33" s="69">
        <f>Duluth!$D$221</f>
        <v>5.2</v>
      </c>
      <c r="R33" s="69">
        <f>Fairbanks!$D$221</f>
        <v>5.2</v>
      </c>
    </row>
    <row r="34" spans="1:18">
      <c r="A34" s="5"/>
      <c r="B34" s="9" t="s">
        <v>319</v>
      </c>
      <c r="C34" s="71">
        <f>Miami!$D$222</f>
        <v>0.79</v>
      </c>
      <c r="D34" s="71">
        <f>Houston!$D$222</f>
        <v>0.79</v>
      </c>
      <c r="E34" s="71">
        <f>Phoenix!$D$222</f>
        <v>0.79</v>
      </c>
      <c r="F34" s="71">
        <f>Atlanta!$D$222</f>
        <v>0.79</v>
      </c>
      <c r="G34" s="71">
        <f>LosAngeles!$D$222</f>
        <v>0.79</v>
      </c>
      <c r="H34" s="71">
        <f>LasVegas!$D$222</f>
        <v>0.79</v>
      </c>
      <c r="I34" s="71">
        <f>SanFrancisco!$D$222</f>
        <v>0.79</v>
      </c>
      <c r="J34" s="71">
        <f>Baltimore!$D$222</f>
        <v>0.79</v>
      </c>
      <c r="K34" s="71">
        <f>Albuquerque!$D$222</f>
        <v>0.79</v>
      </c>
      <c r="L34" s="71">
        <f>Seattle!$D$222</f>
        <v>0.79</v>
      </c>
      <c r="M34" s="71">
        <f>Chicago!$D$222</f>
        <v>0.79</v>
      </c>
      <c r="N34" s="71">
        <f>Boulder!$D$222</f>
        <v>0.79</v>
      </c>
      <c r="O34" s="71">
        <f>Minneapolis!$D$222</f>
        <v>0.79</v>
      </c>
      <c r="P34" s="71">
        <f>Helena!$D$222</f>
        <v>0.79</v>
      </c>
      <c r="Q34" s="71">
        <f>Duluth!$D$222</f>
        <v>0.79</v>
      </c>
      <c r="R34" s="71">
        <f>Fairbanks!$D$222</f>
        <v>0.79</v>
      </c>
    </row>
    <row r="35" spans="1:18">
      <c r="A35" s="5"/>
      <c r="B35" s="8" t="s">
        <v>447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9" t="str">
        <f>Miami!A295</f>
        <v>CAV_1_FAN</v>
      </c>
      <c r="C36" s="10" t="s">
        <v>448</v>
      </c>
      <c r="D36" s="10" t="s">
        <v>448</v>
      </c>
      <c r="E36" s="10" t="s">
        <v>448</v>
      </c>
      <c r="F36" s="10" t="s">
        <v>448</v>
      </c>
      <c r="G36" s="10" t="s">
        <v>448</v>
      </c>
      <c r="H36" s="10" t="s">
        <v>448</v>
      </c>
      <c r="I36" s="10" t="s">
        <v>448</v>
      </c>
      <c r="J36" s="10" t="s">
        <v>448</v>
      </c>
      <c r="K36" s="10" t="s">
        <v>448</v>
      </c>
      <c r="L36" s="10" t="s">
        <v>448</v>
      </c>
      <c r="M36" s="10" t="s">
        <v>448</v>
      </c>
      <c r="N36" s="10" t="s">
        <v>448</v>
      </c>
      <c r="O36" s="10" t="s">
        <v>448</v>
      </c>
      <c r="P36" s="10" t="s">
        <v>448</v>
      </c>
      <c r="Q36" s="10" t="s">
        <v>448</v>
      </c>
      <c r="R36" s="10" t="s">
        <v>448</v>
      </c>
    </row>
    <row r="37" spans="1:18">
      <c r="A37" s="5"/>
      <c r="B37" s="9" t="str">
        <f>Miami!A296</f>
        <v>CAV_2_FAN</v>
      </c>
      <c r="C37" s="10" t="s">
        <v>448</v>
      </c>
      <c r="D37" s="10" t="s">
        <v>448</v>
      </c>
      <c r="E37" s="10" t="s">
        <v>448</v>
      </c>
      <c r="F37" s="10" t="s">
        <v>448</v>
      </c>
      <c r="G37" s="10" t="s">
        <v>448</v>
      </c>
      <c r="H37" s="10" t="s">
        <v>448</v>
      </c>
      <c r="I37" s="10" t="s">
        <v>448</v>
      </c>
      <c r="J37" s="10" t="s">
        <v>448</v>
      </c>
      <c r="K37" s="10" t="s">
        <v>448</v>
      </c>
      <c r="L37" s="10" t="s">
        <v>448</v>
      </c>
      <c r="M37" s="10" t="s">
        <v>448</v>
      </c>
      <c r="N37" s="10" t="s">
        <v>448</v>
      </c>
      <c r="O37" s="10" t="s">
        <v>448</v>
      </c>
      <c r="P37" s="10" t="s">
        <v>448</v>
      </c>
      <c r="Q37" s="10" t="s">
        <v>448</v>
      </c>
      <c r="R37" s="10" t="s">
        <v>448</v>
      </c>
    </row>
    <row r="38" spans="1:18">
      <c r="A38" s="5"/>
      <c r="B38" s="9" t="str">
        <f>Miami!A297</f>
        <v>VAV_1_FAN</v>
      </c>
      <c r="C38" s="10" t="s">
        <v>448</v>
      </c>
      <c r="D38" s="10" t="s">
        <v>448</v>
      </c>
      <c r="E38" s="10" t="s">
        <v>449</v>
      </c>
      <c r="F38" s="10" t="s">
        <v>448</v>
      </c>
      <c r="G38" s="10" t="s">
        <v>449</v>
      </c>
      <c r="H38" s="10" t="s">
        <v>449</v>
      </c>
      <c r="I38" s="10" t="s">
        <v>449</v>
      </c>
      <c r="J38" s="10" t="s">
        <v>448</v>
      </c>
      <c r="K38" s="10" t="s">
        <v>449</v>
      </c>
      <c r="L38" s="10" t="s">
        <v>449</v>
      </c>
      <c r="M38" s="10" t="s">
        <v>449</v>
      </c>
      <c r="N38" s="10" t="s">
        <v>449</v>
      </c>
      <c r="O38" s="10" t="s">
        <v>449</v>
      </c>
      <c r="P38" s="10" t="s">
        <v>449</v>
      </c>
      <c r="Q38" s="10" t="s">
        <v>449</v>
      </c>
      <c r="R38" s="10" t="s">
        <v>449</v>
      </c>
    </row>
    <row r="39" spans="1:18">
      <c r="A39" s="5"/>
      <c r="B39" s="9" t="str">
        <f>Miami!A298</f>
        <v>VAV_2_FAN</v>
      </c>
      <c r="C39" s="10" t="s">
        <v>448</v>
      </c>
      <c r="D39" s="10" t="s">
        <v>448</v>
      </c>
      <c r="E39" s="10" t="s">
        <v>449</v>
      </c>
      <c r="F39" s="10" t="s">
        <v>448</v>
      </c>
      <c r="G39" s="10" t="s">
        <v>449</v>
      </c>
      <c r="H39" s="10" t="s">
        <v>449</v>
      </c>
      <c r="I39" s="10" t="s">
        <v>449</v>
      </c>
      <c r="J39" s="10" t="s">
        <v>448</v>
      </c>
      <c r="K39" s="10" t="s">
        <v>449</v>
      </c>
      <c r="L39" s="10" t="s">
        <v>449</v>
      </c>
      <c r="M39" s="10" t="s">
        <v>449</v>
      </c>
      <c r="N39" s="10" t="s">
        <v>449</v>
      </c>
      <c r="O39" s="10" t="s">
        <v>449</v>
      </c>
      <c r="P39" s="10" t="s">
        <v>449</v>
      </c>
      <c r="Q39" s="10" t="s">
        <v>449</v>
      </c>
      <c r="R39" s="10" t="s">
        <v>449</v>
      </c>
    </row>
    <row r="40" spans="1:18">
      <c r="A40" s="5"/>
      <c r="B40" s="8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>
      <c r="A41" s="5"/>
      <c r="B41" s="9" t="str">
        <f>Miami!A295</f>
        <v>CAV_1_FAN</v>
      </c>
      <c r="C41" s="10">
        <f>Miami!$E295</f>
        <v>17.079999999999998</v>
      </c>
      <c r="D41" s="10">
        <f>Houston!$E295</f>
        <v>17.09</v>
      </c>
      <c r="E41" s="10">
        <f>Phoenix!$E295</f>
        <v>18.93</v>
      </c>
      <c r="F41" s="10">
        <f>Atlanta!$E295</f>
        <v>16.79</v>
      </c>
      <c r="G41" s="10">
        <f>LosAngeles!$E295</f>
        <v>17.38</v>
      </c>
      <c r="H41" s="10">
        <f>LasVegas!$E295</f>
        <v>18.059999999999999</v>
      </c>
      <c r="I41" s="10">
        <f>SanFrancisco!$E295</f>
        <v>16.600000000000001</v>
      </c>
      <c r="J41" s="10">
        <f>Baltimore!$E295</f>
        <v>16.579999999999998</v>
      </c>
      <c r="K41" s="10">
        <f>Albuquerque!$E295</f>
        <v>17.510000000000002</v>
      </c>
      <c r="L41" s="10">
        <f>Seattle!$E295</f>
        <v>16.829999999999998</v>
      </c>
      <c r="M41" s="10">
        <f>Chicago!$E295</f>
        <v>16.809999999999999</v>
      </c>
      <c r="N41" s="10">
        <f>Boulder!$E295</f>
        <v>17.14</v>
      </c>
      <c r="O41" s="10">
        <f>Minneapolis!$E295</f>
        <v>16.7</v>
      </c>
      <c r="P41" s="10">
        <f>Helena!$E295</f>
        <v>16.88</v>
      </c>
      <c r="Q41" s="10">
        <f>Duluth!$E295</f>
        <v>17.11</v>
      </c>
      <c r="R41" s="10">
        <f>Fairbanks!$E295</f>
        <v>18.22</v>
      </c>
    </row>
    <row r="42" spans="1:18">
      <c r="A42" s="5"/>
      <c r="B42" s="9" t="str">
        <f>Miami!A296</f>
        <v>CAV_2_FAN</v>
      </c>
      <c r="C42" s="10">
        <f>Miami!$E296</f>
        <v>15.89</v>
      </c>
      <c r="D42" s="10">
        <f>Houston!$E296</f>
        <v>15.74</v>
      </c>
      <c r="E42" s="10">
        <f>Phoenix!$E296</f>
        <v>17.12</v>
      </c>
      <c r="F42" s="10">
        <f>Atlanta!$E296</f>
        <v>16.059999999999999</v>
      </c>
      <c r="G42" s="10">
        <f>LosAngeles!$E296</f>
        <v>15.35</v>
      </c>
      <c r="H42" s="10">
        <f>LasVegas!$E296</f>
        <v>17.03</v>
      </c>
      <c r="I42" s="10">
        <f>SanFrancisco!$E296</f>
        <v>14.9</v>
      </c>
      <c r="J42" s="10">
        <f>Baltimore!$E296</f>
        <v>15.5</v>
      </c>
      <c r="K42" s="10">
        <f>Albuquerque!$E296</f>
        <v>17.89</v>
      </c>
      <c r="L42" s="10">
        <f>Seattle!$E296</f>
        <v>15.42</v>
      </c>
      <c r="M42" s="10">
        <f>Chicago!$E296</f>
        <v>15.58</v>
      </c>
      <c r="N42" s="10">
        <f>Boulder!$E296</f>
        <v>17.7</v>
      </c>
      <c r="O42" s="10">
        <f>Minneapolis!$E296</f>
        <v>15.62</v>
      </c>
      <c r="P42" s="10">
        <f>Helena!$E296</f>
        <v>16.89</v>
      </c>
      <c r="Q42" s="10">
        <f>Duluth!$E296</f>
        <v>15.72</v>
      </c>
      <c r="R42" s="10">
        <f>Fairbanks!$E296</f>
        <v>15.34</v>
      </c>
    </row>
    <row r="43" spans="1:18">
      <c r="A43" s="5"/>
      <c r="B43" s="9" t="str">
        <f>Miami!A297</f>
        <v>VAV_1_FAN</v>
      </c>
      <c r="C43" s="10">
        <f>Miami!$E297</f>
        <v>29.67</v>
      </c>
      <c r="D43" s="10">
        <f>Houston!$E297</f>
        <v>29.42</v>
      </c>
      <c r="E43" s="10">
        <f>Phoenix!$E297</f>
        <v>29.8</v>
      </c>
      <c r="F43" s="10">
        <f>Atlanta!$E297</f>
        <v>29.11</v>
      </c>
      <c r="G43" s="10">
        <f>LosAngeles!$E297</f>
        <v>28.82</v>
      </c>
      <c r="H43" s="10">
        <f>LasVegas!$E297</f>
        <v>28.95</v>
      </c>
      <c r="I43" s="10">
        <f>SanFrancisco!$E297</f>
        <v>25.39</v>
      </c>
      <c r="J43" s="10">
        <f>Baltimore!$E297</f>
        <v>27.63</v>
      </c>
      <c r="K43" s="10">
        <f>Albuquerque!$E297</f>
        <v>29.95</v>
      </c>
      <c r="L43" s="10">
        <f>Seattle!$E297</f>
        <v>25.91</v>
      </c>
      <c r="M43" s="10">
        <f>Chicago!$E297</f>
        <v>27.73</v>
      </c>
      <c r="N43" s="10">
        <f>Boulder!$E297</f>
        <v>29.33</v>
      </c>
      <c r="O43" s="10">
        <f>Minneapolis!$E297</f>
        <v>27.47</v>
      </c>
      <c r="P43" s="10">
        <f>Helena!$E297</f>
        <v>27.93</v>
      </c>
      <c r="Q43" s="10">
        <f>Duluth!$E297</f>
        <v>26.29</v>
      </c>
      <c r="R43" s="10">
        <f>Fairbanks!$E297</f>
        <v>24.95</v>
      </c>
    </row>
    <row r="44" spans="1:18">
      <c r="A44" s="5"/>
      <c r="B44" s="9" t="str">
        <f>Miami!A298</f>
        <v>VAV_2_FAN</v>
      </c>
      <c r="C44" s="10">
        <f>Miami!$E298</f>
        <v>46.61</v>
      </c>
      <c r="D44" s="10">
        <f>Houston!$E298</f>
        <v>46.47</v>
      </c>
      <c r="E44" s="10">
        <f>Phoenix!$E298</f>
        <v>47.57</v>
      </c>
      <c r="F44" s="10">
        <f>Atlanta!$E298</f>
        <v>47.08</v>
      </c>
      <c r="G44" s="10">
        <f>LosAngeles!$E298</f>
        <v>46.74</v>
      </c>
      <c r="H44" s="10">
        <f>LasVegas!$E298</f>
        <v>47.11</v>
      </c>
      <c r="I44" s="10">
        <f>SanFrancisco!$E298</f>
        <v>44.4</v>
      </c>
      <c r="J44" s="10">
        <f>Baltimore!$E298</f>
        <v>44.52</v>
      </c>
      <c r="K44" s="10">
        <f>Albuquerque!$E298</f>
        <v>48.45</v>
      </c>
      <c r="L44" s="10">
        <f>Seattle!$E298</f>
        <v>44.16</v>
      </c>
      <c r="M44" s="10">
        <f>Chicago!$E298</f>
        <v>44.37</v>
      </c>
      <c r="N44" s="10">
        <f>Boulder!$E298</f>
        <v>46.91</v>
      </c>
      <c r="O44" s="10">
        <f>Minneapolis!$E298</f>
        <v>43.46</v>
      </c>
      <c r="P44" s="10">
        <f>Helena!$E298</f>
        <v>45.39</v>
      </c>
      <c r="Q44" s="10">
        <f>Duluth!$E298</f>
        <v>43.22</v>
      </c>
      <c r="R44" s="10">
        <f>Fairbanks!$E298</f>
        <v>42.34</v>
      </c>
    </row>
    <row r="45" spans="1:18">
      <c r="A45" s="8" t="s">
        <v>328</v>
      </c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5"/>
      <c r="B46" s="8" t="s">
        <v>329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5"/>
      <c r="B47" s="9" t="s">
        <v>417</v>
      </c>
      <c r="C47" s="70">
        <f>Miami!$B$346/(Miami!$B$28*10^6/3600)</f>
        <v>7.5060000509661079E-2</v>
      </c>
      <c r="D47" s="70">
        <f>Houston!$B$346/(Houston!$B$28*10^6/3600)</f>
        <v>9.7126739103408841E-2</v>
      </c>
      <c r="E47" s="70">
        <f>Phoenix!$B$346/(Phoenix!$B$28*10^6/3600)</f>
        <v>6.7327550123570765E-2</v>
      </c>
      <c r="F47" s="70">
        <f>Atlanta!$B$346/(Atlanta!$B$28*10^6/3600)</f>
        <v>9.63255956710838E-2</v>
      </c>
      <c r="G47" s="70">
        <f>LosAngeles!$B$346/(LosAngeles!$B$28*10^6/3600)</f>
        <v>4.3920807760222252E-2</v>
      </c>
      <c r="H47" s="70">
        <f>LasVegas!$B$346/(LasVegas!$B$28*10^6/3600)</f>
        <v>8.697979007625567E-2</v>
      </c>
      <c r="I47" s="70">
        <f>SanFrancisco!$B$346/(SanFrancisco!$B$28*10^6/3600)</f>
        <v>0.13011096175438897</v>
      </c>
      <c r="J47" s="70">
        <f>Baltimore!$B$346/(Baltimore!$B$28*10^6/3600)</f>
        <v>5.5144306688311245E-2</v>
      </c>
      <c r="K47" s="70">
        <f>Albuquerque!$B$346/(Albuquerque!$B$28*10^6/3600)</f>
        <v>3.6953596325589456E-2</v>
      </c>
      <c r="L47" s="70">
        <f>Seattle!$B$346/(Seattle!$B$28*10^6/3600)</f>
        <v>6.5587977077447429E-2</v>
      </c>
      <c r="M47" s="70">
        <f>Chicago!$B$346/(Chicago!$B$28*10^6/3600)</f>
        <v>9.8242681026878831E-2</v>
      </c>
      <c r="N47" s="70">
        <f>Boulder!$B$346/(Boulder!$B$28*10^6/3600)</f>
        <v>3.6954205728023812E-2</v>
      </c>
      <c r="O47" s="70">
        <f>Minneapolis!$B$346/(Minneapolis!$B$28*10^6/3600)</f>
        <v>5.1467372031161869E-2</v>
      </c>
      <c r="P47" s="70">
        <f>Helena!$B$346/(Helena!$B$28*10^6/3600)</f>
        <v>6.8989430909892471E-2</v>
      </c>
      <c r="Q47" s="70">
        <f>Duluth!$B$346/(Duluth!$B$28*10^6/3600)</f>
        <v>5.1532955841559341E-2</v>
      </c>
      <c r="R47" s="70">
        <f>Fairbanks!$B$346/(Fairbanks!$B$28*10^6/3600)</f>
        <v>8.7169541266292422E-2</v>
      </c>
    </row>
    <row r="48" spans="1:18">
      <c r="A48" s="5"/>
      <c r="B48" s="9" t="s">
        <v>34</v>
      </c>
      <c r="C48" s="10">
        <f>Miami!$B$347</f>
        <v>29.56</v>
      </c>
      <c r="D48" s="10">
        <f>Houston!$B$347</f>
        <v>36.299999999999997</v>
      </c>
      <c r="E48" s="10">
        <f>Phoenix!$B$347</f>
        <v>24.32</v>
      </c>
      <c r="F48" s="10">
        <f>Atlanta!$B$347</f>
        <v>33.65</v>
      </c>
      <c r="G48" s="10">
        <f>LosAngeles!$B$347</f>
        <v>14.66</v>
      </c>
      <c r="H48" s="10">
        <f>LasVegas!$B$347</f>
        <v>30.77</v>
      </c>
      <c r="I48" s="10">
        <f>SanFrancisco!$B$347</f>
        <v>39.58</v>
      </c>
      <c r="J48" s="10">
        <f>Baltimore!$B$347</f>
        <v>18.86</v>
      </c>
      <c r="K48" s="10">
        <f>Albuquerque!$B$347</f>
        <v>12.28</v>
      </c>
      <c r="L48" s="10">
        <f>Seattle!$B$347</f>
        <v>20.07</v>
      </c>
      <c r="M48" s="10">
        <f>Chicago!$B$347</f>
        <v>32.409999999999997</v>
      </c>
      <c r="N48" s="10">
        <f>Boulder!$B$347</f>
        <v>12</v>
      </c>
      <c r="O48" s="10">
        <f>Minneapolis!$B$347</f>
        <v>16.88</v>
      </c>
      <c r="P48" s="10">
        <f>Helena!$B$347</f>
        <v>21.85</v>
      </c>
      <c r="Q48" s="10">
        <f>Duluth!$B$347</f>
        <v>16.399999999999999</v>
      </c>
      <c r="R48" s="10">
        <f>Fairbanks!$B$347</f>
        <v>27.57</v>
      </c>
    </row>
    <row r="49" spans="1:18">
      <c r="A49" s="5"/>
      <c r="B49" s="8" t="s">
        <v>330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9" t="s">
        <v>418</v>
      </c>
      <c r="C50" s="70">
        <f>Miami!$C$346/(Miami!$C$28*10^(3))</f>
        <v>1.1442843591265298E-2</v>
      </c>
      <c r="D50" s="70">
        <f>Houston!$C$346/(Houston!$C$28*10^(3))</f>
        <v>8.1704948404713873E-3</v>
      </c>
      <c r="E50" s="70">
        <f>Phoenix!$C$346/(Phoenix!$C$28*10^(3))</f>
        <v>8.5511437598013752E-3</v>
      </c>
      <c r="F50" s="70">
        <f>Atlanta!$C$346/(Atlanta!$C$28*10^(3))</f>
        <v>1.0656881382647669E-2</v>
      </c>
      <c r="G50" s="70">
        <f>LosAngeles!$C$346/(LosAngeles!$C$28*10^(3))</f>
        <v>8.414300818762507E-3</v>
      </c>
      <c r="H50" s="70">
        <f>LasVegas!$C$346/(LasVegas!$C$28*10^(3))</f>
        <v>8.0887644819669473E-3</v>
      </c>
      <c r="I50" s="70">
        <f>SanFrancisco!$C$346/(SanFrancisco!$C$28*10^(3))</f>
        <v>8.4156870722008077E-3</v>
      </c>
      <c r="J50" s="70">
        <f>Baltimore!$C$346/(Baltimore!$C$28*10^(3))</f>
        <v>1.0074347335322656E-2</v>
      </c>
      <c r="K50" s="70">
        <f>Albuquerque!$C$346/(Albuquerque!$C$28*10^(3))</f>
        <v>7.1657048769700341E-3</v>
      </c>
      <c r="L50" s="70">
        <f>Seattle!$C$346/(Seattle!$C$28*10^(3))</f>
        <v>8.2892066165405516E-3</v>
      </c>
      <c r="M50" s="70">
        <f>Chicago!$C$346/(Chicago!$C$28*10^(3))</f>
        <v>8.8866503334252764E-3</v>
      </c>
      <c r="N50" s="70">
        <f>Boulder!$C$346/(Boulder!$C$28*10^(3))</f>
        <v>7.1682835950027113E-3</v>
      </c>
      <c r="O50" s="70">
        <f>Minneapolis!$C$346/(Minneapolis!$C$28*10^(3))</f>
        <v>7.9741546298140783E-3</v>
      </c>
      <c r="P50" s="70">
        <f>Helena!$C$346/(Helena!$C$28*10^(3))</f>
        <v>8.6834983598810828E-3</v>
      </c>
      <c r="Q50" s="70">
        <f>Duluth!$C$346/(Duluth!$C$28*10^(3))</f>
        <v>7.9699891394998043E-3</v>
      </c>
      <c r="R50" s="70">
        <f>Fairbanks!$C$346/(Fairbanks!$C$28*10^(3))</f>
        <v>4.1744913946941678E-3</v>
      </c>
    </row>
    <row r="51" spans="1:18">
      <c r="A51" s="5"/>
      <c r="B51" s="9" t="s">
        <v>34</v>
      </c>
      <c r="C51" s="10">
        <f>Miami!$C$347</f>
        <v>5.46</v>
      </c>
      <c r="D51" s="10">
        <f>Houston!$C$347</f>
        <v>4.59</v>
      </c>
      <c r="E51" s="10">
        <f>Phoenix!$C$347</f>
        <v>4.84</v>
      </c>
      <c r="F51" s="10">
        <f>Atlanta!$C$347</f>
        <v>6.45</v>
      </c>
      <c r="G51" s="10">
        <f>LosAngeles!$C$347</f>
        <v>5.15</v>
      </c>
      <c r="H51" s="10">
        <f>LasVegas!$C$347</f>
        <v>4.4800000000000004</v>
      </c>
      <c r="I51" s="10">
        <f>SanFrancisco!$C$347</f>
        <v>5.54</v>
      </c>
      <c r="J51" s="10">
        <f>Baltimore!$C$347</f>
        <v>6.5</v>
      </c>
      <c r="K51" s="10">
        <f>Albuquerque!$C$347</f>
        <v>3.65</v>
      </c>
      <c r="L51" s="10">
        <f>Seattle!$C$347</f>
        <v>5.54</v>
      </c>
      <c r="M51" s="10">
        <f>Chicago!$C$347</f>
        <v>6.11</v>
      </c>
      <c r="N51" s="10">
        <f>Boulder!$C$347</f>
        <v>3.88</v>
      </c>
      <c r="O51" s="10">
        <f>Minneapolis!$C$347</f>
        <v>5.82</v>
      </c>
      <c r="P51" s="10">
        <f>Helena!$C$347</f>
        <v>5.34</v>
      </c>
      <c r="Q51" s="10">
        <f>Duluth!$C$347</f>
        <v>6.26</v>
      </c>
      <c r="R51" s="10">
        <f>Fairbanks!$C$347</f>
        <v>4.62</v>
      </c>
    </row>
    <row r="52" spans="1:18">
      <c r="A52" s="5"/>
      <c r="B52" s="8" t="s">
        <v>331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5"/>
      <c r="B53" s="9" t="s">
        <v>35</v>
      </c>
      <c r="C53" s="10">
        <f>Miami!$E$347</f>
        <v>35.020000000000003</v>
      </c>
      <c r="D53" s="10">
        <f>Houston!$E$347</f>
        <v>40.89</v>
      </c>
      <c r="E53" s="10">
        <f>Phoenix!$E$347</f>
        <v>29.16</v>
      </c>
      <c r="F53" s="10">
        <f>Atlanta!$E$347</f>
        <v>40.1</v>
      </c>
      <c r="G53" s="10">
        <f>LosAngeles!$E$347</f>
        <v>19.809999999999999</v>
      </c>
      <c r="H53" s="10">
        <f>LasVegas!$E$347</f>
        <v>35.25</v>
      </c>
      <c r="I53" s="10">
        <f>SanFrancisco!$E$347</f>
        <v>45.11</v>
      </c>
      <c r="J53" s="10">
        <f>Baltimore!$E$347</f>
        <v>25.36</v>
      </c>
      <c r="K53" s="10">
        <f>Albuquerque!$E$347</f>
        <v>15.93</v>
      </c>
      <c r="L53" s="10">
        <f>Seattle!$E$347</f>
        <v>25.61</v>
      </c>
      <c r="M53" s="10">
        <f>Chicago!$E$347</f>
        <v>38.520000000000003</v>
      </c>
      <c r="N53" s="10">
        <f>Boulder!$E$347</f>
        <v>15.88</v>
      </c>
      <c r="O53" s="10">
        <f>Minneapolis!$E$347</f>
        <v>22.7</v>
      </c>
      <c r="P53" s="10">
        <f>Helena!$E$347</f>
        <v>27.19</v>
      </c>
      <c r="Q53" s="10">
        <f>Duluth!$E$347</f>
        <v>22.66</v>
      </c>
      <c r="R53" s="10">
        <f>Fairbanks!$E$347</f>
        <v>32.19</v>
      </c>
    </row>
    <row r="54" spans="1:18">
      <c r="A54" s="8" t="s">
        <v>332</v>
      </c>
      <c r="B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5"/>
      <c r="B55" s="8" t="s">
        <v>333</v>
      </c>
    </row>
    <row r="56" spans="1:18">
      <c r="A56" s="5"/>
      <c r="B56" s="9" t="s">
        <v>325</v>
      </c>
      <c r="C56" s="10">
        <f>10^6/3600*Miami!$B13</f>
        <v>0</v>
      </c>
      <c r="D56" s="10">
        <f>10^6/3600*Houston!$B13</f>
        <v>0</v>
      </c>
      <c r="E56" s="10">
        <f>10^6/3600*Phoenix!$B13</f>
        <v>0</v>
      </c>
      <c r="F56" s="10">
        <f>10^6/3600*Atlanta!$B13</f>
        <v>0</v>
      </c>
      <c r="G56" s="10">
        <f>10^6/3600*LosAngeles!$B13</f>
        <v>0</v>
      </c>
      <c r="H56" s="10">
        <f>10^6/3600*LasVegas!$B13</f>
        <v>0</v>
      </c>
      <c r="I56" s="10">
        <f>10^6/3600*SanFrancisco!$B13</f>
        <v>0</v>
      </c>
      <c r="J56" s="10">
        <f>10^6/3600*Baltimore!$B13</f>
        <v>0</v>
      </c>
      <c r="K56" s="10">
        <f>10^6/3600*Albuquerque!$B13</f>
        <v>0</v>
      </c>
      <c r="L56" s="10">
        <f>10^6/3600*Seattle!$B13</f>
        <v>0</v>
      </c>
      <c r="M56" s="10">
        <f>10^6/3600*Chicago!$B13</f>
        <v>0</v>
      </c>
      <c r="N56" s="10">
        <f>10^6/3600*Boulder!$B13</f>
        <v>0</v>
      </c>
      <c r="O56" s="10">
        <f>10^6/3600*Minneapolis!$B13</f>
        <v>0</v>
      </c>
      <c r="P56" s="10">
        <f>10^6/3600*Helena!$B13</f>
        <v>0</v>
      </c>
      <c r="Q56" s="10">
        <f>10^6/3600*Duluth!$B13</f>
        <v>0</v>
      </c>
      <c r="R56" s="10">
        <f>10^6/3600*Fairbanks!$B13</f>
        <v>0</v>
      </c>
    </row>
    <row r="57" spans="1:18">
      <c r="A57" s="5"/>
      <c r="B57" s="9" t="s">
        <v>326</v>
      </c>
      <c r="C57" s="10">
        <f>10^6/3600*Miami!$B14</f>
        <v>2335141.6666666665</v>
      </c>
      <c r="D57" s="10">
        <f>10^6/3600*Houston!$B14</f>
        <v>1868441.6666666667</v>
      </c>
      <c r="E57" s="10">
        <f>10^6/3600*Phoenix!$B14</f>
        <v>1323880.5555555555</v>
      </c>
      <c r="F57" s="10">
        <f>10^6/3600*Atlanta!$B14</f>
        <v>1285777.7777777778</v>
      </c>
      <c r="G57" s="10">
        <f>10^6/3600*LosAngeles!$B14</f>
        <v>1121077.7777777778</v>
      </c>
      <c r="H57" s="10">
        <f>10^6/3600*LasVegas!$B14</f>
        <v>969816.66666666663</v>
      </c>
      <c r="I57" s="10">
        <f>10^6/3600*SanFrancisco!$B14</f>
        <v>647219.44444444438</v>
      </c>
      <c r="J57" s="10">
        <f>10^6/3600*Baltimore!$B14</f>
        <v>1061555.5555555555</v>
      </c>
      <c r="K57" s="10">
        <f>10^6/3600*Albuquerque!$B14</f>
        <v>657452.77777777775</v>
      </c>
      <c r="L57" s="10">
        <f>10^6/3600*Seattle!$B14</f>
        <v>563805.5555555555</v>
      </c>
      <c r="M57" s="10">
        <f>10^6/3600*Chicago!$B14</f>
        <v>779847.22222222213</v>
      </c>
      <c r="N57" s="10">
        <f>10^6/3600*Boulder!$B14</f>
        <v>519097.22222222219</v>
      </c>
      <c r="O57" s="10">
        <f>10^6/3600*Minneapolis!$B14</f>
        <v>699955.55555555562</v>
      </c>
      <c r="P57" s="10">
        <f>10^6/3600*Helena!$B14</f>
        <v>415469.44444444444</v>
      </c>
      <c r="Q57" s="10">
        <f>10^6/3600*Duluth!$B14</f>
        <v>438419.44444444444</v>
      </c>
      <c r="R57" s="10">
        <f>10^6/3600*Fairbanks!$B14</f>
        <v>288844.44444444444</v>
      </c>
    </row>
    <row r="58" spans="1:18">
      <c r="A58" s="5"/>
      <c r="B58" s="9" t="s">
        <v>334</v>
      </c>
      <c r="C58" s="10">
        <f>10^6/3600*Miami!$B15</f>
        <v>2326391.6666666665</v>
      </c>
      <c r="D58" s="10">
        <f>10^6/3600*Houston!$B15</f>
        <v>2326391.6666666665</v>
      </c>
      <c r="E58" s="10">
        <f>10^6/3600*Phoenix!$B15</f>
        <v>2326391.6666666665</v>
      </c>
      <c r="F58" s="10">
        <f>10^6/3600*Atlanta!$B15</f>
        <v>2326391.6666666665</v>
      </c>
      <c r="G58" s="10">
        <f>10^6/3600*LosAngeles!$B15</f>
        <v>2326391.6666666665</v>
      </c>
      <c r="H58" s="10">
        <f>10^6/3600*LasVegas!$B15</f>
        <v>2326391.6666666665</v>
      </c>
      <c r="I58" s="10">
        <f>10^6/3600*SanFrancisco!$B15</f>
        <v>2326391.6666666665</v>
      </c>
      <c r="J58" s="10">
        <f>10^6/3600*Baltimore!$B15</f>
        <v>2326391.6666666665</v>
      </c>
      <c r="K58" s="10">
        <f>10^6/3600*Albuquerque!$B15</f>
        <v>2326391.6666666665</v>
      </c>
      <c r="L58" s="10">
        <f>10^6/3600*Seattle!$B15</f>
        <v>2326391.6666666665</v>
      </c>
      <c r="M58" s="10">
        <f>10^6/3600*Chicago!$B15</f>
        <v>2326391.6666666665</v>
      </c>
      <c r="N58" s="10">
        <f>10^6/3600*Boulder!$B15</f>
        <v>2326391.6666666665</v>
      </c>
      <c r="O58" s="10">
        <f>10^6/3600*Minneapolis!$B15</f>
        <v>2326391.6666666665</v>
      </c>
      <c r="P58" s="10">
        <f>10^6/3600*Helena!$B15</f>
        <v>2326391.6666666665</v>
      </c>
      <c r="Q58" s="10">
        <f>10^6/3600*Duluth!$B15</f>
        <v>2326391.6666666665</v>
      </c>
      <c r="R58" s="10">
        <f>10^6/3600*Fairbanks!$B15</f>
        <v>2326391.6666666665</v>
      </c>
    </row>
    <row r="59" spans="1:18">
      <c r="A59" s="5"/>
      <c r="B59" s="9" t="s">
        <v>335</v>
      </c>
      <c r="C59" s="10">
        <f>10^6/3600*Miami!$B16</f>
        <v>30086.111111111109</v>
      </c>
      <c r="D59" s="10">
        <f>10^6/3600*Houston!$B16</f>
        <v>30033.333333333332</v>
      </c>
      <c r="E59" s="10">
        <f>10^6/3600*Phoenix!$B16</f>
        <v>30025</v>
      </c>
      <c r="F59" s="10">
        <f>10^6/3600*Atlanta!$B16</f>
        <v>30075</v>
      </c>
      <c r="G59" s="10">
        <f>10^6/3600*LosAngeles!$B16</f>
        <v>30069.444444444445</v>
      </c>
      <c r="H59" s="10">
        <f>10^6/3600*LasVegas!$B16</f>
        <v>30041.666666666668</v>
      </c>
      <c r="I59" s="10">
        <f>10^6/3600*SanFrancisco!$B16</f>
        <v>30008.333333333332</v>
      </c>
      <c r="J59" s="10">
        <f>10^6/3600*Baltimore!$B16</f>
        <v>30038.888888888887</v>
      </c>
      <c r="K59" s="10">
        <f>10^6/3600*Albuquerque!$B16</f>
        <v>30033.333333333332</v>
      </c>
      <c r="L59" s="10">
        <f>10^6/3600*Seattle!$B16</f>
        <v>29988.888888888887</v>
      </c>
      <c r="M59" s="10">
        <f>10^6/3600*Chicago!$B16</f>
        <v>29997.222222222219</v>
      </c>
      <c r="N59" s="10">
        <f>10^6/3600*Boulder!$B16</f>
        <v>30002.777777777777</v>
      </c>
      <c r="O59" s="10">
        <f>10^6/3600*Minneapolis!$B16</f>
        <v>30022.222222222223</v>
      </c>
      <c r="P59" s="10">
        <f>10^6/3600*Helena!$B16</f>
        <v>29986.111111111109</v>
      </c>
      <c r="Q59" s="10">
        <f>10^6/3600*Duluth!$B16</f>
        <v>29977.777777777777</v>
      </c>
      <c r="R59" s="10">
        <f>10^6/3600*Fairbanks!$B16</f>
        <v>29797.222222222219</v>
      </c>
    </row>
    <row r="60" spans="1:18">
      <c r="A60" s="5"/>
      <c r="B60" s="9" t="s">
        <v>336</v>
      </c>
      <c r="C60" s="10">
        <f>10^6/3600*Miami!$B17</f>
        <v>1817169.4444444445</v>
      </c>
      <c r="D60" s="10">
        <f>10^6/3600*Houston!$B17</f>
        <v>1817169.4444444445</v>
      </c>
      <c r="E60" s="10">
        <f>10^6/3600*Phoenix!$B17</f>
        <v>1817169.4444444445</v>
      </c>
      <c r="F60" s="10">
        <f>10^6/3600*Atlanta!$B17</f>
        <v>1817169.4444444445</v>
      </c>
      <c r="G60" s="10">
        <f>10^6/3600*LosAngeles!$B17</f>
        <v>1817169.4444444445</v>
      </c>
      <c r="H60" s="10">
        <f>10^6/3600*LasVegas!$B17</f>
        <v>1817169.4444444445</v>
      </c>
      <c r="I60" s="10">
        <f>10^6/3600*SanFrancisco!$B17</f>
        <v>1817169.4444444445</v>
      </c>
      <c r="J60" s="10">
        <f>10^6/3600*Baltimore!$B17</f>
        <v>1817169.4444444445</v>
      </c>
      <c r="K60" s="10">
        <f>10^6/3600*Albuquerque!$B17</f>
        <v>1817169.4444444445</v>
      </c>
      <c r="L60" s="10">
        <f>10^6/3600*Seattle!$B17</f>
        <v>1817169.4444444445</v>
      </c>
      <c r="M60" s="10">
        <f>10^6/3600*Chicago!$B17</f>
        <v>1817169.4444444445</v>
      </c>
      <c r="N60" s="10">
        <f>10^6/3600*Boulder!$B17</f>
        <v>1817169.4444444445</v>
      </c>
      <c r="O60" s="10">
        <f>10^6/3600*Minneapolis!$B17</f>
        <v>1817169.4444444445</v>
      </c>
      <c r="P60" s="10">
        <f>10^6/3600*Helena!$B17</f>
        <v>1817169.4444444445</v>
      </c>
      <c r="Q60" s="10">
        <f>10^6/3600*Duluth!$B17</f>
        <v>1817169.4444444445</v>
      </c>
      <c r="R60" s="10">
        <f>10^6/3600*Fairbanks!$B17</f>
        <v>1817169.4444444445</v>
      </c>
    </row>
    <row r="61" spans="1:18">
      <c r="A61" s="5"/>
      <c r="B61" s="9" t="s">
        <v>337</v>
      </c>
      <c r="C61" s="10">
        <f>10^6/3600*Miami!$B18</f>
        <v>694291.66666666663</v>
      </c>
      <c r="D61" s="10">
        <f>10^6/3600*Houston!$B18</f>
        <v>694291.66666666663</v>
      </c>
      <c r="E61" s="10">
        <f>10^6/3600*Phoenix!$B18</f>
        <v>694291.66666666663</v>
      </c>
      <c r="F61" s="10">
        <f>10^6/3600*Atlanta!$B18</f>
        <v>694291.66666666663</v>
      </c>
      <c r="G61" s="10">
        <f>10^6/3600*LosAngeles!$B18</f>
        <v>694291.66666666663</v>
      </c>
      <c r="H61" s="10">
        <f>10^6/3600*LasVegas!$B18</f>
        <v>694291.66666666663</v>
      </c>
      <c r="I61" s="10">
        <f>10^6/3600*SanFrancisco!$B18</f>
        <v>694291.66666666663</v>
      </c>
      <c r="J61" s="10">
        <f>10^6/3600*Baltimore!$B18</f>
        <v>694291.66666666663</v>
      </c>
      <c r="K61" s="10">
        <f>10^6/3600*Albuquerque!$B18</f>
        <v>694291.66666666663</v>
      </c>
      <c r="L61" s="10">
        <f>10^6/3600*Seattle!$B18</f>
        <v>694291.66666666663</v>
      </c>
      <c r="M61" s="10">
        <f>10^6/3600*Chicago!$B18</f>
        <v>694291.66666666663</v>
      </c>
      <c r="N61" s="10">
        <f>10^6/3600*Boulder!$B18</f>
        <v>694291.66666666663</v>
      </c>
      <c r="O61" s="10">
        <f>10^6/3600*Minneapolis!$B18</f>
        <v>694291.66666666663</v>
      </c>
      <c r="P61" s="10">
        <f>10^6/3600*Helena!$B18</f>
        <v>694291.66666666663</v>
      </c>
      <c r="Q61" s="10">
        <f>10^6/3600*Duluth!$B18</f>
        <v>694291.66666666663</v>
      </c>
      <c r="R61" s="10">
        <f>10^6/3600*Fairbanks!$B18</f>
        <v>694291.66666666663</v>
      </c>
    </row>
    <row r="62" spans="1:18">
      <c r="A62" s="5"/>
      <c r="B62" s="9" t="s">
        <v>338</v>
      </c>
      <c r="C62" s="10">
        <f>10^6/3600*Miami!$B19</f>
        <v>709208.33333333337</v>
      </c>
      <c r="D62" s="10">
        <f>10^6/3600*Houston!$B19</f>
        <v>693977.77777777775</v>
      </c>
      <c r="E62" s="10">
        <f>10^6/3600*Phoenix!$B19</f>
        <v>764858.33333333326</v>
      </c>
      <c r="F62" s="10">
        <f>10^6/3600*Atlanta!$B19</f>
        <v>688413.88888888888</v>
      </c>
      <c r="G62" s="10">
        <f>10^6/3600*LosAngeles!$B19</f>
        <v>689258.33333333326</v>
      </c>
      <c r="H62" s="10">
        <f>10^6/3600*LasVegas!$B19</f>
        <v>744383.33333333337</v>
      </c>
      <c r="I62" s="10">
        <f>10^6/3600*SanFrancisco!$B19</f>
        <v>654758.33333333337</v>
      </c>
      <c r="J62" s="10">
        <f>10^6/3600*Baltimore!$B19</f>
        <v>664719.44444444438</v>
      </c>
      <c r="K62" s="10">
        <f>10^6/3600*Albuquerque!$B19</f>
        <v>743930.55555555562</v>
      </c>
      <c r="L62" s="10">
        <f>10^6/3600*Seattle!$B19</f>
        <v>666963.88888888888</v>
      </c>
      <c r="M62" s="10">
        <f>10^6/3600*Chicago!$B19</f>
        <v>670477.77777777775</v>
      </c>
      <c r="N62" s="10">
        <f>10^6/3600*Boulder!$B19</f>
        <v>723813.88888888888</v>
      </c>
      <c r="O62" s="10">
        <f>10^6/3600*Minneapolis!$B19</f>
        <v>670500</v>
      </c>
      <c r="P62" s="10">
        <f>10^6/3600*Helena!$B19</f>
        <v>697958.33333333337</v>
      </c>
      <c r="Q62" s="10">
        <f>10^6/3600*Duluth!$B19</f>
        <v>679683.33333333337</v>
      </c>
      <c r="R62" s="10">
        <f>10^6/3600*Fairbanks!$B19</f>
        <v>701002.77777777775</v>
      </c>
    </row>
    <row r="63" spans="1:18">
      <c r="A63" s="5"/>
      <c r="B63" s="9" t="s">
        <v>339</v>
      </c>
      <c r="C63" s="10">
        <f>10^6/3600*Miami!$B20</f>
        <v>496786.11111111112</v>
      </c>
      <c r="D63" s="10">
        <f>10^6/3600*Houston!$B20</f>
        <v>471866.66666666669</v>
      </c>
      <c r="E63" s="10">
        <f>10^6/3600*Phoenix!$B20</f>
        <v>420563.88888888888</v>
      </c>
      <c r="F63" s="10">
        <f>10^6/3600*Atlanta!$B20</f>
        <v>422783.33333333331</v>
      </c>
      <c r="G63" s="10">
        <f>10^6/3600*LosAngeles!$B20</f>
        <v>381058.33333333331</v>
      </c>
      <c r="H63" s="10">
        <f>10^6/3600*LasVegas!$B20</f>
        <v>361566.66666666669</v>
      </c>
      <c r="I63" s="10">
        <f>10^6/3600*SanFrancisco!$B20</f>
        <v>304613.88888888888</v>
      </c>
      <c r="J63" s="10">
        <f>10^6/3600*Baltimore!$B20</f>
        <v>410322.22222222225</v>
      </c>
      <c r="K63" s="10">
        <f>10^6/3600*Albuquerque!$B20</f>
        <v>299047.22222222219</v>
      </c>
      <c r="L63" s="10">
        <f>10^6/3600*Seattle!$B20</f>
        <v>305519.44444444438</v>
      </c>
      <c r="M63" s="10">
        <f>10^6/3600*Chicago!$B20</f>
        <v>387219.44444444444</v>
      </c>
      <c r="N63" s="10">
        <f>10^6/3600*Boulder!$B20</f>
        <v>281627.77777777775</v>
      </c>
      <c r="O63" s="10">
        <f>10^6/3600*Minneapolis!$B20</f>
        <v>353841.66666666663</v>
      </c>
      <c r="P63" s="10">
        <f>10^6/3600*Helena!$B20</f>
        <v>255716.66666666669</v>
      </c>
      <c r="Q63" s="10">
        <f>10^6/3600*Duluth!$B20</f>
        <v>296319.44444444444</v>
      </c>
      <c r="R63" s="10">
        <f>10^6/3600*Fairbanks!$B20</f>
        <v>196950</v>
      </c>
    </row>
    <row r="64" spans="1:18">
      <c r="A64" s="5"/>
      <c r="B64" s="9" t="s">
        <v>340</v>
      </c>
      <c r="C64" s="10">
        <f>10^6/3600*Miami!$B21</f>
        <v>356086.11111111112</v>
      </c>
      <c r="D64" s="10">
        <f>10^6/3600*Houston!$B21</f>
        <v>334994.44444444444</v>
      </c>
      <c r="E64" s="10">
        <f>10^6/3600*Phoenix!$B21</f>
        <v>312016.66666666669</v>
      </c>
      <c r="F64" s="10">
        <f>10^6/3600*Atlanta!$B21</f>
        <v>288408.33333333331</v>
      </c>
      <c r="G64" s="10">
        <f>10^6/3600*LosAngeles!$B21</f>
        <v>282936.11111111112</v>
      </c>
      <c r="H64" s="10">
        <f>10^6/3600*LasVegas!$B21</f>
        <v>251763.88888888888</v>
      </c>
      <c r="I64" s="10">
        <f>10^6/3600*SanFrancisco!$B21</f>
        <v>234769.44444444444</v>
      </c>
      <c r="J64" s="10">
        <f>10^6/3600*Baltimore!$B21</f>
        <v>250486.11111111109</v>
      </c>
      <c r="K64" s="10">
        <f>10^6/3600*Albuquerque!$B21</f>
        <v>174286.11111111109</v>
      </c>
      <c r="L64" s="10">
        <f>10^6/3600*Seattle!$B21</f>
        <v>219144.44444444444</v>
      </c>
      <c r="M64" s="10">
        <f>10^6/3600*Chicago!$B21</f>
        <v>205772.22222222222</v>
      </c>
      <c r="N64" s="10">
        <f>10^6/3600*Boulder!$B21</f>
        <v>151638.88888888888</v>
      </c>
      <c r="O64" s="10">
        <f>10^6/3600*Minneapolis!$B21</f>
        <v>182983.33333333334</v>
      </c>
      <c r="P64" s="10">
        <f>10^6/3600*Helena!$B21</f>
        <v>131616.66666666666</v>
      </c>
      <c r="Q64" s="10">
        <f>10^6/3600*Duluth!$B21</f>
        <v>141047.22222222222</v>
      </c>
      <c r="R64" s="10">
        <f>10^6/3600*Fairbanks!$B21</f>
        <v>93247.222222222219</v>
      </c>
    </row>
    <row r="65" spans="1:18">
      <c r="A65" s="5"/>
      <c r="B65" s="9" t="s">
        <v>341</v>
      </c>
      <c r="C65" s="10">
        <f>10^6/3600*Miami!$B22</f>
        <v>7083.333333333333</v>
      </c>
      <c r="D65" s="10">
        <f>10^6/3600*Houston!$B22</f>
        <v>86850</v>
      </c>
      <c r="E65" s="10">
        <f>10^6/3600*Phoenix!$B22</f>
        <v>355888.88888888888</v>
      </c>
      <c r="F65" s="10">
        <f>10^6/3600*Atlanta!$B22</f>
        <v>225908.33333333331</v>
      </c>
      <c r="G65" s="10">
        <f>10^6/3600*LosAngeles!$B22</f>
        <v>89550</v>
      </c>
      <c r="H65" s="10">
        <f>10^6/3600*LasVegas!$B22</f>
        <v>682147.22222222225</v>
      </c>
      <c r="I65" s="10">
        <f>10^6/3600*SanFrancisco!$B22</f>
        <v>59791.666666666664</v>
      </c>
      <c r="J65" s="10">
        <f>10^6/3600*Baltimore!$B22</f>
        <v>361050</v>
      </c>
      <c r="K65" s="10">
        <f>10^6/3600*Albuquerque!$B22</f>
        <v>656863.88888888888</v>
      </c>
      <c r="L65" s="10">
        <f>10^6/3600*Seattle!$B22</f>
        <v>186916.66666666666</v>
      </c>
      <c r="M65" s="10">
        <f>10^6/3600*Chicago!$B22</f>
        <v>435702.77777777775</v>
      </c>
      <c r="N65" s="10">
        <f>10^6/3600*Boulder!$B22</f>
        <v>684566.66666666663</v>
      </c>
      <c r="O65" s="10">
        <f>10^6/3600*Minneapolis!$B22</f>
        <v>527336.11111111112</v>
      </c>
      <c r="P65" s="10">
        <f>10^6/3600*Helena!$B22</f>
        <v>682997.22222222225</v>
      </c>
      <c r="Q65" s="10">
        <f>10^6/3600*Duluth!$B22</f>
        <v>663702.77777777775</v>
      </c>
      <c r="R65" s="10">
        <f>10^6/3600*Fairbanks!$B22</f>
        <v>896166.66666666663</v>
      </c>
    </row>
    <row r="66" spans="1:18">
      <c r="A66" s="5"/>
      <c r="B66" s="9" t="s">
        <v>320</v>
      </c>
      <c r="C66" s="10">
        <f>10^6/3600*Miami!$B23</f>
        <v>0</v>
      </c>
      <c r="D66" s="10">
        <f>10^6/3600*Houston!$B23</f>
        <v>0</v>
      </c>
      <c r="E66" s="10">
        <f>10^6/3600*Phoenix!$B23</f>
        <v>0</v>
      </c>
      <c r="F66" s="10">
        <f>10^6/3600*Atlanta!$B23</f>
        <v>0</v>
      </c>
      <c r="G66" s="10">
        <f>10^6/3600*LosAngeles!$B23</f>
        <v>0</v>
      </c>
      <c r="H66" s="10">
        <f>10^6/3600*LasVegas!$B23</f>
        <v>0</v>
      </c>
      <c r="I66" s="10">
        <f>10^6/3600*SanFrancisco!$B23</f>
        <v>0</v>
      </c>
      <c r="J66" s="10">
        <f>10^6/3600*Baltimore!$B23</f>
        <v>0</v>
      </c>
      <c r="K66" s="10">
        <f>10^6/3600*Albuquerque!$B23</f>
        <v>0</v>
      </c>
      <c r="L66" s="10">
        <f>10^6/3600*Seattle!$B23</f>
        <v>0</v>
      </c>
      <c r="M66" s="10">
        <f>10^6/3600*Chicago!$B23</f>
        <v>0</v>
      </c>
      <c r="N66" s="10">
        <f>10^6/3600*Boulder!$B23</f>
        <v>0</v>
      </c>
      <c r="O66" s="10">
        <f>10^6/3600*Minneapolis!$B23</f>
        <v>0</v>
      </c>
      <c r="P66" s="10">
        <f>10^6/3600*Helena!$B23</f>
        <v>0</v>
      </c>
      <c r="Q66" s="10">
        <f>10^6/3600*Duluth!$B23</f>
        <v>0</v>
      </c>
      <c r="R66" s="10">
        <f>10^6/3600*Fairbanks!$B23</f>
        <v>0</v>
      </c>
    </row>
    <row r="67" spans="1:18">
      <c r="A67" s="5"/>
      <c r="B67" s="9" t="s">
        <v>342</v>
      </c>
      <c r="C67" s="10">
        <f>10^6/3600*Miami!$B24</f>
        <v>0</v>
      </c>
      <c r="D67" s="10">
        <f>10^6/3600*Houston!$B24</f>
        <v>0</v>
      </c>
      <c r="E67" s="10">
        <f>10^6/3600*Phoenix!$B24</f>
        <v>0</v>
      </c>
      <c r="F67" s="10">
        <f>10^6/3600*Atlanta!$B24</f>
        <v>0</v>
      </c>
      <c r="G67" s="10">
        <f>10^6/3600*LosAngeles!$B24</f>
        <v>0</v>
      </c>
      <c r="H67" s="10">
        <f>10^6/3600*LasVegas!$B24</f>
        <v>0</v>
      </c>
      <c r="I67" s="10">
        <f>10^6/3600*SanFrancisco!$B24</f>
        <v>0</v>
      </c>
      <c r="J67" s="10">
        <f>10^6/3600*Baltimore!$B24</f>
        <v>0</v>
      </c>
      <c r="K67" s="10">
        <f>10^6/3600*Albuquerque!$B24</f>
        <v>0</v>
      </c>
      <c r="L67" s="10">
        <f>10^6/3600*Seattle!$B24</f>
        <v>0</v>
      </c>
      <c r="M67" s="10">
        <f>10^6/3600*Chicago!$B24</f>
        <v>0</v>
      </c>
      <c r="N67" s="10">
        <f>10^6/3600*Boulder!$B24</f>
        <v>0</v>
      </c>
      <c r="O67" s="10">
        <f>10^6/3600*Minneapolis!$B24</f>
        <v>0</v>
      </c>
      <c r="P67" s="10">
        <f>10^6/3600*Helena!$B24</f>
        <v>0</v>
      </c>
      <c r="Q67" s="10">
        <f>10^6/3600*Duluth!$B24</f>
        <v>0</v>
      </c>
      <c r="R67" s="10">
        <f>10^6/3600*Fairbanks!$B24</f>
        <v>0</v>
      </c>
    </row>
    <row r="68" spans="1:18">
      <c r="A68" s="5"/>
      <c r="B68" s="9" t="s">
        <v>343</v>
      </c>
      <c r="C68" s="10">
        <f>10^6/3600*Miami!$B25</f>
        <v>57152.777777777774</v>
      </c>
      <c r="D68" s="10">
        <f>10^6/3600*Houston!$B25</f>
        <v>54941.666666666664</v>
      </c>
      <c r="E68" s="10">
        <f>10^6/3600*Phoenix!$B25</f>
        <v>55308.333333333336</v>
      </c>
      <c r="F68" s="10">
        <f>10^6/3600*Atlanta!$B25</f>
        <v>52866.666666666664</v>
      </c>
      <c r="G68" s="10">
        <f>10^6/3600*LosAngeles!$B25</f>
        <v>53091.666666666664</v>
      </c>
      <c r="H68" s="10">
        <f>10^6/3600*LasVegas!$B25</f>
        <v>53347.222222222226</v>
      </c>
      <c r="I68" s="10">
        <f>10^6/3600*SanFrancisco!$B25</f>
        <v>51597.222222222219</v>
      </c>
      <c r="J68" s="10">
        <f>10^6/3600*Baltimore!$B25</f>
        <v>51622.222222222219</v>
      </c>
      <c r="K68" s="10">
        <f>10^6/3600*Albuquerque!$B25</f>
        <v>51461.111111111109</v>
      </c>
      <c r="L68" s="10">
        <f>10^6/3600*Seattle!$B25</f>
        <v>50588.888888888891</v>
      </c>
      <c r="M68" s="10">
        <f>10^6/3600*Chicago!$B25</f>
        <v>50627.777777777774</v>
      </c>
      <c r="N68" s="10">
        <f>10^6/3600*Boulder!$B25</f>
        <v>50427.777777777774</v>
      </c>
      <c r="O68" s="10">
        <f>10^6/3600*Minneapolis!$B25</f>
        <v>50152.777777777781</v>
      </c>
      <c r="P68" s="10">
        <f>10^6/3600*Helena!$B25</f>
        <v>49455.555555555555</v>
      </c>
      <c r="Q68" s="10">
        <f>10^6/3600*Duluth!$B25</f>
        <v>48788.888888888883</v>
      </c>
      <c r="R68" s="10">
        <f>10^6/3600*Fairbanks!$B25</f>
        <v>47880.555555555555</v>
      </c>
    </row>
    <row r="69" spans="1:18">
      <c r="A69" s="5"/>
      <c r="B69" s="9" t="s">
        <v>344</v>
      </c>
      <c r="C69" s="10">
        <f>10^6/3600*Miami!$B26</f>
        <v>0</v>
      </c>
      <c r="D69" s="10">
        <f>10^6/3600*Houston!$B26</f>
        <v>0</v>
      </c>
      <c r="E69" s="10">
        <f>10^6/3600*Phoenix!$B26</f>
        <v>0</v>
      </c>
      <c r="F69" s="10">
        <f>10^6/3600*Atlanta!$B26</f>
        <v>0</v>
      </c>
      <c r="G69" s="10">
        <f>10^6/3600*LosAngeles!$B26</f>
        <v>0</v>
      </c>
      <c r="H69" s="10">
        <f>10^6/3600*LasVegas!$B26</f>
        <v>0</v>
      </c>
      <c r="I69" s="10">
        <f>10^6/3600*SanFrancisco!$B26</f>
        <v>0</v>
      </c>
      <c r="J69" s="10">
        <f>10^6/3600*Baltimore!$B26</f>
        <v>0</v>
      </c>
      <c r="K69" s="10">
        <f>10^6/3600*Albuquerque!$B26</f>
        <v>0</v>
      </c>
      <c r="L69" s="10">
        <f>10^6/3600*Seattle!$B26</f>
        <v>0</v>
      </c>
      <c r="M69" s="10">
        <f>10^6/3600*Chicago!$B26</f>
        <v>0</v>
      </c>
      <c r="N69" s="10">
        <f>10^6/3600*Boulder!$B26</f>
        <v>0</v>
      </c>
      <c r="O69" s="10">
        <f>10^6/3600*Minneapolis!$B26</f>
        <v>0</v>
      </c>
      <c r="P69" s="10">
        <f>10^6/3600*Helena!$B26</f>
        <v>0</v>
      </c>
      <c r="Q69" s="10">
        <f>10^6/3600*Duluth!$B26</f>
        <v>0</v>
      </c>
      <c r="R69" s="10">
        <f>10^6/3600*Fairbanks!$B26</f>
        <v>0</v>
      </c>
    </row>
    <row r="70" spans="1:18">
      <c r="A70" s="5"/>
      <c r="B70" s="9" t="s">
        <v>345</v>
      </c>
      <c r="C70" s="10">
        <f>10^6/3600*Miami!$B27</f>
        <v>0</v>
      </c>
      <c r="D70" s="10">
        <f>10^6/3600*Houston!$B27</f>
        <v>0</v>
      </c>
      <c r="E70" s="10">
        <f>10^6/3600*Phoenix!$B27</f>
        <v>0</v>
      </c>
      <c r="F70" s="10">
        <f>10^6/3600*Atlanta!$B27</f>
        <v>0</v>
      </c>
      <c r="G70" s="10">
        <f>10^6/3600*LosAngeles!$B27</f>
        <v>0</v>
      </c>
      <c r="H70" s="10">
        <f>10^6/3600*LasVegas!$B27</f>
        <v>0</v>
      </c>
      <c r="I70" s="10">
        <f>10^6/3600*SanFrancisco!$B27</f>
        <v>0</v>
      </c>
      <c r="J70" s="10">
        <f>10^6/3600*Baltimore!$B27</f>
        <v>0</v>
      </c>
      <c r="K70" s="10">
        <f>10^6/3600*Albuquerque!$B27</f>
        <v>0</v>
      </c>
      <c r="L70" s="10">
        <f>10^6/3600*Seattle!$B27</f>
        <v>0</v>
      </c>
      <c r="M70" s="10">
        <f>10^6/3600*Chicago!$B27</f>
        <v>0</v>
      </c>
      <c r="N70" s="10">
        <f>10^6/3600*Boulder!$B27</f>
        <v>0</v>
      </c>
      <c r="O70" s="10">
        <f>10^6/3600*Minneapolis!$B27</f>
        <v>0</v>
      </c>
      <c r="P70" s="10">
        <f>10^6/3600*Helena!$B27</f>
        <v>0</v>
      </c>
      <c r="Q70" s="10">
        <f>10^6/3600*Duluth!$B27</f>
        <v>0</v>
      </c>
      <c r="R70" s="10">
        <f>10^6/3600*Fairbanks!$B27</f>
        <v>0</v>
      </c>
    </row>
    <row r="71" spans="1:18">
      <c r="A71" s="5"/>
      <c r="B71" s="8" t="s">
        <v>419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5"/>
      <c r="B72" s="9" t="s">
        <v>325</v>
      </c>
      <c r="C72" s="10">
        <f>10^3*Miami!$C13</f>
        <v>8873200</v>
      </c>
      <c r="D72" s="10">
        <f>10^3*Houston!$C13</f>
        <v>10688630</v>
      </c>
      <c r="E72" s="10">
        <f>10^3*Phoenix!$C13</f>
        <v>10816840</v>
      </c>
      <c r="F72" s="10">
        <f>10^3*Atlanta!$C13</f>
        <v>11566730</v>
      </c>
      <c r="G72" s="10">
        <f>10^3*LosAngeles!$C13</f>
        <v>11740280</v>
      </c>
      <c r="H72" s="10">
        <f>10^3*LasVegas!$C13</f>
        <v>10486960</v>
      </c>
      <c r="I72" s="10">
        <f>10^3*SanFrancisco!$C13</f>
        <v>12678750</v>
      </c>
      <c r="J72" s="10">
        <f>10^3*Baltimore!$C13</f>
        <v>12386360</v>
      </c>
      <c r="K72" s="10">
        <f>10^3*Albuquerque!$C13</f>
        <v>9350490</v>
      </c>
      <c r="L72" s="10">
        <f>10^3*Seattle!$C13</f>
        <v>12880460</v>
      </c>
      <c r="M72" s="10">
        <f>10^3*Chicago!$C13</f>
        <v>13265260</v>
      </c>
      <c r="N72" s="10">
        <f>10^3*Boulder!$C13</f>
        <v>9996420</v>
      </c>
      <c r="O72" s="10">
        <f>10^3*Minneapolis!$C13</f>
        <v>14168340</v>
      </c>
      <c r="P72" s="10">
        <f>10^3*Helena!$C13</f>
        <v>11591360</v>
      </c>
      <c r="Q72" s="10">
        <f>10^3*Duluth!$C13</f>
        <v>15329100</v>
      </c>
      <c r="R72" s="10">
        <f>10^3*Fairbanks!$C13</f>
        <v>22409780</v>
      </c>
    </row>
    <row r="73" spans="1:18">
      <c r="A73" s="5"/>
      <c r="B73" s="9" t="s">
        <v>326</v>
      </c>
      <c r="C73" s="10">
        <f>10^3*Miami!$C14</f>
        <v>0</v>
      </c>
      <c r="D73" s="10">
        <f>10^3*Houston!$C14</f>
        <v>0</v>
      </c>
      <c r="E73" s="10">
        <f>10^3*Phoenix!$C14</f>
        <v>0</v>
      </c>
      <c r="F73" s="10">
        <f>10^3*Atlanta!$C14</f>
        <v>0</v>
      </c>
      <c r="G73" s="10">
        <f>10^3*LosAngeles!$C14</f>
        <v>0</v>
      </c>
      <c r="H73" s="10">
        <f>10^3*LasVegas!$C14</f>
        <v>0</v>
      </c>
      <c r="I73" s="10">
        <f>10^3*SanFrancisco!$C14</f>
        <v>0</v>
      </c>
      <c r="J73" s="10">
        <f>10^3*Baltimore!$C14</f>
        <v>0</v>
      </c>
      <c r="K73" s="10">
        <f>10^3*Albuquerque!$C14</f>
        <v>0</v>
      </c>
      <c r="L73" s="10">
        <f>10^3*Seattle!$C14</f>
        <v>0</v>
      </c>
      <c r="M73" s="10">
        <f>10^3*Chicago!$C14</f>
        <v>0</v>
      </c>
      <c r="N73" s="10">
        <f>10^3*Boulder!$C14</f>
        <v>0</v>
      </c>
      <c r="O73" s="10">
        <f>10^3*Minneapolis!$C14</f>
        <v>0</v>
      </c>
      <c r="P73" s="10">
        <f>10^3*Helena!$C14</f>
        <v>0</v>
      </c>
      <c r="Q73" s="10">
        <f>10^3*Duluth!$C14</f>
        <v>0</v>
      </c>
      <c r="R73" s="10">
        <f>10^3*Fairbanks!$C14</f>
        <v>0</v>
      </c>
    </row>
    <row r="74" spans="1:18">
      <c r="A74" s="5"/>
      <c r="B74" s="9" t="s">
        <v>334</v>
      </c>
      <c r="C74" s="10">
        <f>10^3*Miami!$C15</f>
        <v>0</v>
      </c>
      <c r="D74" s="10">
        <f>10^3*Houston!$C15</f>
        <v>0</v>
      </c>
      <c r="E74" s="10">
        <f>10^3*Phoenix!$C15</f>
        <v>0</v>
      </c>
      <c r="F74" s="10">
        <f>10^3*Atlanta!$C15</f>
        <v>0</v>
      </c>
      <c r="G74" s="10">
        <f>10^3*LosAngeles!$C15</f>
        <v>0</v>
      </c>
      <c r="H74" s="10">
        <f>10^3*LasVegas!$C15</f>
        <v>0</v>
      </c>
      <c r="I74" s="10">
        <f>10^3*SanFrancisco!$C15</f>
        <v>0</v>
      </c>
      <c r="J74" s="10">
        <f>10^3*Baltimore!$C15</f>
        <v>0</v>
      </c>
      <c r="K74" s="10">
        <f>10^3*Albuquerque!$C15</f>
        <v>0</v>
      </c>
      <c r="L74" s="10">
        <f>10^3*Seattle!$C15</f>
        <v>0</v>
      </c>
      <c r="M74" s="10">
        <f>10^3*Chicago!$C15</f>
        <v>0</v>
      </c>
      <c r="N74" s="10">
        <f>10^3*Boulder!$C15</f>
        <v>0</v>
      </c>
      <c r="O74" s="10">
        <f>10^3*Minneapolis!$C15</f>
        <v>0</v>
      </c>
      <c r="P74" s="10">
        <f>10^3*Helena!$C15</f>
        <v>0</v>
      </c>
      <c r="Q74" s="10">
        <f>10^3*Duluth!$C15</f>
        <v>0</v>
      </c>
      <c r="R74" s="10">
        <f>10^3*Fairbanks!$C15</f>
        <v>0</v>
      </c>
    </row>
    <row r="75" spans="1:18">
      <c r="A75" s="5"/>
      <c r="B75" s="9" t="s">
        <v>335</v>
      </c>
      <c r="C75" s="10">
        <f>10^3*Miami!$C16</f>
        <v>0</v>
      </c>
      <c r="D75" s="10">
        <f>10^3*Houston!$C16</f>
        <v>0</v>
      </c>
      <c r="E75" s="10">
        <f>10^3*Phoenix!$C16</f>
        <v>0</v>
      </c>
      <c r="F75" s="10">
        <f>10^3*Atlanta!$C16</f>
        <v>0</v>
      </c>
      <c r="G75" s="10">
        <f>10^3*LosAngeles!$C16</f>
        <v>0</v>
      </c>
      <c r="H75" s="10">
        <f>10^3*LasVegas!$C16</f>
        <v>0</v>
      </c>
      <c r="I75" s="10">
        <f>10^3*SanFrancisco!$C16</f>
        <v>0</v>
      </c>
      <c r="J75" s="10">
        <f>10^3*Baltimore!$C16</f>
        <v>0</v>
      </c>
      <c r="K75" s="10">
        <f>10^3*Albuquerque!$C16</f>
        <v>0</v>
      </c>
      <c r="L75" s="10">
        <f>10^3*Seattle!$C16</f>
        <v>0</v>
      </c>
      <c r="M75" s="10">
        <f>10^3*Chicago!$C16</f>
        <v>0</v>
      </c>
      <c r="N75" s="10">
        <f>10^3*Boulder!$C16</f>
        <v>0</v>
      </c>
      <c r="O75" s="10">
        <f>10^3*Minneapolis!$C16</f>
        <v>0</v>
      </c>
      <c r="P75" s="10">
        <f>10^3*Helena!$C16</f>
        <v>0</v>
      </c>
      <c r="Q75" s="10">
        <f>10^3*Duluth!$C16</f>
        <v>0</v>
      </c>
      <c r="R75" s="10">
        <f>10^3*Fairbanks!$C16</f>
        <v>0</v>
      </c>
    </row>
    <row r="76" spans="1:18">
      <c r="A76" s="5"/>
      <c r="B76" s="9" t="s">
        <v>336</v>
      </c>
      <c r="C76" s="10">
        <f>10^3*Miami!$C17</f>
        <v>1358420</v>
      </c>
      <c r="D76" s="10">
        <f>10^3*Houston!$C17</f>
        <v>1358420</v>
      </c>
      <c r="E76" s="10">
        <f>10^3*Phoenix!$C17</f>
        <v>1358420</v>
      </c>
      <c r="F76" s="10">
        <f>10^3*Atlanta!$C17</f>
        <v>1358420</v>
      </c>
      <c r="G76" s="10">
        <f>10^3*LosAngeles!$C17</f>
        <v>1358420</v>
      </c>
      <c r="H76" s="10">
        <f>10^3*LasVegas!$C17</f>
        <v>1358420</v>
      </c>
      <c r="I76" s="10">
        <f>10^3*SanFrancisco!$C17</f>
        <v>1358420</v>
      </c>
      <c r="J76" s="10">
        <f>10^3*Baltimore!$C17</f>
        <v>1358420</v>
      </c>
      <c r="K76" s="10">
        <f>10^3*Albuquerque!$C17</f>
        <v>1358420</v>
      </c>
      <c r="L76" s="10">
        <f>10^3*Seattle!$C17</f>
        <v>1358420</v>
      </c>
      <c r="M76" s="10">
        <f>10^3*Chicago!$C17</f>
        <v>1358420</v>
      </c>
      <c r="N76" s="10">
        <f>10^3*Boulder!$C17</f>
        <v>1358420</v>
      </c>
      <c r="O76" s="10">
        <f>10^3*Minneapolis!$C17</f>
        <v>1358420</v>
      </c>
      <c r="P76" s="10">
        <f>10^3*Helena!$C17</f>
        <v>1358420</v>
      </c>
      <c r="Q76" s="10">
        <f>10^3*Duluth!$C17</f>
        <v>1358420</v>
      </c>
      <c r="R76" s="10">
        <f>10^3*Fairbanks!$C17</f>
        <v>1358420</v>
      </c>
    </row>
    <row r="77" spans="1:18">
      <c r="A77" s="5"/>
      <c r="B77" s="9" t="s">
        <v>337</v>
      </c>
      <c r="C77" s="10">
        <f>10^3*Miami!$C18</f>
        <v>0</v>
      </c>
      <c r="D77" s="10">
        <f>10^3*Houston!$C18</f>
        <v>0</v>
      </c>
      <c r="E77" s="10">
        <f>10^3*Phoenix!$C18</f>
        <v>0</v>
      </c>
      <c r="F77" s="10">
        <f>10^3*Atlanta!$C18</f>
        <v>0</v>
      </c>
      <c r="G77" s="10">
        <f>10^3*LosAngeles!$C18</f>
        <v>0</v>
      </c>
      <c r="H77" s="10">
        <f>10^3*LasVegas!$C18</f>
        <v>0</v>
      </c>
      <c r="I77" s="10">
        <f>10^3*SanFrancisco!$C18</f>
        <v>0</v>
      </c>
      <c r="J77" s="10">
        <f>10^3*Baltimore!$C18</f>
        <v>0</v>
      </c>
      <c r="K77" s="10">
        <f>10^3*Albuquerque!$C18</f>
        <v>0</v>
      </c>
      <c r="L77" s="10">
        <f>10^3*Seattle!$C18</f>
        <v>0</v>
      </c>
      <c r="M77" s="10">
        <f>10^3*Chicago!$C18</f>
        <v>0</v>
      </c>
      <c r="N77" s="10">
        <f>10^3*Boulder!$C18</f>
        <v>0</v>
      </c>
      <c r="O77" s="10">
        <f>10^3*Minneapolis!$C18</f>
        <v>0</v>
      </c>
      <c r="P77" s="10">
        <f>10^3*Helena!$C18</f>
        <v>0</v>
      </c>
      <c r="Q77" s="10">
        <f>10^3*Duluth!$C18</f>
        <v>0</v>
      </c>
      <c r="R77" s="10">
        <f>10^3*Fairbanks!$C18</f>
        <v>0</v>
      </c>
    </row>
    <row r="78" spans="1:18">
      <c r="A78" s="5"/>
      <c r="B78" s="9" t="s">
        <v>338</v>
      </c>
      <c r="C78" s="10">
        <f>10^3*Miami!$C19</f>
        <v>0</v>
      </c>
      <c r="D78" s="10">
        <f>10^3*Houston!$C19</f>
        <v>0</v>
      </c>
      <c r="E78" s="10">
        <f>10^3*Phoenix!$C19</f>
        <v>0</v>
      </c>
      <c r="F78" s="10">
        <f>10^3*Atlanta!$C19</f>
        <v>0</v>
      </c>
      <c r="G78" s="10">
        <f>10^3*LosAngeles!$C19</f>
        <v>0</v>
      </c>
      <c r="H78" s="10">
        <f>10^3*LasVegas!$C19</f>
        <v>0</v>
      </c>
      <c r="I78" s="10">
        <f>10^3*SanFrancisco!$C19</f>
        <v>0</v>
      </c>
      <c r="J78" s="10">
        <f>10^3*Baltimore!$C19</f>
        <v>0</v>
      </c>
      <c r="K78" s="10">
        <f>10^3*Albuquerque!$C19</f>
        <v>0</v>
      </c>
      <c r="L78" s="10">
        <f>10^3*Seattle!$C19</f>
        <v>0</v>
      </c>
      <c r="M78" s="10">
        <f>10^3*Chicago!$C19</f>
        <v>0</v>
      </c>
      <c r="N78" s="10">
        <f>10^3*Boulder!$C19</f>
        <v>0</v>
      </c>
      <c r="O78" s="10">
        <f>10^3*Minneapolis!$C19</f>
        <v>0</v>
      </c>
      <c r="P78" s="10">
        <f>10^3*Helena!$C19</f>
        <v>0</v>
      </c>
      <c r="Q78" s="10">
        <f>10^3*Duluth!$C19</f>
        <v>0</v>
      </c>
      <c r="R78" s="10">
        <f>10^3*Fairbanks!$C19</f>
        <v>0</v>
      </c>
    </row>
    <row r="79" spans="1:18">
      <c r="A79" s="5"/>
      <c r="B79" s="9" t="s">
        <v>339</v>
      </c>
      <c r="C79" s="10">
        <f>10^3*Miami!$C20</f>
        <v>0</v>
      </c>
      <c r="D79" s="10">
        <f>10^3*Houston!$C20</f>
        <v>0</v>
      </c>
      <c r="E79" s="10">
        <f>10^3*Phoenix!$C20</f>
        <v>0</v>
      </c>
      <c r="F79" s="10">
        <f>10^3*Atlanta!$C20</f>
        <v>0</v>
      </c>
      <c r="G79" s="10">
        <f>10^3*LosAngeles!$C20</f>
        <v>0</v>
      </c>
      <c r="H79" s="10">
        <f>10^3*LasVegas!$C20</f>
        <v>0</v>
      </c>
      <c r="I79" s="10">
        <f>10^3*SanFrancisco!$C20</f>
        <v>0</v>
      </c>
      <c r="J79" s="10">
        <f>10^3*Baltimore!$C20</f>
        <v>0</v>
      </c>
      <c r="K79" s="10">
        <f>10^3*Albuquerque!$C20</f>
        <v>0</v>
      </c>
      <c r="L79" s="10">
        <f>10^3*Seattle!$C20</f>
        <v>0</v>
      </c>
      <c r="M79" s="10">
        <f>10^3*Chicago!$C20</f>
        <v>0</v>
      </c>
      <c r="N79" s="10">
        <f>10^3*Boulder!$C20</f>
        <v>0</v>
      </c>
      <c r="O79" s="10">
        <f>10^3*Minneapolis!$C20</f>
        <v>0</v>
      </c>
      <c r="P79" s="10">
        <f>10^3*Helena!$C20</f>
        <v>0</v>
      </c>
      <c r="Q79" s="10">
        <f>10^3*Duluth!$C20</f>
        <v>0</v>
      </c>
      <c r="R79" s="10">
        <f>10^3*Fairbanks!$C20</f>
        <v>0</v>
      </c>
    </row>
    <row r="80" spans="1:18">
      <c r="A80" s="5"/>
      <c r="B80" s="9" t="s">
        <v>340</v>
      </c>
      <c r="C80" s="10">
        <f>10^3*Miami!$C21</f>
        <v>0</v>
      </c>
      <c r="D80" s="10">
        <f>10^3*Houston!$C21</f>
        <v>0</v>
      </c>
      <c r="E80" s="10">
        <f>10^3*Phoenix!$C21</f>
        <v>0</v>
      </c>
      <c r="F80" s="10">
        <f>10^3*Atlanta!$C21</f>
        <v>0</v>
      </c>
      <c r="G80" s="10">
        <f>10^3*LosAngeles!$C21</f>
        <v>0</v>
      </c>
      <c r="H80" s="10">
        <f>10^3*LasVegas!$C21</f>
        <v>0</v>
      </c>
      <c r="I80" s="10">
        <f>10^3*SanFrancisco!$C21</f>
        <v>0</v>
      </c>
      <c r="J80" s="10">
        <f>10^3*Baltimore!$C21</f>
        <v>0</v>
      </c>
      <c r="K80" s="10">
        <f>10^3*Albuquerque!$C21</f>
        <v>0</v>
      </c>
      <c r="L80" s="10">
        <f>10^3*Seattle!$C21</f>
        <v>0</v>
      </c>
      <c r="M80" s="10">
        <f>10^3*Chicago!$C21</f>
        <v>0</v>
      </c>
      <c r="N80" s="10">
        <f>10^3*Boulder!$C21</f>
        <v>0</v>
      </c>
      <c r="O80" s="10">
        <f>10^3*Minneapolis!$C21</f>
        <v>0</v>
      </c>
      <c r="P80" s="10">
        <f>10^3*Helena!$C21</f>
        <v>0</v>
      </c>
      <c r="Q80" s="10">
        <f>10^3*Duluth!$C21</f>
        <v>0</v>
      </c>
      <c r="R80" s="10">
        <f>10^3*Fairbanks!$C21</f>
        <v>0</v>
      </c>
    </row>
    <row r="81" spans="1:18">
      <c r="A81" s="5"/>
      <c r="B81" s="9" t="s">
        <v>341</v>
      </c>
      <c r="C81" s="10">
        <f>10^3*Miami!$C22</f>
        <v>0</v>
      </c>
      <c r="D81" s="10">
        <f>10^3*Houston!$C22</f>
        <v>0</v>
      </c>
      <c r="E81" s="10">
        <f>10^3*Phoenix!$C22</f>
        <v>0</v>
      </c>
      <c r="F81" s="10">
        <f>10^3*Atlanta!$C22</f>
        <v>0</v>
      </c>
      <c r="G81" s="10">
        <f>10^3*LosAngeles!$C22</f>
        <v>0</v>
      </c>
      <c r="H81" s="10">
        <f>10^3*LasVegas!$C22</f>
        <v>0</v>
      </c>
      <c r="I81" s="10">
        <f>10^3*SanFrancisco!$C22</f>
        <v>0</v>
      </c>
      <c r="J81" s="10">
        <f>10^3*Baltimore!$C22</f>
        <v>0</v>
      </c>
      <c r="K81" s="10">
        <f>10^3*Albuquerque!$C22</f>
        <v>0</v>
      </c>
      <c r="L81" s="10">
        <f>10^3*Seattle!$C22</f>
        <v>0</v>
      </c>
      <c r="M81" s="10">
        <f>10^3*Chicago!$C22</f>
        <v>0</v>
      </c>
      <c r="N81" s="10">
        <f>10^3*Boulder!$C22</f>
        <v>0</v>
      </c>
      <c r="O81" s="10">
        <f>10^3*Minneapolis!$C22</f>
        <v>0</v>
      </c>
      <c r="P81" s="10">
        <f>10^3*Helena!$C22</f>
        <v>0</v>
      </c>
      <c r="Q81" s="10">
        <f>10^3*Duluth!$C22</f>
        <v>0</v>
      </c>
      <c r="R81" s="10">
        <f>10^3*Fairbanks!$C22</f>
        <v>0</v>
      </c>
    </row>
    <row r="82" spans="1:18">
      <c r="A82" s="5"/>
      <c r="B82" s="9" t="s">
        <v>320</v>
      </c>
      <c r="C82" s="10">
        <f>10^3*Miami!$C23</f>
        <v>0</v>
      </c>
      <c r="D82" s="10">
        <f>10^3*Houston!$C23</f>
        <v>0</v>
      </c>
      <c r="E82" s="10">
        <f>10^3*Phoenix!$C23</f>
        <v>0</v>
      </c>
      <c r="F82" s="10">
        <f>10^3*Atlanta!$C23</f>
        <v>0</v>
      </c>
      <c r="G82" s="10">
        <f>10^3*LosAngeles!$C23</f>
        <v>0</v>
      </c>
      <c r="H82" s="10">
        <f>10^3*LasVegas!$C23</f>
        <v>0</v>
      </c>
      <c r="I82" s="10">
        <f>10^3*SanFrancisco!$C23</f>
        <v>0</v>
      </c>
      <c r="J82" s="10">
        <f>10^3*Baltimore!$C23</f>
        <v>0</v>
      </c>
      <c r="K82" s="10">
        <f>10^3*Albuquerque!$C23</f>
        <v>0</v>
      </c>
      <c r="L82" s="10">
        <f>10^3*Seattle!$C23</f>
        <v>0</v>
      </c>
      <c r="M82" s="10">
        <f>10^3*Chicago!$C23</f>
        <v>0</v>
      </c>
      <c r="N82" s="10">
        <f>10^3*Boulder!$C23</f>
        <v>0</v>
      </c>
      <c r="O82" s="10">
        <f>10^3*Minneapolis!$C23</f>
        <v>0</v>
      </c>
      <c r="P82" s="10">
        <f>10^3*Helena!$C23</f>
        <v>0</v>
      </c>
      <c r="Q82" s="10">
        <f>10^3*Duluth!$C23</f>
        <v>0</v>
      </c>
      <c r="R82" s="10">
        <f>10^3*Fairbanks!$C23</f>
        <v>0</v>
      </c>
    </row>
    <row r="83" spans="1:18">
      <c r="A83" s="5"/>
      <c r="B83" s="9" t="s">
        <v>342</v>
      </c>
      <c r="C83" s="10">
        <f>10^3*Miami!$C24</f>
        <v>468230</v>
      </c>
      <c r="D83" s="10">
        <f>10^3*Houston!$C24</f>
        <v>561660</v>
      </c>
      <c r="E83" s="10">
        <f>10^3*Phoenix!$C24</f>
        <v>507910</v>
      </c>
      <c r="F83" s="10">
        <f>10^3*Atlanta!$C24</f>
        <v>651710</v>
      </c>
      <c r="G83" s="10">
        <f>10^3*LosAngeles!$C24</f>
        <v>634220</v>
      </c>
      <c r="H83" s="10">
        <f>10^3*LasVegas!$C24</f>
        <v>572650</v>
      </c>
      <c r="I83" s="10">
        <f>10^3*SanFrancisco!$C24</f>
        <v>711280</v>
      </c>
      <c r="J83" s="10">
        <f>10^3*Baltimore!$C24</f>
        <v>722460</v>
      </c>
      <c r="K83" s="10">
        <f>10^3*Albuquerque!$C24</f>
        <v>709040</v>
      </c>
      <c r="L83" s="10">
        <f>10^3*Seattle!$C24</f>
        <v>759300</v>
      </c>
      <c r="M83" s="10">
        <f>10^3*Chicago!$C24</f>
        <v>784570</v>
      </c>
      <c r="N83" s="10">
        <f>10^3*Boulder!$C24</f>
        <v>781340</v>
      </c>
      <c r="O83" s="10">
        <f>10^3*Minneapolis!$C24</f>
        <v>838260</v>
      </c>
      <c r="P83" s="10">
        <f>10^3*Helena!$C24</f>
        <v>848000</v>
      </c>
      <c r="Q83" s="10">
        <f>10^3*Duluth!$C24</f>
        <v>926780</v>
      </c>
      <c r="R83" s="10">
        <f>10^3*Fairbanks!$C24</f>
        <v>1033940</v>
      </c>
    </row>
    <row r="84" spans="1:18">
      <c r="A84" s="5"/>
      <c r="B84" s="9" t="s">
        <v>343</v>
      </c>
      <c r="C84" s="10">
        <f>10^3*Miami!$C25</f>
        <v>0</v>
      </c>
      <c r="D84" s="10">
        <f>10^3*Houston!$C25</f>
        <v>0</v>
      </c>
      <c r="E84" s="10">
        <f>10^3*Phoenix!$C25</f>
        <v>0</v>
      </c>
      <c r="F84" s="10">
        <f>10^3*Atlanta!$C25</f>
        <v>0</v>
      </c>
      <c r="G84" s="10">
        <f>10^3*LosAngeles!$C25</f>
        <v>0</v>
      </c>
      <c r="H84" s="10">
        <f>10^3*LasVegas!$C25</f>
        <v>0</v>
      </c>
      <c r="I84" s="10">
        <f>10^3*SanFrancisco!$C25</f>
        <v>0</v>
      </c>
      <c r="J84" s="10">
        <f>10^3*Baltimore!$C25</f>
        <v>0</v>
      </c>
      <c r="K84" s="10">
        <f>10^3*Albuquerque!$C25</f>
        <v>0</v>
      </c>
      <c r="L84" s="10">
        <f>10^3*Seattle!$C25</f>
        <v>0</v>
      </c>
      <c r="M84" s="10">
        <f>10^3*Chicago!$C25</f>
        <v>0</v>
      </c>
      <c r="N84" s="10">
        <f>10^3*Boulder!$C25</f>
        <v>0</v>
      </c>
      <c r="O84" s="10">
        <f>10^3*Minneapolis!$C25</f>
        <v>0</v>
      </c>
      <c r="P84" s="10">
        <f>10^3*Helena!$C25</f>
        <v>0</v>
      </c>
      <c r="Q84" s="10">
        <f>10^3*Duluth!$C25</f>
        <v>0</v>
      </c>
      <c r="R84" s="10">
        <f>10^3*Fairbanks!$C25</f>
        <v>0</v>
      </c>
    </row>
    <row r="85" spans="1:18">
      <c r="A85" s="5"/>
      <c r="B85" s="9" t="s">
        <v>344</v>
      </c>
      <c r="C85" s="10">
        <f>10^3*Miami!$C26</f>
        <v>0</v>
      </c>
      <c r="D85" s="10">
        <f>10^3*Houston!$C26</f>
        <v>0</v>
      </c>
      <c r="E85" s="10">
        <f>10^3*Phoenix!$C26</f>
        <v>0</v>
      </c>
      <c r="F85" s="10">
        <f>10^3*Atlanta!$C26</f>
        <v>0</v>
      </c>
      <c r="G85" s="10">
        <f>10^3*LosAngeles!$C26</f>
        <v>0</v>
      </c>
      <c r="H85" s="10">
        <f>10^3*LasVegas!$C26</f>
        <v>0</v>
      </c>
      <c r="I85" s="10">
        <f>10^3*SanFrancisco!$C26</f>
        <v>0</v>
      </c>
      <c r="J85" s="10">
        <f>10^3*Baltimore!$C26</f>
        <v>0</v>
      </c>
      <c r="K85" s="10">
        <f>10^3*Albuquerque!$C26</f>
        <v>0</v>
      </c>
      <c r="L85" s="10">
        <f>10^3*Seattle!$C26</f>
        <v>0</v>
      </c>
      <c r="M85" s="10">
        <f>10^3*Chicago!$C26</f>
        <v>0</v>
      </c>
      <c r="N85" s="10">
        <f>10^3*Boulder!$C26</f>
        <v>0</v>
      </c>
      <c r="O85" s="10">
        <f>10^3*Minneapolis!$C26</f>
        <v>0</v>
      </c>
      <c r="P85" s="10">
        <f>10^3*Helena!$C26</f>
        <v>0</v>
      </c>
      <c r="Q85" s="10">
        <f>10^3*Duluth!$C26</f>
        <v>0</v>
      </c>
      <c r="R85" s="10">
        <f>10^3*Fairbanks!$C26</f>
        <v>0</v>
      </c>
    </row>
    <row r="86" spans="1:18">
      <c r="A86" s="5"/>
      <c r="B86" s="9" t="s">
        <v>345</v>
      </c>
      <c r="C86" s="10">
        <f>10^3*Miami!$C27</f>
        <v>0</v>
      </c>
      <c r="D86" s="10">
        <f>10^3*Houston!$C27</f>
        <v>0</v>
      </c>
      <c r="E86" s="10">
        <f>10^3*Phoenix!$C27</f>
        <v>0</v>
      </c>
      <c r="F86" s="10">
        <f>10^3*Atlanta!$C27</f>
        <v>0</v>
      </c>
      <c r="G86" s="10">
        <f>10^3*LosAngeles!$C27</f>
        <v>0</v>
      </c>
      <c r="H86" s="10">
        <f>10^3*LasVegas!$C27</f>
        <v>0</v>
      </c>
      <c r="I86" s="10">
        <f>10^3*SanFrancisco!$C27</f>
        <v>0</v>
      </c>
      <c r="J86" s="10">
        <f>10^3*Baltimore!$C27</f>
        <v>0</v>
      </c>
      <c r="K86" s="10">
        <f>10^3*Albuquerque!$C27</f>
        <v>0</v>
      </c>
      <c r="L86" s="10">
        <f>10^3*Seattle!$C27</f>
        <v>0</v>
      </c>
      <c r="M86" s="10">
        <f>10^3*Chicago!$C27</f>
        <v>0</v>
      </c>
      <c r="N86" s="10">
        <f>10^3*Boulder!$C27</f>
        <v>0</v>
      </c>
      <c r="O86" s="10">
        <f>10^3*Minneapolis!$C27</f>
        <v>0</v>
      </c>
      <c r="P86" s="10">
        <f>10^3*Helena!$C27</f>
        <v>0</v>
      </c>
      <c r="Q86" s="10">
        <f>10^3*Duluth!$C27</f>
        <v>0</v>
      </c>
      <c r="R86" s="10">
        <f>10^3*Fairbanks!$C27</f>
        <v>0</v>
      </c>
    </row>
    <row r="87" spans="1:18">
      <c r="A87" s="5"/>
      <c r="B87" s="8" t="s">
        <v>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5"/>
      <c r="B88" s="9" t="s">
        <v>325</v>
      </c>
      <c r="C88" s="10">
        <f>10^3*Miami!$E13</f>
        <v>0</v>
      </c>
      <c r="D88" s="10">
        <f>10^3*Houston!$E13</f>
        <v>0</v>
      </c>
      <c r="E88" s="10">
        <f>10^3*Phoenix!$E13</f>
        <v>0</v>
      </c>
      <c r="F88" s="10">
        <f>10^3*Atlanta!$E13</f>
        <v>0</v>
      </c>
      <c r="G88" s="10">
        <f>10^3*LosAngeles!$E13</f>
        <v>0</v>
      </c>
      <c r="H88" s="10">
        <f>10^3*LasVegas!$E13</f>
        <v>0</v>
      </c>
      <c r="I88" s="10">
        <f>10^3*SanFrancisco!$E13</f>
        <v>0</v>
      </c>
      <c r="J88" s="10">
        <f>10^3*Baltimore!$E13</f>
        <v>0</v>
      </c>
      <c r="K88" s="10">
        <f>10^3*Albuquerque!$E13</f>
        <v>0</v>
      </c>
      <c r="L88" s="10">
        <f>10^3*Seattle!$E13</f>
        <v>0</v>
      </c>
      <c r="M88" s="10">
        <f>10^3*Chicago!$E13</f>
        <v>0</v>
      </c>
      <c r="N88" s="10">
        <f>10^3*Boulder!$E13</f>
        <v>0</v>
      </c>
      <c r="O88" s="10">
        <f>10^3*Minneapolis!$E13</f>
        <v>0</v>
      </c>
      <c r="P88" s="10">
        <f>10^3*Helena!$E13</f>
        <v>0</v>
      </c>
      <c r="Q88" s="10">
        <f>10^3*Duluth!$E13</f>
        <v>0</v>
      </c>
      <c r="R88" s="10">
        <f>10^3*Fairbanks!$E13</f>
        <v>0</v>
      </c>
    </row>
    <row r="89" spans="1:18">
      <c r="A89" s="5"/>
      <c r="B89" s="9" t="s">
        <v>326</v>
      </c>
      <c r="C89" s="10">
        <f>10^3*Miami!$E14</f>
        <v>0</v>
      </c>
      <c r="D89" s="10">
        <f>10^3*Houston!$E14</f>
        <v>0</v>
      </c>
      <c r="E89" s="10">
        <f>10^3*Phoenix!$E14</f>
        <v>0</v>
      </c>
      <c r="F89" s="10">
        <f>10^3*Atlanta!$E14</f>
        <v>0</v>
      </c>
      <c r="G89" s="10">
        <f>10^3*LosAngeles!$E14</f>
        <v>0</v>
      </c>
      <c r="H89" s="10">
        <f>10^3*LasVegas!$E14</f>
        <v>0</v>
      </c>
      <c r="I89" s="10">
        <f>10^3*SanFrancisco!$E14</f>
        <v>0</v>
      </c>
      <c r="J89" s="10">
        <f>10^3*Baltimore!$E14</f>
        <v>0</v>
      </c>
      <c r="K89" s="10">
        <f>10^3*Albuquerque!$E14</f>
        <v>0</v>
      </c>
      <c r="L89" s="10">
        <f>10^3*Seattle!$E14</f>
        <v>0</v>
      </c>
      <c r="M89" s="10">
        <f>10^3*Chicago!$E14</f>
        <v>0</v>
      </c>
      <c r="N89" s="10">
        <f>10^3*Boulder!$E14</f>
        <v>0</v>
      </c>
      <c r="O89" s="10">
        <f>10^3*Minneapolis!$E14</f>
        <v>0</v>
      </c>
      <c r="P89" s="10">
        <f>10^3*Helena!$E14</f>
        <v>0</v>
      </c>
      <c r="Q89" s="10">
        <f>10^3*Duluth!$E14</f>
        <v>0</v>
      </c>
      <c r="R89" s="10">
        <f>10^3*Fairbanks!$E14</f>
        <v>0</v>
      </c>
    </row>
    <row r="90" spans="1:18">
      <c r="A90" s="5"/>
      <c r="B90" s="9" t="s">
        <v>334</v>
      </c>
      <c r="C90" s="10">
        <f>10^3*Miami!$E15</f>
        <v>0</v>
      </c>
      <c r="D90" s="10">
        <f>10^3*Houston!$E15</f>
        <v>0</v>
      </c>
      <c r="E90" s="10">
        <f>10^3*Phoenix!$E15</f>
        <v>0</v>
      </c>
      <c r="F90" s="10">
        <f>10^3*Atlanta!$E15</f>
        <v>0</v>
      </c>
      <c r="G90" s="10">
        <f>10^3*LosAngeles!$E15</f>
        <v>0</v>
      </c>
      <c r="H90" s="10">
        <f>10^3*LasVegas!$E15</f>
        <v>0</v>
      </c>
      <c r="I90" s="10">
        <f>10^3*SanFrancisco!$E15</f>
        <v>0</v>
      </c>
      <c r="J90" s="10">
        <f>10^3*Baltimore!$E15</f>
        <v>0</v>
      </c>
      <c r="K90" s="10">
        <f>10^3*Albuquerque!$E15</f>
        <v>0</v>
      </c>
      <c r="L90" s="10">
        <f>10^3*Seattle!$E15</f>
        <v>0</v>
      </c>
      <c r="M90" s="10">
        <f>10^3*Chicago!$E15</f>
        <v>0</v>
      </c>
      <c r="N90" s="10">
        <f>10^3*Boulder!$E15</f>
        <v>0</v>
      </c>
      <c r="O90" s="10">
        <f>10^3*Minneapolis!$E15</f>
        <v>0</v>
      </c>
      <c r="P90" s="10">
        <f>10^3*Helena!$E15</f>
        <v>0</v>
      </c>
      <c r="Q90" s="10">
        <f>10^3*Duluth!$E15</f>
        <v>0</v>
      </c>
      <c r="R90" s="10">
        <f>10^3*Fairbanks!$E15</f>
        <v>0</v>
      </c>
    </row>
    <row r="91" spans="1:18">
      <c r="A91" s="5"/>
      <c r="B91" s="9" t="s">
        <v>335</v>
      </c>
      <c r="C91" s="10">
        <f>10^3*Miami!$E16</f>
        <v>0</v>
      </c>
      <c r="D91" s="10">
        <f>10^3*Houston!$E16</f>
        <v>0</v>
      </c>
      <c r="E91" s="10">
        <f>10^3*Phoenix!$E16</f>
        <v>0</v>
      </c>
      <c r="F91" s="10">
        <f>10^3*Atlanta!$E16</f>
        <v>0</v>
      </c>
      <c r="G91" s="10">
        <f>10^3*LosAngeles!$E16</f>
        <v>0</v>
      </c>
      <c r="H91" s="10">
        <f>10^3*LasVegas!$E16</f>
        <v>0</v>
      </c>
      <c r="I91" s="10">
        <f>10^3*SanFrancisco!$E16</f>
        <v>0</v>
      </c>
      <c r="J91" s="10">
        <f>10^3*Baltimore!$E16</f>
        <v>0</v>
      </c>
      <c r="K91" s="10">
        <f>10^3*Albuquerque!$E16</f>
        <v>0</v>
      </c>
      <c r="L91" s="10">
        <f>10^3*Seattle!$E16</f>
        <v>0</v>
      </c>
      <c r="M91" s="10">
        <f>10^3*Chicago!$E16</f>
        <v>0</v>
      </c>
      <c r="N91" s="10">
        <f>10^3*Boulder!$E16</f>
        <v>0</v>
      </c>
      <c r="O91" s="10">
        <f>10^3*Minneapolis!$E16</f>
        <v>0</v>
      </c>
      <c r="P91" s="10">
        <f>10^3*Helena!$E16</f>
        <v>0</v>
      </c>
      <c r="Q91" s="10">
        <f>10^3*Duluth!$E16</f>
        <v>0</v>
      </c>
      <c r="R91" s="10">
        <f>10^3*Fairbanks!$E16</f>
        <v>0</v>
      </c>
    </row>
    <row r="92" spans="1:18">
      <c r="A92" s="5"/>
      <c r="B92" s="9" t="s">
        <v>336</v>
      </c>
      <c r="C92" s="10">
        <f>10^3*Miami!$E17</f>
        <v>0</v>
      </c>
      <c r="D92" s="10">
        <f>10^3*Houston!$E17</f>
        <v>0</v>
      </c>
      <c r="E92" s="10">
        <f>10^3*Phoenix!$E17</f>
        <v>0</v>
      </c>
      <c r="F92" s="10">
        <f>10^3*Atlanta!$E17</f>
        <v>0</v>
      </c>
      <c r="G92" s="10">
        <f>10^3*LosAngeles!$E17</f>
        <v>0</v>
      </c>
      <c r="H92" s="10">
        <f>10^3*LasVegas!$E17</f>
        <v>0</v>
      </c>
      <c r="I92" s="10">
        <f>10^3*SanFrancisco!$E17</f>
        <v>0</v>
      </c>
      <c r="J92" s="10">
        <f>10^3*Baltimore!$E17</f>
        <v>0</v>
      </c>
      <c r="K92" s="10">
        <f>10^3*Albuquerque!$E17</f>
        <v>0</v>
      </c>
      <c r="L92" s="10">
        <f>10^3*Seattle!$E17</f>
        <v>0</v>
      </c>
      <c r="M92" s="10">
        <f>10^3*Chicago!$E17</f>
        <v>0</v>
      </c>
      <c r="N92" s="10">
        <f>10^3*Boulder!$E17</f>
        <v>0</v>
      </c>
      <c r="O92" s="10">
        <f>10^3*Minneapolis!$E17</f>
        <v>0</v>
      </c>
      <c r="P92" s="10">
        <f>10^3*Helena!$E17</f>
        <v>0</v>
      </c>
      <c r="Q92" s="10">
        <f>10^3*Duluth!$E17</f>
        <v>0</v>
      </c>
      <c r="R92" s="10">
        <f>10^3*Fairbanks!$E17</f>
        <v>0</v>
      </c>
    </row>
    <row r="93" spans="1:18">
      <c r="A93" s="5"/>
      <c r="B93" s="9" t="s">
        <v>337</v>
      </c>
      <c r="C93" s="10">
        <f>10^3*Miami!$E18</f>
        <v>0</v>
      </c>
      <c r="D93" s="10">
        <f>10^3*Houston!$E18</f>
        <v>0</v>
      </c>
      <c r="E93" s="10">
        <f>10^3*Phoenix!$E18</f>
        <v>0</v>
      </c>
      <c r="F93" s="10">
        <f>10^3*Atlanta!$E18</f>
        <v>0</v>
      </c>
      <c r="G93" s="10">
        <f>10^3*LosAngeles!$E18</f>
        <v>0</v>
      </c>
      <c r="H93" s="10">
        <f>10^3*LasVegas!$E18</f>
        <v>0</v>
      </c>
      <c r="I93" s="10">
        <f>10^3*SanFrancisco!$E18</f>
        <v>0</v>
      </c>
      <c r="J93" s="10">
        <f>10^3*Baltimore!$E18</f>
        <v>0</v>
      </c>
      <c r="K93" s="10">
        <f>10^3*Albuquerque!$E18</f>
        <v>0</v>
      </c>
      <c r="L93" s="10">
        <f>10^3*Seattle!$E18</f>
        <v>0</v>
      </c>
      <c r="M93" s="10">
        <f>10^3*Chicago!$E18</f>
        <v>0</v>
      </c>
      <c r="N93" s="10">
        <f>10^3*Boulder!$E18</f>
        <v>0</v>
      </c>
      <c r="O93" s="10">
        <f>10^3*Minneapolis!$E18</f>
        <v>0</v>
      </c>
      <c r="P93" s="10">
        <f>10^3*Helena!$E18</f>
        <v>0</v>
      </c>
      <c r="Q93" s="10">
        <f>10^3*Duluth!$E18</f>
        <v>0</v>
      </c>
      <c r="R93" s="10">
        <f>10^3*Fairbanks!$E18</f>
        <v>0</v>
      </c>
    </row>
    <row r="94" spans="1:18">
      <c r="A94" s="5"/>
      <c r="B94" s="9" t="s">
        <v>338</v>
      </c>
      <c r="C94" s="10">
        <f>10^3*Miami!$E19</f>
        <v>0</v>
      </c>
      <c r="D94" s="10">
        <f>10^3*Houston!$E19</f>
        <v>0</v>
      </c>
      <c r="E94" s="10">
        <f>10^3*Phoenix!$E19</f>
        <v>0</v>
      </c>
      <c r="F94" s="10">
        <f>10^3*Atlanta!$E19</f>
        <v>0</v>
      </c>
      <c r="G94" s="10">
        <f>10^3*LosAngeles!$E19</f>
        <v>0</v>
      </c>
      <c r="H94" s="10">
        <f>10^3*LasVegas!$E19</f>
        <v>0</v>
      </c>
      <c r="I94" s="10">
        <f>10^3*SanFrancisco!$E19</f>
        <v>0</v>
      </c>
      <c r="J94" s="10">
        <f>10^3*Baltimore!$E19</f>
        <v>0</v>
      </c>
      <c r="K94" s="10">
        <f>10^3*Albuquerque!$E19</f>
        <v>0</v>
      </c>
      <c r="L94" s="10">
        <f>10^3*Seattle!$E19</f>
        <v>0</v>
      </c>
      <c r="M94" s="10">
        <f>10^3*Chicago!$E19</f>
        <v>0</v>
      </c>
      <c r="N94" s="10">
        <f>10^3*Boulder!$E19</f>
        <v>0</v>
      </c>
      <c r="O94" s="10">
        <f>10^3*Minneapolis!$E19</f>
        <v>0</v>
      </c>
      <c r="P94" s="10">
        <f>10^3*Helena!$E19</f>
        <v>0</v>
      </c>
      <c r="Q94" s="10">
        <f>10^3*Duluth!$E19</f>
        <v>0</v>
      </c>
      <c r="R94" s="10">
        <f>10^3*Fairbanks!$E19</f>
        <v>0</v>
      </c>
    </row>
    <row r="95" spans="1:18">
      <c r="A95" s="5"/>
      <c r="B95" s="9" t="s">
        <v>339</v>
      </c>
      <c r="C95" s="10">
        <f>10^3*Miami!$E20</f>
        <v>0</v>
      </c>
      <c r="D95" s="10">
        <f>10^3*Houston!$E20</f>
        <v>0</v>
      </c>
      <c r="E95" s="10">
        <f>10^3*Phoenix!$E20</f>
        <v>0</v>
      </c>
      <c r="F95" s="10">
        <f>10^3*Atlanta!$E20</f>
        <v>0</v>
      </c>
      <c r="G95" s="10">
        <f>10^3*LosAngeles!$E20</f>
        <v>0</v>
      </c>
      <c r="H95" s="10">
        <f>10^3*LasVegas!$E20</f>
        <v>0</v>
      </c>
      <c r="I95" s="10">
        <f>10^3*SanFrancisco!$E20</f>
        <v>0</v>
      </c>
      <c r="J95" s="10">
        <f>10^3*Baltimore!$E20</f>
        <v>0</v>
      </c>
      <c r="K95" s="10">
        <f>10^3*Albuquerque!$E20</f>
        <v>0</v>
      </c>
      <c r="L95" s="10">
        <f>10^3*Seattle!$E20</f>
        <v>0</v>
      </c>
      <c r="M95" s="10">
        <f>10^3*Chicago!$E20</f>
        <v>0</v>
      </c>
      <c r="N95" s="10">
        <f>10^3*Boulder!$E20</f>
        <v>0</v>
      </c>
      <c r="O95" s="10">
        <f>10^3*Minneapolis!$E20</f>
        <v>0</v>
      </c>
      <c r="P95" s="10">
        <f>10^3*Helena!$E20</f>
        <v>0</v>
      </c>
      <c r="Q95" s="10">
        <f>10^3*Duluth!$E20</f>
        <v>0</v>
      </c>
      <c r="R95" s="10">
        <f>10^3*Fairbanks!$E20</f>
        <v>0</v>
      </c>
    </row>
    <row r="96" spans="1:18">
      <c r="A96" s="5"/>
      <c r="B96" s="9" t="s">
        <v>340</v>
      </c>
      <c r="C96" s="10">
        <f>10^3*Miami!$E21</f>
        <v>0</v>
      </c>
      <c r="D96" s="10">
        <f>10^3*Houston!$E21</f>
        <v>0</v>
      </c>
      <c r="E96" s="10">
        <f>10^3*Phoenix!$E21</f>
        <v>0</v>
      </c>
      <c r="F96" s="10">
        <f>10^3*Atlanta!$E21</f>
        <v>0</v>
      </c>
      <c r="G96" s="10">
        <f>10^3*LosAngeles!$E21</f>
        <v>0</v>
      </c>
      <c r="H96" s="10">
        <f>10^3*LasVegas!$E21</f>
        <v>0</v>
      </c>
      <c r="I96" s="10">
        <f>10^3*SanFrancisco!$E21</f>
        <v>0</v>
      </c>
      <c r="J96" s="10">
        <f>10^3*Baltimore!$E21</f>
        <v>0</v>
      </c>
      <c r="K96" s="10">
        <f>10^3*Albuquerque!$E21</f>
        <v>0</v>
      </c>
      <c r="L96" s="10">
        <f>10^3*Seattle!$E21</f>
        <v>0</v>
      </c>
      <c r="M96" s="10">
        <f>10^3*Chicago!$E21</f>
        <v>0</v>
      </c>
      <c r="N96" s="10">
        <f>10^3*Boulder!$E21</f>
        <v>0</v>
      </c>
      <c r="O96" s="10">
        <f>10^3*Minneapolis!$E21</f>
        <v>0</v>
      </c>
      <c r="P96" s="10">
        <f>10^3*Helena!$E21</f>
        <v>0</v>
      </c>
      <c r="Q96" s="10">
        <f>10^3*Duluth!$E21</f>
        <v>0</v>
      </c>
      <c r="R96" s="10">
        <f>10^3*Fairbanks!$E21</f>
        <v>0</v>
      </c>
    </row>
    <row r="97" spans="1:18">
      <c r="A97" s="5"/>
      <c r="B97" s="9" t="s">
        <v>341</v>
      </c>
      <c r="C97" s="10">
        <f>10^3*Miami!$E22</f>
        <v>0</v>
      </c>
      <c r="D97" s="10">
        <f>10^3*Houston!$E22</f>
        <v>0</v>
      </c>
      <c r="E97" s="10">
        <f>10^3*Phoenix!$E22</f>
        <v>0</v>
      </c>
      <c r="F97" s="10">
        <f>10^3*Atlanta!$E22</f>
        <v>0</v>
      </c>
      <c r="G97" s="10">
        <f>10^3*LosAngeles!$E22</f>
        <v>0</v>
      </c>
      <c r="H97" s="10">
        <f>10^3*LasVegas!$E22</f>
        <v>0</v>
      </c>
      <c r="I97" s="10">
        <f>10^3*SanFrancisco!$E22</f>
        <v>0</v>
      </c>
      <c r="J97" s="10">
        <f>10^3*Baltimore!$E22</f>
        <v>0</v>
      </c>
      <c r="K97" s="10">
        <f>10^3*Albuquerque!$E22</f>
        <v>0</v>
      </c>
      <c r="L97" s="10">
        <f>10^3*Seattle!$E22</f>
        <v>0</v>
      </c>
      <c r="M97" s="10">
        <f>10^3*Chicago!$E22</f>
        <v>0</v>
      </c>
      <c r="N97" s="10">
        <f>10^3*Boulder!$E22</f>
        <v>0</v>
      </c>
      <c r="O97" s="10">
        <f>10^3*Minneapolis!$E22</f>
        <v>0</v>
      </c>
      <c r="P97" s="10">
        <f>10^3*Helena!$E22</f>
        <v>0</v>
      </c>
      <c r="Q97" s="10">
        <f>10^3*Duluth!$E22</f>
        <v>0</v>
      </c>
      <c r="R97" s="10">
        <f>10^3*Fairbanks!$E22</f>
        <v>0</v>
      </c>
    </row>
    <row r="98" spans="1:18">
      <c r="A98" s="5"/>
      <c r="B98" s="9" t="s">
        <v>320</v>
      </c>
      <c r="C98" s="10">
        <f>10^3*Miami!$E23</f>
        <v>0</v>
      </c>
      <c r="D98" s="10">
        <f>10^3*Houston!$E23</f>
        <v>0</v>
      </c>
      <c r="E98" s="10">
        <f>10^3*Phoenix!$E23</f>
        <v>0</v>
      </c>
      <c r="F98" s="10">
        <f>10^3*Atlanta!$E23</f>
        <v>0</v>
      </c>
      <c r="G98" s="10">
        <f>10^3*LosAngeles!$E23</f>
        <v>0</v>
      </c>
      <c r="H98" s="10">
        <f>10^3*LasVegas!$E23</f>
        <v>0</v>
      </c>
      <c r="I98" s="10">
        <f>10^3*SanFrancisco!$E23</f>
        <v>0</v>
      </c>
      <c r="J98" s="10">
        <f>10^3*Baltimore!$E23</f>
        <v>0</v>
      </c>
      <c r="K98" s="10">
        <f>10^3*Albuquerque!$E23</f>
        <v>0</v>
      </c>
      <c r="L98" s="10">
        <f>10^3*Seattle!$E23</f>
        <v>0</v>
      </c>
      <c r="M98" s="10">
        <f>10^3*Chicago!$E23</f>
        <v>0</v>
      </c>
      <c r="N98" s="10">
        <f>10^3*Boulder!$E23</f>
        <v>0</v>
      </c>
      <c r="O98" s="10">
        <f>10^3*Minneapolis!$E23</f>
        <v>0</v>
      </c>
      <c r="P98" s="10">
        <f>10^3*Helena!$E23</f>
        <v>0</v>
      </c>
      <c r="Q98" s="10">
        <f>10^3*Duluth!$E23</f>
        <v>0</v>
      </c>
      <c r="R98" s="10">
        <f>10^3*Fairbanks!$E23</f>
        <v>0</v>
      </c>
    </row>
    <row r="99" spans="1:18">
      <c r="A99" s="5"/>
      <c r="B99" s="9" t="s">
        <v>342</v>
      </c>
      <c r="C99" s="10">
        <f>10^3*Miami!$E24</f>
        <v>0</v>
      </c>
      <c r="D99" s="10">
        <f>10^3*Houston!$E24</f>
        <v>0</v>
      </c>
      <c r="E99" s="10">
        <f>10^3*Phoenix!$E24</f>
        <v>0</v>
      </c>
      <c r="F99" s="10">
        <f>10^3*Atlanta!$E24</f>
        <v>0</v>
      </c>
      <c r="G99" s="10">
        <f>10^3*LosAngeles!$E24</f>
        <v>0</v>
      </c>
      <c r="H99" s="10">
        <f>10^3*LasVegas!$E24</f>
        <v>0</v>
      </c>
      <c r="I99" s="10">
        <f>10^3*SanFrancisco!$E24</f>
        <v>0</v>
      </c>
      <c r="J99" s="10">
        <f>10^3*Baltimore!$E24</f>
        <v>0</v>
      </c>
      <c r="K99" s="10">
        <f>10^3*Albuquerque!$E24</f>
        <v>0</v>
      </c>
      <c r="L99" s="10">
        <f>10^3*Seattle!$E24</f>
        <v>0</v>
      </c>
      <c r="M99" s="10">
        <f>10^3*Chicago!$E24</f>
        <v>0</v>
      </c>
      <c r="N99" s="10">
        <f>10^3*Boulder!$E24</f>
        <v>0</v>
      </c>
      <c r="O99" s="10">
        <f>10^3*Minneapolis!$E24</f>
        <v>0</v>
      </c>
      <c r="P99" s="10">
        <f>10^3*Helena!$E24</f>
        <v>0</v>
      </c>
      <c r="Q99" s="10">
        <f>10^3*Duluth!$E24</f>
        <v>0</v>
      </c>
      <c r="R99" s="10">
        <f>10^3*Fairbanks!$E24</f>
        <v>0</v>
      </c>
    </row>
    <row r="100" spans="1:18">
      <c r="A100" s="5"/>
      <c r="B100" s="9" t="s">
        <v>343</v>
      </c>
      <c r="C100" s="10">
        <f>10^3*Miami!$E25</f>
        <v>0</v>
      </c>
      <c r="D100" s="10">
        <f>10^3*Houston!$E25</f>
        <v>0</v>
      </c>
      <c r="E100" s="10">
        <f>10^3*Phoenix!$E25</f>
        <v>0</v>
      </c>
      <c r="F100" s="10">
        <f>10^3*Atlanta!$E25</f>
        <v>0</v>
      </c>
      <c r="G100" s="10">
        <f>10^3*LosAngeles!$E25</f>
        <v>0</v>
      </c>
      <c r="H100" s="10">
        <f>10^3*LasVegas!$E25</f>
        <v>0</v>
      </c>
      <c r="I100" s="10">
        <f>10^3*SanFrancisco!$E25</f>
        <v>0</v>
      </c>
      <c r="J100" s="10">
        <f>10^3*Baltimore!$E25</f>
        <v>0</v>
      </c>
      <c r="K100" s="10">
        <f>10^3*Albuquerque!$E25</f>
        <v>0</v>
      </c>
      <c r="L100" s="10">
        <f>10^3*Seattle!$E25</f>
        <v>0</v>
      </c>
      <c r="M100" s="10">
        <f>10^3*Chicago!$E25</f>
        <v>0</v>
      </c>
      <c r="N100" s="10">
        <f>10^3*Boulder!$E25</f>
        <v>0</v>
      </c>
      <c r="O100" s="10">
        <f>10^3*Minneapolis!$E25</f>
        <v>0</v>
      </c>
      <c r="P100" s="10">
        <f>10^3*Helena!$E25</f>
        <v>0</v>
      </c>
      <c r="Q100" s="10">
        <f>10^3*Duluth!$E25</f>
        <v>0</v>
      </c>
      <c r="R100" s="10">
        <f>10^3*Fairbanks!$E25</f>
        <v>0</v>
      </c>
    </row>
    <row r="101" spans="1:18">
      <c r="A101" s="5"/>
      <c r="B101" s="9" t="s">
        <v>344</v>
      </c>
      <c r="C101" s="10">
        <f>10^3*Miami!$E26</f>
        <v>0</v>
      </c>
      <c r="D101" s="10">
        <f>10^3*Houston!$E26</f>
        <v>0</v>
      </c>
      <c r="E101" s="10">
        <f>10^3*Phoenix!$E26</f>
        <v>0</v>
      </c>
      <c r="F101" s="10">
        <f>10^3*Atlanta!$E26</f>
        <v>0</v>
      </c>
      <c r="G101" s="10">
        <f>10^3*LosAngeles!$E26</f>
        <v>0</v>
      </c>
      <c r="H101" s="10">
        <f>10^3*LasVegas!$E26</f>
        <v>0</v>
      </c>
      <c r="I101" s="10">
        <f>10^3*SanFrancisco!$E26</f>
        <v>0</v>
      </c>
      <c r="J101" s="10">
        <f>10^3*Baltimore!$E26</f>
        <v>0</v>
      </c>
      <c r="K101" s="10">
        <f>10^3*Albuquerque!$E26</f>
        <v>0</v>
      </c>
      <c r="L101" s="10">
        <f>10^3*Seattle!$E26</f>
        <v>0</v>
      </c>
      <c r="M101" s="10">
        <f>10^3*Chicago!$E26</f>
        <v>0</v>
      </c>
      <c r="N101" s="10">
        <f>10^3*Boulder!$E26</f>
        <v>0</v>
      </c>
      <c r="O101" s="10">
        <f>10^3*Minneapolis!$E26</f>
        <v>0</v>
      </c>
      <c r="P101" s="10">
        <f>10^3*Helena!$E26</f>
        <v>0</v>
      </c>
      <c r="Q101" s="10">
        <f>10^3*Duluth!$E26</f>
        <v>0</v>
      </c>
      <c r="R101" s="10">
        <f>10^3*Fairbanks!$E26</f>
        <v>0</v>
      </c>
    </row>
    <row r="102" spans="1:18">
      <c r="A102" s="5"/>
      <c r="B102" s="9" t="s">
        <v>345</v>
      </c>
      <c r="C102" s="10">
        <f>10^3*Miami!$E27</f>
        <v>0</v>
      </c>
      <c r="D102" s="10">
        <f>10^3*Houston!$E27</f>
        <v>0</v>
      </c>
      <c r="E102" s="10">
        <f>10^3*Phoenix!$E27</f>
        <v>0</v>
      </c>
      <c r="F102" s="10">
        <f>10^3*Atlanta!$E27</f>
        <v>0</v>
      </c>
      <c r="G102" s="10">
        <f>10^3*LosAngeles!$E27</f>
        <v>0</v>
      </c>
      <c r="H102" s="10">
        <f>10^3*LasVegas!$E27</f>
        <v>0</v>
      </c>
      <c r="I102" s="10">
        <f>10^3*SanFrancisco!$E27</f>
        <v>0</v>
      </c>
      <c r="J102" s="10">
        <f>10^3*Baltimore!$E27</f>
        <v>0</v>
      </c>
      <c r="K102" s="10">
        <f>10^3*Albuquerque!$E27</f>
        <v>0</v>
      </c>
      <c r="L102" s="10">
        <f>10^3*Seattle!$E27</f>
        <v>0</v>
      </c>
      <c r="M102" s="10">
        <f>10^3*Chicago!$E27</f>
        <v>0</v>
      </c>
      <c r="N102" s="10">
        <f>10^3*Boulder!$E27</f>
        <v>0</v>
      </c>
      <c r="O102" s="10">
        <f>10^3*Minneapolis!$E27</f>
        <v>0</v>
      </c>
      <c r="P102" s="10">
        <f>10^3*Helena!$E27</f>
        <v>0</v>
      </c>
      <c r="Q102" s="10">
        <f>10^3*Duluth!$E27</f>
        <v>0</v>
      </c>
      <c r="R102" s="10">
        <f>10^3*Fairbanks!$E27</f>
        <v>0</v>
      </c>
    </row>
    <row r="103" spans="1:18">
      <c r="A103" s="5"/>
      <c r="B103" s="8" t="s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5"/>
      <c r="B104" s="9" t="s">
        <v>325</v>
      </c>
      <c r="C104" s="10">
        <f>10^3*Miami!$F13</f>
        <v>0</v>
      </c>
      <c r="D104" s="10">
        <f>10^3*Houston!$F13</f>
        <v>0</v>
      </c>
      <c r="E104" s="10">
        <f>10^3*Phoenix!$F13</f>
        <v>0</v>
      </c>
      <c r="F104" s="10">
        <f>10^3*Atlanta!$F13</f>
        <v>0</v>
      </c>
      <c r="G104" s="10">
        <f>10^3*LosAngeles!$F13</f>
        <v>0</v>
      </c>
      <c r="H104" s="10">
        <f>10^3*LasVegas!$F13</f>
        <v>0</v>
      </c>
      <c r="I104" s="10">
        <f>10^3*SanFrancisco!$F13</f>
        <v>0</v>
      </c>
      <c r="J104" s="10">
        <f>10^3*Baltimore!$F13</f>
        <v>0</v>
      </c>
      <c r="K104" s="10">
        <f>10^3*Albuquerque!$F13</f>
        <v>0</v>
      </c>
      <c r="L104" s="10">
        <f>10^3*Seattle!$F13</f>
        <v>0</v>
      </c>
      <c r="M104" s="10">
        <f>10^3*Chicago!$F13</f>
        <v>0</v>
      </c>
      <c r="N104" s="10">
        <f>10^3*Boulder!$F13</f>
        <v>0</v>
      </c>
      <c r="O104" s="10">
        <f>10^3*Minneapolis!$F13</f>
        <v>0</v>
      </c>
      <c r="P104" s="10">
        <f>10^3*Helena!$F13</f>
        <v>0</v>
      </c>
      <c r="Q104" s="10">
        <f>10^3*Duluth!$F13</f>
        <v>0</v>
      </c>
      <c r="R104" s="10">
        <f>10^3*Fairbanks!$F13</f>
        <v>0</v>
      </c>
    </row>
    <row r="105" spans="1:18">
      <c r="A105" s="5"/>
      <c r="B105" s="9" t="s">
        <v>326</v>
      </c>
      <c r="C105" s="10">
        <f>10^3*Miami!$F14</f>
        <v>0</v>
      </c>
      <c r="D105" s="10">
        <f>10^3*Houston!$F14</f>
        <v>0</v>
      </c>
      <c r="E105" s="10">
        <f>10^3*Phoenix!$F14</f>
        <v>0</v>
      </c>
      <c r="F105" s="10">
        <f>10^3*Atlanta!$F14</f>
        <v>0</v>
      </c>
      <c r="G105" s="10">
        <f>10^3*LosAngeles!$F14</f>
        <v>0</v>
      </c>
      <c r="H105" s="10">
        <f>10^3*LasVegas!$F14</f>
        <v>0</v>
      </c>
      <c r="I105" s="10">
        <f>10^3*SanFrancisco!$F14</f>
        <v>0</v>
      </c>
      <c r="J105" s="10">
        <f>10^3*Baltimore!$F14</f>
        <v>0</v>
      </c>
      <c r="K105" s="10">
        <f>10^3*Albuquerque!$F14</f>
        <v>0</v>
      </c>
      <c r="L105" s="10">
        <f>10^3*Seattle!$F14</f>
        <v>0</v>
      </c>
      <c r="M105" s="10">
        <f>10^3*Chicago!$F14</f>
        <v>0</v>
      </c>
      <c r="N105" s="10">
        <f>10^3*Boulder!$F14</f>
        <v>0</v>
      </c>
      <c r="O105" s="10">
        <f>10^3*Minneapolis!$F14</f>
        <v>0</v>
      </c>
      <c r="P105" s="10">
        <f>10^3*Helena!$F14</f>
        <v>0</v>
      </c>
      <c r="Q105" s="10">
        <f>10^3*Duluth!$F14</f>
        <v>0</v>
      </c>
      <c r="R105" s="10">
        <f>10^3*Fairbanks!$F14</f>
        <v>0</v>
      </c>
    </row>
    <row r="106" spans="1:18">
      <c r="A106" s="5"/>
      <c r="B106" s="9" t="s">
        <v>334</v>
      </c>
      <c r="C106" s="10">
        <f>10^3*Miami!$F15</f>
        <v>0</v>
      </c>
      <c r="D106" s="10">
        <f>10^3*Houston!$F15</f>
        <v>0</v>
      </c>
      <c r="E106" s="10">
        <f>10^3*Phoenix!$F15</f>
        <v>0</v>
      </c>
      <c r="F106" s="10">
        <f>10^3*Atlanta!$F15</f>
        <v>0</v>
      </c>
      <c r="G106" s="10">
        <f>10^3*LosAngeles!$F15</f>
        <v>0</v>
      </c>
      <c r="H106" s="10">
        <f>10^3*LasVegas!$F15</f>
        <v>0</v>
      </c>
      <c r="I106" s="10">
        <f>10^3*SanFrancisco!$F15</f>
        <v>0</v>
      </c>
      <c r="J106" s="10">
        <f>10^3*Baltimore!$F15</f>
        <v>0</v>
      </c>
      <c r="K106" s="10">
        <f>10^3*Albuquerque!$F15</f>
        <v>0</v>
      </c>
      <c r="L106" s="10">
        <f>10^3*Seattle!$F15</f>
        <v>0</v>
      </c>
      <c r="M106" s="10">
        <f>10^3*Chicago!$F15</f>
        <v>0</v>
      </c>
      <c r="N106" s="10">
        <f>10^3*Boulder!$F15</f>
        <v>0</v>
      </c>
      <c r="O106" s="10">
        <f>10^3*Minneapolis!$F15</f>
        <v>0</v>
      </c>
      <c r="P106" s="10">
        <f>10^3*Helena!$F15</f>
        <v>0</v>
      </c>
      <c r="Q106" s="10">
        <f>10^3*Duluth!$F15</f>
        <v>0</v>
      </c>
      <c r="R106" s="10">
        <f>10^3*Fairbanks!$F15</f>
        <v>0</v>
      </c>
    </row>
    <row r="107" spans="1:18">
      <c r="A107" s="5"/>
      <c r="B107" s="9" t="s">
        <v>335</v>
      </c>
      <c r="C107" s="10">
        <f>10^3*Miami!$F16</f>
        <v>0</v>
      </c>
      <c r="D107" s="10">
        <f>10^3*Houston!$F16</f>
        <v>0</v>
      </c>
      <c r="E107" s="10">
        <f>10^3*Phoenix!$F16</f>
        <v>0</v>
      </c>
      <c r="F107" s="10">
        <f>10^3*Atlanta!$F16</f>
        <v>0</v>
      </c>
      <c r="G107" s="10">
        <f>10^3*LosAngeles!$F16</f>
        <v>0</v>
      </c>
      <c r="H107" s="10">
        <f>10^3*LasVegas!$F16</f>
        <v>0</v>
      </c>
      <c r="I107" s="10">
        <f>10^3*SanFrancisco!$F16</f>
        <v>0</v>
      </c>
      <c r="J107" s="10">
        <f>10^3*Baltimore!$F16</f>
        <v>0</v>
      </c>
      <c r="K107" s="10">
        <f>10^3*Albuquerque!$F16</f>
        <v>0</v>
      </c>
      <c r="L107" s="10">
        <f>10^3*Seattle!$F16</f>
        <v>0</v>
      </c>
      <c r="M107" s="10">
        <f>10^3*Chicago!$F16</f>
        <v>0</v>
      </c>
      <c r="N107" s="10">
        <f>10^3*Boulder!$F16</f>
        <v>0</v>
      </c>
      <c r="O107" s="10">
        <f>10^3*Minneapolis!$F16</f>
        <v>0</v>
      </c>
      <c r="P107" s="10">
        <f>10^3*Helena!$F16</f>
        <v>0</v>
      </c>
      <c r="Q107" s="10">
        <f>10^3*Duluth!$F16</f>
        <v>0</v>
      </c>
      <c r="R107" s="10">
        <f>10^3*Fairbanks!$F16</f>
        <v>0</v>
      </c>
    </row>
    <row r="108" spans="1:18">
      <c r="A108" s="5"/>
      <c r="B108" s="9" t="s">
        <v>336</v>
      </c>
      <c r="C108" s="10">
        <f>10^3*Miami!$F17</f>
        <v>0</v>
      </c>
      <c r="D108" s="10">
        <f>10^3*Houston!$F17</f>
        <v>0</v>
      </c>
      <c r="E108" s="10">
        <f>10^3*Phoenix!$F17</f>
        <v>0</v>
      </c>
      <c r="F108" s="10">
        <f>10^3*Atlanta!$F17</f>
        <v>0</v>
      </c>
      <c r="G108" s="10">
        <f>10^3*LosAngeles!$F17</f>
        <v>0</v>
      </c>
      <c r="H108" s="10">
        <f>10^3*LasVegas!$F17</f>
        <v>0</v>
      </c>
      <c r="I108" s="10">
        <f>10^3*SanFrancisco!$F17</f>
        <v>0</v>
      </c>
      <c r="J108" s="10">
        <f>10^3*Baltimore!$F17</f>
        <v>0</v>
      </c>
      <c r="K108" s="10">
        <f>10^3*Albuquerque!$F17</f>
        <v>0</v>
      </c>
      <c r="L108" s="10">
        <f>10^3*Seattle!$F17</f>
        <v>0</v>
      </c>
      <c r="M108" s="10">
        <f>10^3*Chicago!$F17</f>
        <v>0</v>
      </c>
      <c r="N108" s="10">
        <f>10^3*Boulder!$F17</f>
        <v>0</v>
      </c>
      <c r="O108" s="10">
        <f>10^3*Minneapolis!$F17</f>
        <v>0</v>
      </c>
      <c r="P108" s="10">
        <f>10^3*Helena!$F17</f>
        <v>0</v>
      </c>
      <c r="Q108" s="10">
        <f>10^3*Duluth!$F17</f>
        <v>0</v>
      </c>
      <c r="R108" s="10">
        <f>10^3*Fairbanks!$F17</f>
        <v>0</v>
      </c>
    </row>
    <row r="109" spans="1:18">
      <c r="A109" s="5"/>
      <c r="B109" s="9" t="s">
        <v>337</v>
      </c>
      <c r="C109" s="10">
        <f>10^3*Miami!$F18</f>
        <v>0</v>
      </c>
      <c r="D109" s="10">
        <f>10^3*Houston!$F18</f>
        <v>0</v>
      </c>
      <c r="E109" s="10">
        <f>10^3*Phoenix!$F18</f>
        <v>0</v>
      </c>
      <c r="F109" s="10">
        <f>10^3*Atlanta!$F18</f>
        <v>0</v>
      </c>
      <c r="G109" s="10">
        <f>10^3*LosAngeles!$F18</f>
        <v>0</v>
      </c>
      <c r="H109" s="10">
        <f>10^3*LasVegas!$F18</f>
        <v>0</v>
      </c>
      <c r="I109" s="10">
        <f>10^3*SanFrancisco!$F18</f>
        <v>0</v>
      </c>
      <c r="J109" s="10">
        <f>10^3*Baltimore!$F18</f>
        <v>0</v>
      </c>
      <c r="K109" s="10">
        <f>10^3*Albuquerque!$F18</f>
        <v>0</v>
      </c>
      <c r="L109" s="10">
        <f>10^3*Seattle!$F18</f>
        <v>0</v>
      </c>
      <c r="M109" s="10">
        <f>10^3*Chicago!$F18</f>
        <v>0</v>
      </c>
      <c r="N109" s="10">
        <f>10^3*Boulder!$F18</f>
        <v>0</v>
      </c>
      <c r="O109" s="10">
        <f>10^3*Minneapolis!$F18</f>
        <v>0</v>
      </c>
      <c r="P109" s="10">
        <f>10^3*Helena!$F18</f>
        <v>0</v>
      </c>
      <c r="Q109" s="10">
        <f>10^3*Duluth!$F18</f>
        <v>0</v>
      </c>
      <c r="R109" s="10">
        <f>10^3*Fairbanks!$F18</f>
        <v>0</v>
      </c>
    </row>
    <row r="110" spans="1:18">
      <c r="A110" s="5"/>
      <c r="B110" s="9" t="s">
        <v>338</v>
      </c>
      <c r="C110" s="10">
        <f>10^3*Miami!$F19</f>
        <v>0</v>
      </c>
      <c r="D110" s="10">
        <f>10^3*Houston!$F19</f>
        <v>0</v>
      </c>
      <c r="E110" s="10">
        <f>10^3*Phoenix!$F19</f>
        <v>0</v>
      </c>
      <c r="F110" s="10">
        <f>10^3*Atlanta!$F19</f>
        <v>0</v>
      </c>
      <c r="G110" s="10">
        <f>10^3*LosAngeles!$F19</f>
        <v>0</v>
      </c>
      <c r="H110" s="10">
        <f>10^3*LasVegas!$F19</f>
        <v>0</v>
      </c>
      <c r="I110" s="10">
        <f>10^3*SanFrancisco!$F19</f>
        <v>0</v>
      </c>
      <c r="J110" s="10">
        <f>10^3*Baltimore!$F19</f>
        <v>0</v>
      </c>
      <c r="K110" s="10">
        <f>10^3*Albuquerque!$F19</f>
        <v>0</v>
      </c>
      <c r="L110" s="10">
        <f>10^3*Seattle!$F19</f>
        <v>0</v>
      </c>
      <c r="M110" s="10">
        <f>10^3*Chicago!$F19</f>
        <v>0</v>
      </c>
      <c r="N110" s="10">
        <f>10^3*Boulder!$F19</f>
        <v>0</v>
      </c>
      <c r="O110" s="10">
        <f>10^3*Minneapolis!$F19</f>
        <v>0</v>
      </c>
      <c r="P110" s="10">
        <f>10^3*Helena!$F19</f>
        <v>0</v>
      </c>
      <c r="Q110" s="10">
        <f>10^3*Duluth!$F19</f>
        <v>0</v>
      </c>
      <c r="R110" s="10">
        <f>10^3*Fairbanks!$F19</f>
        <v>0</v>
      </c>
    </row>
    <row r="111" spans="1:18">
      <c r="A111" s="5"/>
      <c r="B111" s="9" t="s">
        <v>339</v>
      </c>
      <c r="C111" s="10">
        <f>10^3*Miami!$F20</f>
        <v>0</v>
      </c>
      <c r="D111" s="10">
        <f>10^3*Houston!$F20</f>
        <v>0</v>
      </c>
      <c r="E111" s="10">
        <f>10^3*Phoenix!$F20</f>
        <v>0</v>
      </c>
      <c r="F111" s="10">
        <f>10^3*Atlanta!$F20</f>
        <v>0</v>
      </c>
      <c r="G111" s="10">
        <f>10^3*LosAngeles!$F20</f>
        <v>0</v>
      </c>
      <c r="H111" s="10">
        <f>10^3*LasVegas!$F20</f>
        <v>0</v>
      </c>
      <c r="I111" s="10">
        <f>10^3*SanFrancisco!$F20</f>
        <v>0</v>
      </c>
      <c r="J111" s="10">
        <f>10^3*Baltimore!$F20</f>
        <v>0</v>
      </c>
      <c r="K111" s="10">
        <f>10^3*Albuquerque!$F20</f>
        <v>0</v>
      </c>
      <c r="L111" s="10">
        <f>10^3*Seattle!$F20</f>
        <v>0</v>
      </c>
      <c r="M111" s="10">
        <f>10^3*Chicago!$F20</f>
        <v>0</v>
      </c>
      <c r="N111" s="10">
        <f>10^3*Boulder!$F20</f>
        <v>0</v>
      </c>
      <c r="O111" s="10">
        <f>10^3*Minneapolis!$F20</f>
        <v>0</v>
      </c>
      <c r="P111" s="10">
        <f>10^3*Helena!$F20</f>
        <v>0</v>
      </c>
      <c r="Q111" s="10">
        <f>10^3*Duluth!$F20</f>
        <v>0</v>
      </c>
      <c r="R111" s="10">
        <f>10^3*Fairbanks!$F20</f>
        <v>0</v>
      </c>
    </row>
    <row r="112" spans="1:18">
      <c r="A112" s="5"/>
      <c r="B112" s="9" t="s">
        <v>340</v>
      </c>
      <c r="C112" s="10">
        <f>10^3*Miami!$F21</f>
        <v>0</v>
      </c>
      <c r="D112" s="10">
        <f>10^3*Houston!$F21</f>
        <v>0</v>
      </c>
      <c r="E112" s="10">
        <f>10^3*Phoenix!$F21</f>
        <v>0</v>
      </c>
      <c r="F112" s="10">
        <f>10^3*Atlanta!$F21</f>
        <v>0</v>
      </c>
      <c r="G112" s="10">
        <f>10^3*LosAngeles!$F21</f>
        <v>0</v>
      </c>
      <c r="H112" s="10">
        <f>10^3*LasVegas!$F21</f>
        <v>0</v>
      </c>
      <c r="I112" s="10">
        <f>10^3*SanFrancisco!$F21</f>
        <v>0</v>
      </c>
      <c r="J112" s="10">
        <f>10^3*Baltimore!$F21</f>
        <v>0</v>
      </c>
      <c r="K112" s="10">
        <f>10^3*Albuquerque!$F21</f>
        <v>0</v>
      </c>
      <c r="L112" s="10">
        <f>10^3*Seattle!$F21</f>
        <v>0</v>
      </c>
      <c r="M112" s="10">
        <f>10^3*Chicago!$F21</f>
        <v>0</v>
      </c>
      <c r="N112" s="10">
        <f>10^3*Boulder!$F21</f>
        <v>0</v>
      </c>
      <c r="O112" s="10">
        <f>10^3*Minneapolis!$F21</f>
        <v>0</v>
      </c>
      <c r="P112" s="10">
        <f>10^3*Helena!$F21</f>
        <v>0</v>
      </c>
      <c r="Q112" s="10">
        <f>10^3*Duluth!$F21</f>
        <v>0</v>
      </c>
      <c r="R112" s="10">
        <f>10^3*Fairbanks!$F21</f>
        <v>0</v>
      </c>
    </row>
    <row r="113" spans="1:18">
      <c r="A113" s="5"/>
      <c r="B113" s="9" t="s">
        <v>341</v>
      </c>
      <c r="C113" s="10">
        <f>10^3*Miami!$F22</f>
        <v>0</v>
      </c>
      <c r="D113" s="10">
        <f>10^3*Houston!$F22</f>
        <v>0</v>
      </c>
      <c r="E113" s="10">
        <f>10^3*Phoenix!$F22</f>
        <v>0</v>
      </c>
      <c r="F113" s="10">
        <f>10^3*Atlanta!$F22</f>
        <v>0</v>
      </c>
      <c r="G113" s="10">
        <f>10^3*LosAngeles!$F22</f>
        <v>0</v>
      </c>
      <c r="H113" s="10">
        <f>10^3*LasVegas!$F22</f>
        <v>0</v>
      </c>
      <c r="I113" s="10">
        <f>10^3*SanFrancisco!$F22</f>
        <v>0</v>
      </c>
      <c r="J113" s="10">
        <f>10^3*Baltimore!$F22</f>
        <v>0</v>
      </c>
      <c r="K113" s="10">
        <f>10^3*Albuquerque!$F22</f>
        <v>0</v>
      </c>
      <c r="L113" s="10">
        <f>10^3*Seattle!$F22</f>
        <v>0</v>
      </c>
      <c r="M113" s="10">
        <f>10^3*Chicago!$F22</f>
        <v>0</v>
      </c>
      <c r="N113" s="10">
        <f>10^3*Boulder!$F22</f>
        <v>0</v>
      </c>
      <c r="O113" s="10">
        <f>10^3*Minneapolis!$F22</f>
        <v>0</v>
      </c>
      <c r="P113" s="10">
        <f>10^3*Helena!$F22</f>
        <v>0</v>
      </c>
      <c r="Q113" s="10">
        <f>10^3*Duluth!$F22</f>
        <v>0</v>
      </c>
      <c r="R113" s="10">
        <f>10^3*Fairbanks!$F22</f>
        <v>0</v>
      </c>
    </row>
    <row r="114" spans="1:18">
      <c r="A114" s="5"/>
      <c r="B114" s="9" t="s">
        <v>320</v>
      </c>
      <c r="C114" s="10">
        <f>10^3*Miami!$F23</f>
        <v>0</v>
      </c>
      <c r="D114" s="10">
        <f>10^3*Houston!$F23</f>
        <v>0</v>
      </c>
      <c r="E114" s="10">
        <f>10^3*Phoenix!$F23</f>
        <v>0</v>
      </c>
      <c r="F114" s="10">
        <f>10^3*Atlanta!$F23</f>
        <v>0</v>
      </c>
      <c r="G114" s="10">
        <f>10^3*LosAngeles!$F23</f>
        <v>0</v>
      </c>
      <c r="H114" s="10">
        <f>10^3*LasVegas!$F23</f>
        <v>0</v>
      </c>
      <c r="I114" s="10">
        <f>10^3*SanFrancisco!$F23</f>
        <v>0</v>
      </c>
      <c r="J114" s="10">
        <f>10^3*Baltimore!$F23</f>
        <v>0</v>
      </c>
      <c r="K114" s="10">
        <f>10^3*Albuquerque!$F23</f>
        <v>0</v>
      </c>
      <c r="L114" s="10">
        <f>10^3*Seattle!$F23</f>
        <v>0</v>
      </c>
      <c r="M114" s="10">
        <f>10^3*Chicago!$F23</f>
        <v>0</v>
      </c>
      <c r="N114" s="10">
        <f>10^3*Boulder!$F23</f>
        <v>0</v>
      </c>
      <c r="O114" s="10">
        <f>10^3*Minneapolis!$F23</f>
        <v>0</v>
      </c>
      <c r="P114" s="10">
        <f>10^3*Helena!$F23</f>
        <v>0</v>
      </c>
      <c r="Q114" s="10">
        <f>10^3*Duluth!$F23</f>
        <v>0</v>
      </c>
      <c r="R114" s="10">
        <f>10^3*Fairbanks!$F23</f>
        <v>0</v>
      </c>
    </row>
    <row r="115" spans="1:18">
      <c r="A115" s="5"/>
      <c r="B115" s="9" t="s">
        <v>342</v>
      </c>
      <c r="C115" s="10">
        <f>10^3*Miami!$F24</f>
        <v>0</v>
      </c>
      <c r="D115" s="10">
        <f>10^3*Houston!$F24</f>
        <v>0</v>
      </c>
      <c r="E115" s="10">
        <f>10^3*Phoenix!$F24</f>
        <v>0</v>
      </c>
      <c r="F115" s="10">
        <f>10^3*Atlanta!$F24</f>
        <v>0</v>
      </c>
      <c r="G115" s="10">
        <f>10^3*LosAngeles!$F24</f>
        <v>0</v>
      </c>
      <c r="H115" s="10">
        <f>10^3*LasVegas!$F24</f>
        <v>0</v>
      </c>
      <c r="I115" s="10">
        <f>10^3*SanFrancisco!$F24</f>
        <v>0</v>
      </c>
      <c r="J115" s="10">
        <f>10^3*Baltimore!$F24</f>
        <v>0</v>
      </c>
      <c r="K115" s="10">
        <f>10^3*Albuquerque!$F24</f>
        <v>0</v>
      </c>
      <c r="L115" s="10">
        <f>10^3*Seattle!$F24</f>
        <v>0</v>
      </c>
      <c r="M115" s="10">
        <f>10^3*Chicago!$F24</f>
        <v>0</v>
      </c>
      <c r="N115" s="10">
        <f>10^3*Boulder!$F24</f>
        <v>0</v>
      </c>
      <c r="O115" s="10">
        <f>10^3*Minneapolis!$F24</f>
        <v>0</v>
      </c>
      <c r="P115" s="10">
        <f>10^3*Helena!$F24</f>
        <v>0</v>
      </c>
      <c r="Q115" s="10">
        <f>10^3*Duluth!$F24</f>
        <v>0</v>
      </c>
      <c r="R115" s="10">
        <f>10^3*Fairbanks!$F24</f>
        <v>0</v>
      </c>
    </row>
    <row r="116" spans="1:18">
      <c r="A116" s="5"/>
      <c r="B116" s="9" t="s">
        <v>343</v>
      </c>
      <c r="C116" s="10">
        <f>10^3*Miami!$F25</f>
        <v>0</v>
      </c>
      <c r="D116" s="10">
        <f>10^3*Houston!$F25</f>
        <v>0</v>
      </c>
      <c r="E116" s="10">
        <f>10^3*Phoenix!$F25</f>
        <v>0</v>
      </c>
      <c r="F116" s="10">
        <f>10^3*Atlanta!$F25</f>
        <v>0</v>
      </c>
      <c r="G116" s="10">
        <f>10^3*LosAngeles!$F25</f>
        <v>0</v>
      </c>
      <c r="H116" s="10">
        <f>10^3*LasVegas!$F25</f>
        <v>0</v>
      </c>
      <c r="I116" s="10">
        <f>10^3*SanFrancisco!$F25</f>
        <v>0</v>
      </c>
      <c r="J116" s="10">
        <f>10^3*Baltimore!$F25</f>
        <v>0</v>
      </c>
      <c r="K116" s="10">
        <f>10^3*Albuquerque!$F25</f>
        <v>0</v>
      </c>
      <c r="L116" s="10">
        <f>10^3*Seattle!$F25</f>
        <v>0</v>
      </c>
      <c r="M116" s="10">
        <f>10^3*Chicago!$F25</f>
        <v>0</v>
      </c>
      <c r="N116" s="10">
        <f>10^3*Boulder!$F25</f>
        <v>0</v>
      </c>
      <c r="O116" s="10">
        <f>10^3*Minneapolis!$F25</f>
        <v>0</v>
      </c>
      <c r="P116" s="10">
        <f>10^3*Helena!$F25</f>
        <v>0</v>
      </c>
      <c r="Q116" s="10">
        <f>10^3*Duluth!$F25</f>
        <v>0</v>
      </c>
      <c r="R116" s="10">
        <f>10^3*Fairbanks!$F25</f>
        <v>0</v>
      </c>
    </row>
    <row r="117" spans="1:18">
      <c r="A117" s="5"/>
      <c r="B117" s="9" t="s">
        <v>344</v>
      </c>
      <c r="C117" s="10">
        <f>10^3*Miami!$F26</f>
        <v>0</v>
      </c>
      <c r="D117" s="10">
        <f>10^3*Houston!$F26</f>
        <v>0</v>
      </c>
      <c r="E117" s="10">
        <f>10^3*Phoenix!$F26</f>
        <v>0</v>
      </c>
      <c r="F117" s="10">
        <f>10^3*Atlanta!$F26</f>
        <v>0</v>
      </c>
      <c r="G117" s="10">
        <f>10^3*LosAngeles!$F26</f>
        <v>0</v>
      </c>
      <c r="H117" s="10">
        <f>10^3*LasVegas!$F26</f>
        <v>0</v>
      </c>
      <c r="I117" s="10">
        <f>10^3*SanFrancisco!$F26</f>
        <v>0</v>
      </c>
      <c r="J117" s="10">
        <f>10^3*Baltimore!$F26</f>
        <v>0</v>
      </c>
      <c r="K117" s="10">
        <f>10^3*Albuquerque!$F26</f>
        <v>0</v>
      </c>
      <c r="L117" s="10">
        <f>10^3*Seattle!$F26</f>
        <v>0</v>
      </c>
      <c r="M117" s="10">
        <f>10^3*Chicago!$F26</f>
        <v>0</v>
      </c>
      <c r="N117" s="10">
        <f>10^3*Boulder!$F26</f>
        <v>0</v>
      </c>
      <c r="O117" s="10">
        <f>10^3*Minneapolis!$F26</f>
        <v>0</v>
      </c>
      <c r="P117" s="10">
        <f>10^3*Helena!$F26</f>
        <v>0</v>
      </c>
      <c r="Q117" s="10">
        <f>10^3*Duluth!$F26</f>
        <v>0</v>
      </c>
      <c r="R117" s="10">
        <f>10^3*Fairbanks!$F26</f>
        <v>0</v>
      </c>
    </row>
    <row r="118" spans="1:18">
      <c r="A118" s="5"/>
      <c r="B118" s="9" t="s">
        <v>345</v>
      </c>
      <c r="C118" s="10">
        <f>10^3*Miami!$F27</f>
        <v>0</v>
      </c>
      <c r="D118" s="10">
        <f>10^3*Houston!$F27</f>
        <v>0</v>
      </c>
      <c r="E118" s="10">
        <f>10^3*Phoenix!$F27</f>
        <v>0</v>
      </c>
      <c r="F118" s="10">
        <f>10^3*Atlanta!$F27</f>
        <v>0</v>
      </c>
      <c r="G118" s="10">
        <f>10^3*LosAngeles!$F27</f>
        <v>0</v>
      </c>
      <c r="H118" s="10">
        <f>10^3*LasVegas!$F27</f>
        <v>0</v>
      </c>
      <c r="I118" s="10">
        <f>10^3*SanFrancisco!$F27</f>
        <v>0</v>
      </c>
      <c r="J118" s="10">
        <f>10^3*Baltimore!$F27</f>
        <v>0</v>
      </c>
      <c r="K118" s="10">
        <f>10^3*Albuquerque!$F27</f>
        <v>0</v>
      </c>
      <c r="L118" s="10">
        <f>10^3*Seattle!$F27</f>
        <v>0</v>
      </c>
      <c r="M118" s="10">
        <f>10^3*Chicago!$F27</f>
        <v>0</v>
      </c>
      <c r="N118" s="10">
        <f>10^3*Boulder!$F27</f>
        <v>0</v>
      </c>
      <c r="O118" s="10">
        <f>10^3*Minneapolis!$F27</f>
        <v>0</v>
      </c>
      <c r="P118" s="10">
        <f>10^3*Helena!$F27</f>
        <v>0</v>
      </c>
      <c r="Q118" s="10">
        <f>10^3*Duluth!$F27</f>
        <v>0</v>
      </c>
      <c r="R118" s="10">
        <f>10^3*Fairbanks!$F27</f>
        <v>0</v>
      </c>
    </row>
    <row r="119" spans="1:18">
      <c r="A119" s="5"/>
      <c r="B119" s="8" t="s">
        <v>2</v>
      </c>
      <c r="C119" s="10">
        <f>10^3*Miami!$B$2</f>
        <v>42485680</v>
      </c>
      <c r="D119" s="10">
        <f>10^3*Houston!$B$2</f>
        <v>42772970</v>
      </c>
      <c r="E119" s="10">
        <f>10^3*Phoenix!$B$2</f>
        <v>41844600</v>
      </c>
      <c r="F119" s="10">
        <f>10^3*Atlanta!$B$2</f>
        <v>41772370</v>
      </c>
      <c r="G119" s="10">
        <f>10^3*LosAngeles!$B$2</f>
        <v>40678540</v>
      </c>
      <c r="H119" s="10">
        <f>10^3*LasVegas!$B$2</f>
        <v>40969350</v>
      </c>
      <c r="I119" s="10">
        <f>10^3*SanFrancisco!$B$2</f>
        <v>39302640</v>
      </c>
      <c r="J119" s="10">
        <f>10^3*Baltimore!$B$2</f>
        <v>42070770</v>
      </c>
      <c r="K119" s="10">
        <f>10^3*Albuquerque!$B$2</f>
        <v>38241290</v>
      </c>
      <c r="L119" s="10">
        <f>10^3*Seattle!$B$2</f>
        <v>39696990</v>
      </c>
      <c r="M119" s="10">
        <f>10^3*Chicago!$B$2</f>
        <v>42039240</v>
      </c>
      <c r="N119" s="10">
        <f>10^3*Boulder!$B$2</f>
        <v>38340670</v>
      </c>
      <c r="O119" s="10">
        <f>10^3*Minneapolis!$B$2</f>
        <v>42834540</v>
      </c>
      <c r="P119" s="10">
        <f>10^3*Helena!$B$2</f>
        <v>39361560</v>
      </c>
      <c r="Q119" s="10">
        <f>10^3*Duluth!$B$2</f>
        <v>43303150</v>
      </c>
      <c r="R119" s="10">
        <f>10^3*Fairbanks!$B$2</f>
        <v>50332430</v>
      </c>
    </row>
    <row r="120" spans="1:18">
      <c r="A120" s="8" t="s">
        <v>346</v>
      </c>
      <c r="B120" s="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5"/>
      <c r="B121" s="8" t="s">
        <v>40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5"/>
      <c r="B122" s="9" t="s">
        <v>3</v>
      </c>
      <c r="C122" s="10">
        <f>(Miami!$B13*10^3)/Miami!$B$8</f>
        <v>0</v>
      </c>
      <c r="D122" s="10">
        <f>(Houston!$B13*10^3)/Houston!$B$8</f>
        <v>0</v>
      </c>
      <c r="E122" s="10">
        <f>(Phoenix!$B13*10^3)/Phoenix!$B$8</f>
        <v>0</v>
      </c>
      <c r="F122" s="10">
        <f>(Atlanta!$B13*10^3)/Atlanta!$B$8</f>
        <v>0</v>
      </c>
      <c r="G122" s="10">
        <f>(LosAngeles!$B13*10^3)/LosAngeles!$B$8</f>
        <v>0</v>
      </c>
      <c r="H122" s="10">
        <f>(LasVegas!$B13*10^3)/LasVegas!$B$8</f>
        <v>0</v>
      </c>
      <c r="I122" s="10">
        <f>(SanFrancisco!$B13*10^3)/SanFrancisco!$B$8</f>
        <v>0</v>
      </c>
      <c r="J122" s="10">
        <f>(Baltimore!$B13*10^3)/Baltimore!$B$8</f>
        <v>0</v>
      </c>
      <c r="K122" s="10">
        <f>(Albuquerque!$B13*10^3)/Albuquerque!$B$8</f>
        <v>0</v>
      </c>
      <c r="L122" s="10">
        <f>(Seattle!$B13*10^3)/Seattle!$B$8</f>
        <v>0</v>
      </c>
      <c r="M122" s="10">
        <f>(Chicago!$B13*10^3)/Chicago!$B$8</f>
        <v>0</v>
      </c>
      <c r="N122" s="10">
        <f>(Boulder!$B13*10^3)/Boulder!$B$8</f>
        <v>0</v>
      </c>
      <c r="O122" s="10">
        <f>(Minneapolis!$B13*10^3)/Minneapolis!$B$8</f>
        <v>0</v>
      </c>
      <c r="P122" s="10">
        <f>(Helena!$B13*10^3)/Helena!$B$8</f>
        <v>0</v>
      </c>
      <c r="Q122" s="10">
        <f>(Duluth!$B13*10^3)/Duluth!$B$8</f>
        <v>0</v>
      </c>
      <c r="R122" s="10">
        <f>(Fairbanks!$B13*10^3)/Fairbanks!$B$8</f>
        <v>0</v>
      </c>
    </row>
    <row r="123" spans="1:18">
      <c r="A123" s="5"/>
      <c r="B123" s="9" t="s">
        <v>4</v>
      </c>
      <c r="C123" s="10">
        <f>(Miami!$B14*10^3)/Miami!$B$8</f>
        <v>374.91838460385759</v>
      </c>
      <c r="D123" s="10">
        <f>(Houston!$B14*10^3)/Houston!$B$8</f>
        <v>299.98742320125018</v>
      </c>
      <c r="E123" s="10">
        <f>(Phoenix!$B14*10^3)/Phoenix!$B$8</f>
        <v>212.55548062994598</v>
      </c>
      <c r="F123" s="10">
        <f>(Atlanta!$B14*10^3)/Atlanta!$B$8</f>
        <v>206.437893805436</v>
      </c>
      <c r="G123" s="10">
        <f>(LosAngeles!$B14*10^3)/LosAngeles!$B$8</f>
        <v>179.99450545529794</v>
      </c>
      <c r="H123" s="10">
        <f>(LasVegas!$B14*10^3)/LasVegas!$B$8</f>
        <v>155.70879626656389</v>
      </c>
      <c r="I123" s="10">
        <f>(SanFrancisco!$B14*10^3)/SanFrancisco!$B$8</f>
        <v>103.91423872012787</v>
      </c>
      <c r="J123" s="10">
        <f>(Baltimore!$B14*10^3)/Baltimore!$B$8</f>
        <v>170.43792234852538</v>
      </c>
      <c r="K123" s="10">
        <f>(Albuquerque!$B14*10^3)/Albuquerque!$B$8</f>
        <v>105.55725030148638</v>
      </c>
      <c r="L123" s="10">
        <f>(Seattle!$B14*10^3)/Seattle!$B$8</f>
        <v>90.521731994662431</v>
      </c>
      <c r="M123" s="10">
        <f>(Chicago!$B14*10^3)/Chicago!$B$8</f>
        <v>125.20827535518306</v>
      </c>
      <c r="N123" s="10">
        <f>(Boulder!$B14*10^3)/Boulder!$B$8</f>
        <v>83.343591006072543</v>
      </c>
      <c r="O123" s="10">
        <f>(Minneapolis!$B14*10^3)/Minneapolis!$B$8</f>
        <v>112.38127858768793</v>
      </c>
      <c r="P123" s="10">
        <f>(Helena!$B14*10^3)/Helena!$B$8</f>
        <v>66.705645823075656</v>
      </c>
      <c r="Q123" s="10">
        <f>(Duluth!$B14*10^3)/Duluth!$B$8</f>
        <v>70.390380265308011</v>
      </c>
      <c r="R123" s="10">
        <f>(Fairbanks!$B14*10^3)/Fairbanks!$B$8</f>
        <v>46.375384439734823</v>
      </c>
    </row>
    <row r="124" spans="1:18">
      <c r="A124" s="5"/>
      <c r="B124" s="9" t="s">
        <v>5</v>
      </c>
      <c r="C124" s="10">
        <f>(Miami!$B15*10^3)/Miami!$B$8</f>
        <v>373.51352942435722</v>
      </c>
      <c r="D124" s="10">
        <f>(Houston!$B15*10^3)/Houston!$B$8</f>
        <v>373.51352942435722</v>
      </c>
      <c r="E124" s="10">
        <f>(Phoenix!$B15*10^3)/Phoenix!$B$8</f>
        <v>373.51352942435722</v>
      </c>
      <c r="F124" s="10">
        <f>(Atlanta!$B15*10^3)/Atlanta!$B$8</f>
        <v>373.51352942435722</v>
      </c>
      <c r="G124" s="10">
        <f>(LosAngeles!$B15*10^3)/LosAngeles!$B$8</f>
        <v>373.51352942435722</v>
      </c>
      <c r="H124" s="10">
        <f>(LasVegas!$B15*10^3)/LasVegas!$B$8</f>
        <v>373.51352942435722</v>
      </c>
      <c r="I124" s="10">
        <f>(SanFrancisco!$B15*10^3)/SanFrancisco!$B$8</f>
        <v>373.51352942435722</v>
      </c>
      <c r="J124" s="10">
        <f>(Baltimore!$B15*10^3)/Baltimore!$B$8</f>
        <v>373.51352942435722</v>
      </c>
      <c r="K124" s="10">
        <f>(Albuquerque!$B15*10^3)/Albuquerque!$B$8</f>
        <v>373.51352942435722</v>
      </c>
      <c r="L124" s="10">
        <f>(Seattle!$B15*10^3)/Seattle!$B$8</f>
        <v>373.51352942435722</v>
      </c>
      <c r="M124" s="10">
        <f>(Chicago!$B15*10^3)/Chicago!$B$8</f>
        <v>373.51352942435722</v>
      </c>
      <c r="N124" s="10">
        <f>(Boulder!$B15*10^3)/Boulder!$B$8</f>
        <v>373.51352942435722</v>
      </c>
      <c r="O124" s="10">
        <f>(Minneapolis!$B15*10^3)/Minneapolis!$B$8</f>
        <v>373.51352942435722</v>
      </c>
      <c r="P124" s="10">
        <f>(Helena!$B15*10^3)/Helena!$B$8</f>
        <v>373.51352942435722</v>
      </c>
      <c r="Q124" s="10">
        <f>(Duluth!$B15*10^3)/Duluth!$B$8</f>
        <v>373.51352942435722</v>
      </c>
      <c r="R124" s="10">
        <f>(Fairbanks!$B15*10^3)/Fairbanks!$B$8</f>
        <v>373.51352942435722</v>
      </c>
    </row>
    <row r="125" spans="1:18">
      <c r="A125" s="5"/>
      <c r="B125" s="9" t="s">
        <v>6</v>
      </c>
      <c r="C125" s="10">
        <f>(Miami!$B16*10^3)/Miami!$B$8</f>
        <v>4.8304718886248645</v>
      </c>
      <c r="D125" s="10">
        <f>(Houston!$B16*10^3)/Houston!$B$8</f>
        <v>4.8219981589707359</v>
      </c>
      <c r="E125" s="10">
        <f>(Phoenix!$B16*10^3)/Phoenix!$B$8</f>
        <v>4.820660201656926</v>
      </c>
      <c r="F125" s="10">
        <f>(Atlanta!$B16*10^3)/Atlanta!$B$8</f>
        <v>4.8286879455397855</v>
      </c>
      <c r="G125" s="10">
        <f>(LosAngeles!$B16*10^3)/LosAngeles!$B$8</f>
        <v>4.8277959739972456</v>
      </c>
      <c r="H125" s="10">
        <f>(LasVegas!$B16*10^3)/LasVegas!$B$8</f>
        <v>4.8233361162845458</v>
      </c>
      <c r="I125" s="10">
        <f>(SanFrancisco!$B16*10^3)/SanFrancisco!$B$8</f>
        <v>4.8179842870293061</v>
      </c>
      <c r="J125" s="10">
        <f>(Baltimore!$B16*10^3)/Baltimore!$B$8</f>
        <v>4.8228901305132759</v>
      </c>
      <c r="K125" s="10">
        <f>(Albuquerque!$B16*10^3)/Albuquerque!$B$8</f>
        <v>4.8219981589707359</v>
      </c>
      <c r="L125" s="10">
        <f>(Seattle!$B16*10^3)/Seattle!$B$8</f>
        <v>4.8148623866304163</v>
      </c>
      <c r="M125" s="10">
        <f>(Chicago!$B16*10^3)/Chicago!$B$8</f>
        <v>4.8162003439442262</v>
      </c>
      <c r="N125" s="10">
        <f>(Boulder!$B16*10^3)/Boulder!$B$8</f>
        <v>4.8170923154867662</v>
      </c>
      <c r="O125" s="10">
        <f>(Minneapolis!$B16*10^3)/Minneapolis!$B$8</f>
        <v>4.820214215885656</v>
      </c>
      <c r="P125" s="10">
        <f>(Helena!$B16*10^3)/Helena!$B$8</f>
        <v>4.8144164008591463</v>
      </c>
      <c r="Q125" s="10">
        <f>(Duluth!$B16*10^3)/Duluth!$B$8</f>
        <v>4.8130784435453364</v>
      </c>
      <c r="R125" s="10">
        <f>(Fairbanks!$B16*10^3)/Fairbanks!$B$8</f>
        <v>4.7840893684127899</v>
      </c>
    </row>
    <row r="126" spans="1:18">
      <c r="A126" s="5"/>
      <c r="B126" s="9" t="s">
        <v>7</v>
      </c>
      <c r="C126" s="10">
        <f>(Miami!$B17*10^3)/Miami!$B$8</f>
        <v>291.75541783514939</v>
      </c>
      <c r="D126" s="10">
        <f>(Houston!$B17*10^3)/Houston!$B$8</f>
        <v>291.75541783514939</v>
      </c>
      <c r="E126" s="10">
        <f>(Phoenix!$B17*10^3)/Phoenix!$B$8</f>
        <v>291.75541783514939</v>
      </c>
      <c r="F126" s="10">
        <f>(Atlanta!$B17*10^3)/Atlanta!$B$8</f>
        <v>291.75541783514939</v>
      </c>
      <c r="G126" s="10">
        <f>(LosAngeles!$B17*10^3)/LosAngeles!$B$8</f>
        <v>291.75541783514939</v>
      </c>
      <c r="H126" s="10">
        <f>(LasVegas!$B17*10^3)/LasVegas!$B$8</f>
        <v>291.75541783514939</v>
      </c>
      <c r="I126" s="10">
        <f>(SanFrancisco!$B17*10^3)/SanFrancisco!$B$8</f>
        <v>291.75541783514939</v>
      </c>
      <c r="J126" s="10">
        <f>(Baltimore!$B17*10^3)/Baltimore!$B$8</f>
        <v>291.75541783514939</v>
      </c>
      <c r="K126" s="10">
        <f>(Albuquerque!$B17*10^3)/Albuquerque!$B$8</f>
        <v>291.75541783514939</v>
      </c>
      <c r="L126" s="10">
        <f>(Seattle!$B17*10^3)/Seattle!$B$8</f>
        <v>291.75541783514939</v>
      </c>
      <c r="M126" s="10">
        <f>(Chicago!$B17*10^3)/Chicago!$B$8</f>
        <v>291.75541783514939</v>
      </c>
      <c r="N126" s="10">
        <f>(Boulder!$B17*10^3)/Boulder!$B$8</f>
        <v>291.75541783514939</v>
      </c>
      <c r="O126" s="10">
        <f>(Minneapolis!$B17*10^3)/Minneapolis!$B$8</f>
        <v>291.75541783514939</v>
      </c>
      <c r="P126" s="10">
        <f>(Helena!$B17*10^3)/Helena!$B$8</f>
        <v>291.75541783514939</v>
      </c>
      <c r="Q126" s="10">
        <f>(Duluth!$B17*10^3)/Duluth!$B$8</f>
        <v>291.75541783514939</v>
      </c>
      <c r="R126" s="10">
        <f>(Fairbanks!$B17*10^3)/Fairbanks!$B$8</f>
        <v>291.75541783514939</v>
      </c>
    </row>
    <row r="127" spans="1:18">
      <c r="A127" s="5"/>
      <c r="B127" s="9" t="s">
        <v>8</v>
      </c>
      <c r="C127" s="10">
        <f>(Miami!$B18*10^3)/Miami!$B$8</f>
        <v>111.47191360006849</v>
      </c>
      <c r="D127" s="10">
        <f>(Houston!$B18*10^3)/Houston!$B$8</f>
        <v>111.47191360006849</v>
      </c>
      <c r="E127" s="10">
        <f>(Phoenix!$B18*10^3)/Phoenix!$B$8</f>
        <v>111.47191360006849</v>
      </c>
      <c r="F127" s="10">
        <f>(Atlanta!$B18*10^3)/Atlanta!$B$8</f>
        <v>111.47191360006849</v>
      </c>
      <c r="G127" s="10">
        <f>(LosAngeles!$B18*10^3)/LosAngeles!$B$8</f>
        <v>111.47191360006849</v>
      </c>
      <c r="H127" s="10">
        <f>(LasVegas!$B18*10^3)/LasVegas!$B$8</f>
        <v>111.47191360006849</v>
      </c>
      <c r="I127" s="10">
        <f>(SanFrancisco!$B18*10^3)/SanFrancisco!$B$8</f>
        <v>111.47191360006849</v>
      </c>
      <c r="J127" s="10">
        <f>(Baltimore!$B18*10^3)/Baltimore!$B$8</f>
        <v>111.47191360006849</v>
      </c>
      <c r="K127" s="10">
        <f>(Albuquerque!$B18*10^3)/Albuquerque!$B$8</f>
        <v>111.47191360006849</v>
      </c>
      <c r="L127" s="10">
        <f>(Seattle!$B18*10^3)/Seattle!$B$8</f>
        <v>111.47191360006849</v>
      </c>
      <c r="M127" s="10">
        <f>(Chicago!$B18*10^3)/Chicago!$B$8</f>
        <v>111.47191360006849</v>
      </c>
      <c r="N127" s="10">
        <f>(Boulder!$B18*10^3)/Boulder!$B$8</f>
        <v>111.47191360006849</v>
      </c>
      <c r="O127" s="10">
        <f>(Minneapolis!$B18*10^3)/Minneapolis!$B$8</f>
        <v>111.47191360006849</v>
      </c>
      <c r="P127" s="10">
        <f>(Helena!$B18*10^3)/Helena!$B$8</f>
        <v>111.47191360006849</v>
      </c>
      <c r="Q127" s="10">
        <f>(Duluth!$B18*10^3)/Duluth!$B$8</f>
        <v>111.47191360006849</v>
      </c>
      <c r="R127" s="10">
        <f>(Fairbanks!$B18*10^3)/Fairbanks!$B$8</f>
        <v>111.47191360006849</v>
      </c>
    </row>
    <row r="128" spans="1:18">
      <c r="A128" s="5"/>
      <c r="B128" s="9" t="s">
        <v>9</v>
      </c>
      <c r="C128" s="10">
        <f>(Miami!$B19*10^3)/Miami!$B$8</f>
        <v>113.86685719178814</v>
      </c>
      <c r="D128" s="10">
        <f>(Houston!$B19*10^3)/Houston!$B$8</f>
        <v>111.42151720791499</v>
      </c>
      <c r="E128" s="10">
        <f>(Phoenix!$B19*10^3)/Phoenix!$B$8</f>
        <v>122.80173613341039</v>
      </c>
      <c r="F128" s="10">
        <f>(Atlanta!$B19*10^3)/Atlanta!$B$8</f>
        <v>110.52820770806127</v>
      </c>
      <c r="G128" s="10">
        <f>(LosAngeles!$B19*10^3)/LosAngeles!$B$8</f>
        <v>110.66378738252735</v>
      </c>
      <c r="H128" s="10">
        <f>(LasVegas!$B19*10^3)/LasVegas!$B$8</f>
        <v>119.51437501337956</v>
      </c>
      <c r="I128" s="10">
        <f>(SanFrancisco!$B19*10^3)/SanFrancisco!$B$8</f>
        <v>105.12464410335451</v>
      </c>
      <c r="J128" s="10">
        <f>(Baltimore!$B19*10^3)/Baltimore!$B$8</f>
        <v>106.72394907912857</v>
      </c>
      <c r="K128" s="10">
        <f>(Albuquerque!$B19*10^3)/Albuquerque!$B$8</f>
        <v>119.44167933266256</v>
      </c>
      <c r="L128" s="10">
        <f>(Seattle!$B19*10^3)/Seattle!$B$8</f>
        <v>107.0843055823147</v>
      </c>
      <c r="M128" s="10">
        <f>(Chicago!$B19*10^3)/Chicago!$B$8</f>
        <v>107.64847758297118</v>
      </c>
      <c r="N128" s="10">
        <f>(Boulder!$B19*10^3)/Boulder!$B$8</f>
        <v>116.21185037712556</v>
      </c>
      <c r="O128" s="10">
        <f>(Minneapolis!$B19*10^3)/Minneapolis!$B$8</f>
        <v>107.65204546914134</v>
      </c>
      <c r="P128" s="10">
        <f>(Helena!$B19*10^3)/Helena!$B$8</f>
        <v>112.06061481814483</v>
      </c>
      <c r="Q128" s="10">
        <f>(Duluth!$B19*10^3)/Duluth!$B$8</f>
        <v>109.12647442895981</v>
      </c>
      <c r="R128" s="10">
        <f>(Fairbanks!$B19*10^3)/Fairbanks!$B$8</f>
        <v>112.54941522345671</v>
      </c>
    </row>
    <row r="129" spans="1:18">
      <c r="A129" s="5"/>
      <c r="B129" s="9" t="s">
        <v>10</v>
      </c>
      <c r="C129" s="10">
        <f>(Miami!$B20*10^3)/Miami!$B$8</f>
        <v>79.761433291232265</v>
      </c>
      <c r="D129" s="10">
        <f>(Houston!$B20*10^3)/Houston!$B$8</f>
        <v>75.760494937169526</v>
      </c>
      <c r="E129" s="10">
        <f>(Phoenix!$B20*10^3)/Phoenix!$B$8</f>
        <v>67.52358372758475</v>
      </c>
      <c r="F129" s="10">
        <f>(Atlanta!$B20*10^3)/Atlanta!$B$8</f>
        <v>67.879926358829437</v>
      </c>
      <c r="G129" s="10">
        <f>(LosAngeles!$B20*10^3)/LosAngeles!$B$8</f>
        <v>61.180774088583476</v>
      </c>
      <c r="H129" s="10">
        <f>(LasVegas!$B20*10^3)/LasVegas!$B$8</f>
        <v>58.051291931582213</v>
      </c>
      <c r="I129" s="10">
        <f>(SanFrancisco!$B20*10^3)/SanFrancisco!$B$8</f>
        <v>48.907245663234356</v>
      </c>
      <c r="J129" s="10">
        <f>(Baltimore!$B20*10^3)/Baltimore!$B$8</f>
        <v>65.879234188912434</v>
      </c>
      <c r="K129" s="10">
        <f>(Albuquerque!$B20*10^3)/Albuquerque!$B$8</f>
        <v>48.01349017760937</v>
      </c>
      <c r="L129" s="10">
        <f>(Seattle!$B20*10^3)/Seattle!$B$8</f>
        <v>49.052637024668364</v>
      </c>
      <c r="M129" s="10">
        <f>(Chicago!$B20*10^3)/Chicago!$B$8</f>
        <v>62.169970529260233</v>
      </c>
      <c r="N129" s="10">
        <f>(Boulder!$B20*10^3)/Boulder!$B$8</f>
        <v>45.21671340597549</v>
      </c>
      <c r="O129" s="10">
        <f>(Minneapolis!$B20*10^3)/Minneapolis!$B$8</f>
        <v>56.811005501680469</v>
      </c>
      <c r="P129" s="10">
        <f>(Helena!$B20*10^3)/Helena!$B$8</f>
        <v>41.056558131569368</v>
      </c>
      <c r="Q129" s="10">
        <f>(Duluth!$B20*10^3)/Duluth!$B$8</f>
        <v>47.575532150222273</v>
      </c>
      <c r="R129" s="10">
        <f>(Fairbanks!$B20*10^3)/Fairbanks!$B$8</f>
        <v>31.621283154582233</v>
      </c>
    </row>
    <row r="130" spans="1:18">
      <c r="A130" s="5"/>
      <c r="B130" s="9" t="s">
        <v>11</v>
      </c>
      <c r="C130" s="10">
        <f>(Miami!$B21*10^3)/Miami!$B$8</f>
        <v>57.171362004866594</v>
      </c>
      <c r="D130" s="10">
        <f>(Houston!$B21*10^3)/Houston!$B$8</f>
        <v>53.784992043613833</v>
      </c>
      <c r="E130" s="10">
        <f>(Phoenix!$B21*10^3)/Phoenix!$B$8</f>
        <v>50.095797743668783</v>
      </c>
      <c r="F130" s="10">
        <f>(Atlanta!$B21*10^3)/Atlanta!$B$8</f>
        <v>46.30536467364545</v>
      </c>
      <c r="G130" s="10">
        <f>(LosAngeles!$B21*10^3)/LosAngeles!$B$8</f>
        <v>45.426772704243639</v>
      </c>
      <c r="H130" s="10">
        <f>(LasVegas!$B21*10^3)/LasVegas!$B$8</f>
        <v>40.421920379052224</v>
      </c>
      <c r="I130" s="10">
        <f>(SanFrancisco!$B21*10^3)/SanFrancisco!$B$8</f>
        <v>37.693379430422652</v>
      </c>
      <c r="J130" s="10">
        <f>(Baltimore!$B21*10^3)/Baltimore!$B$8</f>
        <v>40.216766924268043</v>
      </c>
      <c r="K130" s="10">
        <f>(Albuquerque!$B21*10^3)/Albuquerque!$B$8</f>
        <v>27.982485246790684</v>
      </c>
      <c r="L130" s="10">
        <f>(Seattle!$B21*10^3)/Seattle!$B$8</f>
        <v>35.184709467029158</v>
      </c>
      <c r="M130" s="10">
        <f>(Chicago!$B21*10^3)/Chicago!$B$8</f>
        <v>33.037733964135604</v>
      </c>
      <c r="N130" s="10">
        <f>(Boulder!$B21*10^3)/Boulder!$B$8</f>
        <v>24.346363253626755</v>
      </c>
      <c r="O130" s="10">
        <f>(Minneapolis!$B21*10^3)/Minneapolis!$B$8</f>
        <v>29.378866696636909</v>
      </c>
      <c r="P130" s="10">
        <f>(Helena!$B21*10^3)/Helena!$B$8</f>
        <v>21.131697814312929</v>
      </c>
      <c r="Q130" s="10">
        <f>(Duluth!$B21*10^3)/Duluth!$B$8</f>
        <v>22.645819507774423</v>
      </c>
      <c r="R130" s="10">
        <f>(Fairbanks!$B21*10^3)/Fairbanks!$B$8</f>
        <v>14.971296355761064</v>
      </c>
    </row>
    <row r="131" spans="1:18">
      <c r="A131" s="5"/>
      <c r="B131" s="9" t="s">
        <v>12</v>
      </c>
      <c r="C131" s="10">
        <f>(Miami!$B22*10^3)/Miami!$B$8</f>
        <v>1.137263716738381</v>
      </c>
      <c r="D131" s="10">
        <f>(Houston!$B22*10^3)/Houston!$B$8</f>
        <v>13.944191124526363</v>
      </c>
      <c r="E131" s="10">
        <f>(Phoenix!$B22*10^3)/Phoenix!$B$8</f>
        <v>57.139697015106428</v>
      </c>
      <c r="F131" s="10">
        <f>(Atlanta!$B22*10^3)/Atlanta!$B$8</f>
        <v>36.270684820071494</v>
      </c>
      <c r="G131" s="10">
        <f>(LosAngeles!$B22*10^3)/LosAngeles!$B$8</f>
        <v>14.377689294200756</v>
      </c>
      <c r="H131" s="10">
        <f>(LasVegas!$B22*10^3)/LasVegas!$B$8</f>
        <v>109.52206380807625</v>
      </c>
      <c r="I131" s="10">
        <f>(SanFrancisco!$B22*10^3)/SanFrancisco!$B$8</f>
        <v>9.5998437265857461</v>
      </c>
      <c r="J131" s="10">
        <f>(Baltimore!$B22*10^3)/Baltimore!$B$8</f>
        <v>57.968338578126001</v>
      </c>
      <c r="K131" s="10">
        <f>(Albuquerque!$B22*10^3)/Albuquerque!$B$8</f>
        <v>105.46270131797715</v>
      </c>
      <c r="L131" s="10">
        <f>(Seattle!$B22*10^3)/Seattle!$B$8</f>
        <v>30.010382548755164</v>
      </c>
      <c r="M131" s="10">
        <f>(Chicago!$B22*10^3)/Chicago!$B$8</f>
        <v>69.954206181006001</v>
      </c>
      <c r="N131" s="10">
        <f>(Boulder!$B22*10^3)/Boulder!$B$8</f>
        <v>109.91051741485239</v>
      </c>
      <c r="O131" s="10">
        <f>(Minneapolis!$B22*10^3)/Minneapolis!$B$8</f>
        <v>84.666384803659213</v>
      </c>
      <c r="P131" s="10">
        <f>(Helena!$B22*10^3)/Helena!$B$8</f>
        <v>109.65853545408487</v>
      </c>
      <c r="Q131" s="10">
        <f>(Duluth!$B22*10^3)/Duluth!$B$8</f>
        <v>106.56071828684377</v>
      </c>
      <c r="R131" s="10">
        <f>(Fairbanks!$B22*10^3)/Fairbanks!$B$8</f>
        <v>143.88392952711234</v>
      </c>
    </row>
    <row r="132" spans="1:18">
      <c r="A132" s="5"/>
      <c r="B132" s="9" t="s">
        <v>13</v>
      </c>
      <c r="C132" s="10">
        <f>(Miami!$B23*10^3)/Miami!$B$8</f>
        <v>0</v>
      </c>
      <c r="D132" s="10">
        <f>(Houston!$B23*10^3)/Houston!$B$8</f>
        <v>0</v>
      </c>
      <c r="E132" s="10">
        <f>(Phoenix!$B23*10^3)/Phoenix!$B$8</f>
        <v>0</v>
      </c>
      <c r="F132" s="10">
        <f>(Atlanta!$B23*10^3)/Atlanta!$B$8</f>
        <v>0</v>
      </c>
      <c r="G132" s="10">
        <f>(LosAngeles!$B23*10^3)/LosAngeles!$B$8</f>
        <v>0</v>
      </c>
      <c r="H132" s="10">
        <f>(LasVegas!$B23*10^3)/LasVegas!$B$8</f>
        <v>0</v>
      </c>
      <c r="I132" s="10">
        <f>(SanFrancisco!$B23*10^3)/SanFrancisco!$B$8</f>
        <v>0</v>
      </c>
      <c r="J132" s="10">
        <f>(Baltimore!$B23*10^3)/Baltimore!$B$8</f>
        <v>0</v>
      </c>
      <c r="K132" s="10">
        <f>(Albuquerque!$B23*10^3)/Albuquerque!$B$8</f>
        <v>0</v>
      </c>
      <c r="L132" s="10">
        <f>(Seattle!$B23*10^3)/Seattle!$B$8</f>
        <v>0</v>
      </c>
      <c r="M132" s="10">
        <f>(Chicago!$B23*10^3)/Chicago!$B$8</f>
        <v>0</v>
      </c>
      <c r="N132" s="10">
        <f>(Boulder!$B23*10^3)/Boulder!$B$8</f>
        <v>0</v>
      </c>
      <c r="O132" s="10">
        <f>(Minneapolis!$B23*10^3)/Minneapolis!$B$8</f>
        <v>0</v>
      </c>
      <c r="P132" s="10">
        <f>(Helena!$B23*10^3)/Helena!$B$8</f>
        <v>0</v>
      </c>
      <c r="Q132" s="10">
        <f>(Duluth!$B23*10^3)/Duluth!$B$8</f>
        <v>0</v>
      </c>
      <c r="R132" s="10">
        <f>(Fairbanks!$B23*10^3)/Fairbanks!$B$8</f>
        <v>0</v>
      </c>
    </row>
    <row r="133" spans="1:18">
      <c r="A133" s="5"/>
      <c r="B133" s="9" t="s">
        <v>14</v>
      </c>
      <c r="C133" s="10">
        <f>(Miami!$B24*10^3)/Miami!$B$8</f>
        <v>0</v>
      </c>
      <c r="D133" s="10">
        <f>(Houston!$B24*10^3)/Houston!$B$8</f>
        <v>0</v>
      </c>
      <c r="E133" s="10">
        <f>(Phoenix!$B24*10^3)/Phoenix!$B$8</f>
        <v>0</v>
      </c>
      <c r="F133" s="10">
        <f>(Atlanta!$B24*10^3)/Atlanta!$B$8</f>
        <v>0</v>
      </c>
      <c r="G133" s="10">
        <f>(LosAngeles!$B24*10^3)/LosAngeles!$B$8</f>
        <v>0</v>
      </c>
      <c r="H133" s="10">
        <f>(LasVegas!$B24*10^3)/LasVegas!$B$8</f>
        <v>0</v>
      </c>
      <c r="I133" s="10">
        <f>(SanFrancisco!$B24*10^3)/SanFrancisco!$B$8</f>
        <v>0</v>
      </c>
      <c r="J133" s="10">
        <f>(Baltimore!$B24*10^3)/Baltimore!$B$8</f>
        <v>0</v>
      </c>
      <c r="K133" s="10">
        <f>(Albuquerque!$B24*10^3)/Albuquerque!$B$8</f>
        <v>0</v>
      </c>
      <c r="L133" s="10">
        <f>(Seattle!$B24*10^3)/Seattle!$B$8</f>
        <v>0</v>
      </c>
      <c r="M133" s="10">
        <f>(Chicago!$B24*10^3)/Chicago!$B$8</f>
        <v>0</v>
      </c>
      <c r="N133" s="10">
        <f>(Boulder!$B24*10^3)/Boulder!$B$8</f>
        <v>0</v>
      </c>
      <c r="O133" s="10">
        <f>(Minneapolis!$B24*10^3)/Minneapolis!$B$8</f>
        <v>0</v>
      </c>
      <c r="P133" s="10">
        <f>(Helena!$B24*10^3)/Helena!$B$8</f>
        <v>0</v>
      </c>
      <c r="Q133" s="10">
        <f>(Duluth!$B24*10^3)/Duluth!$B$8</f>
        <v>0</v>
      </c>
      <c r="R133" s="10">
        <f>(Fairbanks!$B24*10^3)/Fairbanks!$B$8</f>
        <v>0</v>
      </c>
    </row>
    <row r="134" spans="1:18">
      <c r="A134" s="5"/>
      <c r="B134" s="9" t="s">
        <v>15</v>
      </c>
      <c r="C134" s="10">
        <f>(Miami!$B25*10^3)/Miami!$B$8</f>
        <v>9.17615724387929</v>
      </c>
      <c r="D134" s="10">
        <f>(Houston!$B25*10^3)/Houston!$B$8</f>
        <v>8.8211525699484081</v>
      </c>
      <c r="E134" s="10">
        <f>(Phoenix!$B25*10^3)/Phoenix!$B$8</f>
        <v>8.8800226917560412</v>
      </c>
      <c r="F134" s="10">
        <f>(Atlanta!$B25*10^3)/Atlanta!$B$8</f>
        <v>8.4880011988097532</v>
      </c>
      <c r="G134" s="10">
        <f>(LosAngeles!$B25*10^3)/LosAngeles!$B$8</f>
        <v>8.5241260462826194</v>
      </c>
      <c r="H134" s="10">
        <f>(LasVegas!$B25*10^3)/LasVegas!$B$8</f>
        <v>8.5651567372394553</v>
      </c>
      <c r="I134" s="10">
        <f>(SanFrancisco!$B25*10^3)/SanFrancisco!$B$8</f>
        <v>8.2841857013393838</v>
      </c>
      <c r="J134" s="10">
        <f>(Baltimore!$B25*10^3)/Baltimore!$B$8</f>
        <v>8.2881995732808136</v>
      </c>
      <c r="K134" s="10">
        <f>(Albuquerque!$B25*10^3)/Albuquerque!$B$8</f>
        <v>8.2623323985471568</v>
      </c>
      <c r="L134" s="10">
        <f>(Seattle!$B25*10^3)/Seattle!$B$8</f>
        <v>8.1222928663683902</v>
      </c>
      <c r="M134" s="10">
        <f>(Chicago!$B25*10^3)/Chicago!$B$8</f>
        <v>8.1285366671661698</v>
      </c>
      <c r="N134" s="10">
        <f>(Boulder!$B25*10^3)/Boulder!$B$8</f>
        <v>8.0964256916347335</v>
      </c>
      <c r="O134" s="10">
        <f>(Minneapolis!$B25*10^3)/Minneapolis!$B$8</f>
        <v>8.0522731002790078</v>
      </c>
      <c r="P134" s="10">
        <f>(Helena!$B25*10^3)/Helena!$B$8</f>
        <v>7.9403306716902495</v>
      </c>
      <c r="Q134" s="10">
        <f>(Duluth!$B25*10^3)/Duluth!$B$8</f>
        <v>7.833294086585461</v>
      </c>
      <c r="R134" s="10">
        <f>(Fairbanks!$B25*10^3)/Fairbanks!$B$8</f>
        <v>7.6874567393801865</v>
      </c>
    </row>
    <row r="135" spans="1:18">
      <c r="A135" s="5"/>
      <c r="B135" s="9" t="s">
        <v>16</v>
      </c>
      <c r="C135" s="10">
        <f>(Miami!$B26*10^3)/Miami!$B$8</f>
        <v>0</v>
      </c>
      <c r="D135" s="10">
        <f>(Houston!$B26*10^3)/Houston!$B$8</f>
        <v>0</v>
      </c>
      <c r="E135" s="10">
        <f>(Phoenix!$B26*10^3)/Phoenix!$B$8</f>
        <v>0</v>
      </c>
      <c r="F135" s="10">
        <f>(Atlanta!$B26*10^3)/Atlanta!$B$8</f>
        <v>0</v>
      </c>
      <c r="G135" s="10">
        <f>(LosAngeles!$B26*10^3)/LosAngeles!$B$8</f>
        <v>0</v>
      </c>
      <c r="H135" s="10">
        <f>(LasVegas!$B26*10^3)/LasVegas!$B$8</f>
        <v>0</v>
      </c>
      <c r="I135" s="10">
        <f>(SanFrancisco!$B26*10^3)/SanFrancisco!$B$8</f>
        <v>0</v>
      </c>
      <c r="J135" s="10">
        <f>(Baltimore!$B26*10^3)/Baltimore!$B$8</f>
        <v>0</v>
      </c>
      <c r="K135" s="10">
        <f>(Albuquerque!$B26*10^3)/Albuquerque!$B$8</f>
        <v>0</v>
      </c>
      <c r="L135" s="10">
        <f>(Seattle!$B26*10^3)/Seattle!$B$8</f>
        <v>0</v>
      </c>
      <c r="M135" s="10">
        <f>(Chicago!$B26*10^3)/Chicago!$B$8</f>
        <v>0</v>
      </c>
      <c r="N135" s="10">
        <f>(Boulder!$B26*10^3)/Boulder!$B$8</f>
        <v>0</v>
      </c>
      <c r="O135" s="10">
        <f>(Minneapolis!$B26*10^3)/Minneapolis!$B$8</f>
        <v>0</v>
      </c>
      <c r="P135" s="10">
        <f>(Helena!$B26*10^3)/Helena!$B$8</f>
        <v>0</v>
      </c>
      <c r="Q135" s="10">
        <f>(Duluth!$B26*10^3)/Duluth!$B$8</f>
        <v>0</v>
      </c>
      <c r="R135" s="10">
        <f>(Fairbanks!$B26*10^3)/Fairbanks!$B$8</f>
        <v>0</v>
      </c>
    </row>
    <row r="136" spans="1:18">
      <c r="A136" s="5"/>
      <c r="B136" s="9" t="s">
        <v>345</v>
      </c>
      <c r="C136" s="10">
        <f>(Miami!$B27*10^3)/Miami!$B$8</f>
        <v>0</v>
      </c>
      <c r="D136" s="10">
        <f>(Houston!$B27*10^3)/Houston!$B$8</f>
        <v>0</v>
      </c>
      <c r="E136" s="10">
        <f>(Phoenix!$B27*10^3)/Phoenix!$B$8</f>
        <v>0</v>
      </c>
      <c r="F136" s="10">
        <f>(Atlanta!$B27*10^3)/Atlanta!$B$8</f>
        <v>0</v>
      </c>
      <c r="G136" s="10">
        <f>(LosAngeles!$B27*10^3)/LosAngeles!$B$8</f>
        <v>0</v>
      </c>
      <c r="H136" s="10">
        <f>(LasVegas!$B27*10^3)/LasVegas!$B$8</f>
        <v>0</v>
      </c>
      <c r="I136" s="10">
        <f>(SanFrancisco!$B27*10^3)/SanFrancisco!$B$8</f>
        <v>0</v>
      </c>
      <c r="J136" s="10">
        <f>(Baltimore!$B27*10^3)/Baltimore!$B$8</f>
        <v>0</v>
      </c>
      <c r="K136" s="10">
        <f>(Albuquerque!$B27*10^3)/Albuquerque!$B$8</f>
        <v>0</v>
      </c>
      <c r="L136" s="10">
        <f>(Seattle!$B27*10^3)/Seattle!$B$8</f>
        <v>0</v>
      </c>
      <c r="M136" s="10">
        <f>(Chicago!$B27*10^3)/Chicago!$B$8</f>
        <v>0</v>
      </c>
      <c r="N136" s="10">
        <f>(Boulder!$B27*10^3)/Boulder!$B$8</f>
        <v>0</v>
      </c>
      <c r="O136" s="10">
        <f>(Minneapolis!$B27*10^3)/Minneapolis!$B$8</f>
        <v>0</v>
      </c>
      <c r="P136" s="10">
        <f>(Helena!$B27*10^3)/Helena!$B$8</f>
        <v>0</v>
      </c>
      <c r="Q136" s="10">
        <f>(Duluth!$B27*10^3)/Duluth!$B$8</f>
        <v>0</v>
      </c>
      <c r="R136" s="10">
        <f>(Fairbanks!$B27*10^3)/Fairbanks!$B$8</f>
        <v>0</v>
      </c>
    </row>
    <row r="137" spans="1:18">
      <c r="A137" s="5"/>
      <c r="B137" s="8" t="s">
        <v>36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5"/>
      <c r="B138" s="9" t="s">
        <v>17</v>
      </c>
      <c r="C138" s="10">
        <f>(Miami!$C13*10^3)/Miami!$B$8</f>
        <v>395.73209456325503</v>
      </c>
      <c r="D138" s="10">
        <f>(Houston!$C13*10^3)/Houston!$B$8</f>
        <v>476.69768943691616</v>
      </c>
      <c r="E138" s="10">
        <f>(Phoenix!$C13*10^3)/Phoenix!$B$8</f>
        <v>482.41567301036827</v>
      </c>
      <c r="F138" s="10">
        <f>(Atlanta!$C13*10^3)/Atlanta!$B$8</f>
        <v>515.85970001213082</v>
      </c>
      <c r="G138" s="10">
        <f>(LosAngeles!$C13*10^3)/LosAngeles!$B$8</f>
        <v>523.59978307252084</v>
      </c>
      <c r="H138" s="10">
        <f>(LasVegas!$C13*10^3)/LasVegas!$B$8</f>
        <v>467.70349438771501</v>
      </c>
      <c r="I138" s="10">
        <f>(SanFrancisco!$C13*10^3)/SanFrancisco!$B$8</f>
        <v>565.45420974889214</v>
      </c>
      <c r="J138" s="10">
        <f>(Baltimore!$C13*10^3)/Baltimore!$B$8</f>
        <v>552.41403178272992</v>
      </c>
      <c r="K138" s="10">
        <f>(Albuquerque!$C13*10^3)/Albuquerque!$B$8</f>
        <v>417.01854944019863</v>
      </c>
      <c r="L138" s="10">
        <f>(Seattle!$C13*10^3)/Seattle!$B$8</f>
        <v>574.45018874117841</v>
      </c>
      <c r="M138" s="10">
        <f>(Chicago!$C13*10^3)/Chicago!$B$8</f>
        <v>591.61172121964614</v>
      </c>
      <c r="N138" s="10">
        <f>(Boulder!$C13*10^3)/Boulder!$B$8</f>
        <v>445.82610836383873</v>
      </c>
      <c r="O138" s="10">
        <f>(Minneapolis!$C13*10^3)/Minneapolis!$B$8</f>
        <v>631.88780425149309</v>
      </c>
      <c r="P138" s="10">
        <f>(Helena!$C13*10^3)/Helena!$B$8</f>
        <v>516.95816296676867</v>
      </c>
      <c r="Q138" s="10">
        <f>(Duluth!$C13*10^3)/Duluth!$B$8</f>
        <v>683.65604863742419</v>
      </c>
      <c r="R138" s="10">
        <f>(Fairbanks!$C13*10^3)/Fairbanks!$B$8</f>
        <v>999.44430172899752</v>
      </c>
    </row>
    <row r="139" spans="1:18">
      <c r="A139" s="5"/>
      <c r="B139" s="9" t="s">
        <v>18</v>
      </c>
      <c r="C139" s="10">
        <f>(Miami!$C14*10^3)/Miami!$B$8</f>
        <v>0</v>
      </c>
      <c r="D139" s="10">
        <f>(Houston!$C14*10^3)/Houston!$B$8</f>
        <v>0</v>
      </c>
      <c r="E139" s="10">
        <f>(Phoenix!$C14*10^3)/Phoenix!$B$8</f>
        <v>0</v>
      </c>
      <c r="F139" s="10">
        <f>(Atlanta!$C14*10^3)/Atlanta!$B$8</f>
        <v>0</v>
      </c>
      <c r="G139" s="10">
        <f>(LosAngeles!$C14*10^3)/LosAngeles!$B$8</f>
        <v>0</v>
      </c>
      <c r="H139" s="10">
        <f>(LasVegas!$C14*10^3)/LasVegas!$B$8</f>
        <v>0</v>
      </c>
      <c r="I139" s="10">
        <f>(SanFrancisco!$C14*10^3)/SanFrancisco!$B$8</f>
        <v>0</v>
      </c>
      <c r="J139" s="10">
        <f>(Baltimore!$C14*10^3)/Baltimore!$B$8</f>
        <v>0</v>
      </c>
      <c r="K139" s="10">
        <f>(Albuquerque!$C14*10^3)/Albuquerque!$B$8</f>
        <v>0</v>
      </c>
      <c r="L139" s="10">
        <f>(Seattle!$C14*10^3)/Seattle!$B$8</f>
        <v>0</v>
      </c>
      <c r="M139" s="10">
        <f>(Chicago!$C14*10^3)/Chicago!$B$8</f>
        <v>0</v>
      </c>
      <c r="N139" s="10">
        <f>(Boulder!$C14*10^3)/Boulder!$B$8</f>
        <v>0</v>
      </c>
      <c r="O139" s="10">
        <f>(Minneapolis!$C14*10^3)/Minneapolis!$B$8</f>
        <v>0</v>
      </c>
      <c r="P139" s="10">
        <f>(Helena!$C14*10^3)/Helena!$B$8</f>
        <v>0</v>
      </c>
      <c r="Q139" s="10">
        <f>(Duluth!$C14*10^3)/Duluth!$B$8</f>
        <v>0</v>
      </c>
      <c r="R139" s="10">
        <f>(Fairbanks!$C14*10^3)/Fairbanks!$B$8</f>
        <v>0</v>
      </c>
    </row>
    <row r="140" spans="1:18">
      <c r="A140" s="5"/>
      <c r="B140" s="9" t="s">
        <v>19</v>
      </c>
      <c r="C140" s="10">
        <f>(Miami!$C15*10^3)/Miami!$B$8</f>
        <v>0</v>
      </c>
      <c r="D140" s="10">
        <f>(Houston!$C15*10^3)/Houston!$B$8</f>
        <v>0</v>
      </c>
      <c r="E140" s="10">
        <f>(Phoenix!$C15*10^3)/Phoenix!$B$8</f>
        <v>0</v>
      </c>
      <c r="F140" s="10">
        <f>(Atlanta!$C15*10^3)/Atlanta!$B$8</f>
        <v>0</v>
      </c>
      <c r="G140" s="10">
        <f>(LosAngeles!$C15*10^3)/LosAngeles!$B$8</f>
        <v>0</v>
      </c>
      <c r="H140" s="10">
        <f>(LasVegas!$C15*10^3)/LasVegas!$B$8</f>
        <v>0</v>
      </c>
      <c r="I140" s="10">
        <f>(SanFrancisco!$C15*10^3)/SanFrancisco!$B$8</f>
        <v>0</v>
      </c>
      <c r="J140" s="10">
        <f>(Baltimore!$C15*10^3)/Baltimore!$B$8</f>
        <v>0</v>
      </c>
      <c r="K140" s="10">
        <f>(Albuquerque!$C15*10^3)/Albuquerque!$B$8</f>
        <v>0</v>
      </c>
      <c r="L140" s="10">
        <f>(Seattle!$C15*10^3)/Seattle!$B$8</f>
        <v>0</v>
      </c>
      <c r="M140" s="10">
        <f>(Chicago!$C15*10^3)/Chicago!$B$8</f>
        <v>0</v>
      </c>
      <c r="N140" s="10">
        <f>(Boulder!$C15*10^3)/Boulder!$B$8</f>
        <v>0</v>
      </c>
      <c r="O140" s="10">
        <f>(Minneapolis!$C15*10^3)/Minneapolis!$B$8</f>
        <v>0</v>
      </c>
      <c r="P140" s="10">
        <f>(Helena!$C15*10^3)/Helena!$B$8</f>
        <v>0</v>
      </c>
      <c r="Q140" s="10">
        <f>(Duluth!$C15*10^3)/Duluth!$B$8</f>
        <v>0</v>
      </c>
      <c r="R140" s="10">
        <f>(Fairbanks!$C15*10^3)/Fairbanks!$B$8</f>
        <v>0</v>
      </c>
    </row>
    <row r="141" spans="1:18">
      <c r="A141" s="5"/>
      <c r="B141" s="9" t="s">
        <v>20</v>
      </c>
      <c r="C141" s="10">
        <f>(Miami!$C16*10^3)/Miami!$B$8</f>
        <v>0</v>
      </c>
      <c r="D141" s="10">
        <f>(Houston!$C16*10^3)/Houston!$B$8</f>
        <v>0</v>
      </c>
      <c r="E141" s="10">
        <f>(Phoenix!$C16*10^3)/Phoenix!$B$8</f>
        <v>0</v>
      </c>
      <c r="F141" s="10">
        <f>(Atlanta!$C16*10^3)/Atlanta!$B$8</f>
        <v>0</v>
      </c>
      <c r="G141" s="10">
        <f>(LosAngeles!$C16*10^3)/LosAngeles!$B$8</f>
        <v>0</v>
      </c>
      <c r="H141" s="10">
        <f>(LasVegas!$C16*10^3)/LasVegas!$B$8</f>
        <v>0</v>
      </c>
      <c r="I141" s="10">
        <f>(SanFrancisco!$C16*10^3)/SanFrancisco!$B$8</f>
        <v>0</v>
      </c>
      <c r="J141" s="10">
        <f>(Baltimore!$C16*10^3)/Baltimore!$B$8</f>
        <v>0</v>
      </c>
      <c r="K141" s="10">
        <f>(Albuquerque!$C16*10^3)/Albuquerque!$B$8</f>
        <v>0</v>
      </c>
      <c r="L141" s="10">
        <f>(Seattle!$C16*10^3)/Seattle!$B$8</f>
        <v>0</v>
      </c>
      <c r="M141" s="10">
        <f>(Chicago!$C16*10^3)/Chicago!$B$8</f>
        <v>0</v>
      </c>
      <c r="N141" s="10">
        <f>(Boulder!$C16*10^3)/Boulder!$B$8</f>
        <v>0</v>
      </c>
      <c r="O141" s="10">
        <f>(Minneapolis!$C16*10^3)/Minneapolis!$B$8</f>
        <v>0</v>
      </c>
      <c r="P141" s="10">
        <f>(Helena!$C16*10^3)/Helena!$B$8</f>
        <v>0</v>
      </c>
      <c r="Q141" s="10">
        <f>(Duluth!$C16*10^3)/Duluth!$B$8</f>
        <v>0</v>
      </c>
      <c r="R141" s="10">
        <f>(Fairbanks!$C16*10^3)/Fairbanks!$B$8</f>
        <v>0</v>
      </c>
    </row>
    <row r="142" spans="1:18">
      <c r="A142" s="5"/>
      <c r="B142" s="9" t="s">
        <v>21</v>
      </c>
      <c r="C142" s="10">
        <f>(Miami!$C17*10^3)/Miami!$B$8</f>
        <v>60.583599140853003</v>
      </c>
      <c r="D142" s="10">
        <f>(Houston!$C17*10^3)/Houston!$B$8</f>
        <v>60.583599140853003</v>
      </c>
      <c r="E142" s="10">
        <f>(Phoenix!$C17*10^3)/Phoenix!$B$8</f>
        <v>60.583599140853003</v>
      </c>
      <c r="F142" s="10">
        <f>(Atlanta!$C17*10^3)/Atlanta!$B$8</f>
        <v>60.583599140853003</v>
      </c>
      <c r="G142" s="10">
        <f>(LosAngeles!$C17*10^3)/LosAngeles!$B$8</f>
        <v>60.583599140853003</v>
      </c>
      <c r="H142" s="10">
        <f>(LasVegas!$C17*10^3)/LasVegas!$B$8</f>
        <v>60.583599140853003</v>
      </c>
      <c r="I142" s="10">
        <f>(SanFrancisco!$C17*10^3)/SanFrancisco!$B$8</f>
        <v>60.583599140853003</v>
      </c>
      <c r="J142" s="10">
        <f>(Baltimore!$C17*10^3)/Baltimore!$B$8</f>
        <v>60.583599140853003</v>
      </c>
      <c r="K142" s="10">
        <f>(Albuquerque!$C17*10^3)/Albuquerque!$B$8</f>
        <v>60.583599140853003</v>
      </c>
      <c r="L142" s="10">
        <f>(Seattle!$C17*10^3)/Seattle!$B$8</f>
        <v>60.583599140853003</v>
      </c>
      <c r="M142" s="10">
        <f>(Chicago!$C17*10^3)/Chicago!$B$8</f>
        <v>60.583599140853003</v>
      </c>
      <c r="N142" s="10">
        <f>(Boulder!$C17*10^3)/Boulder!$B$8</f>
        <v>60.583599140853003</v>
      </c>
      <c r="O142" s="10">
        <f>(Minneapolis!$C17*10^3)/Minneapolis!$B$8</f>
        <v>60.583599140853003</v>
      </c>
      <c r="P142" s="10">
        <f>(Helena!$C17*10^3)/Helena!$B$8</f>
        <v>60.583599140853003</v>
      </c>
      <c r="Q142" s="10">
        <f>(Duluth!$C17*10^3)/Duluth!$B$8</f>
        <v>60.583599140853003</v>
      </c>
      <c r="R142" s="10">
        <f>(Fairbanks!$C17*10^3)/Fairbanks!$B$8</f>
        <v>60.583599140853003</v>
      </c>
    </row>
    <row r="143" spans="1:18">
      <c r="A143" s="5"/>
      <c r="B143" s="9" t="s">
        <v>22</v>
      </c>
      <c r="C143" s="10">
        <f>(Miami!$C18*10^3)/Miami!$B$8</f>
        <v>0</v>
      </c>
      <c r="D143" s="10">
        <f>(Houston!$C18*10^3)/Houston!$B$8</f>
        <v>0</v>
      </c>
      <c r="E143" s="10">
        <f>(Phoenix!$C18*10^3)/Phoenix!$B$8</f>
        <v>0</v>
      </c>
      <c r="F143" s="10">
        <f>(Atlanta!$C18*10^3)/Atlanta!$B$8</f>
        <v>0</v>
      </c>
      <c r="G143" s="10">
        <f>(LosAngeles!$C18*10^3)/LosAngeles!$B$8</f>
        <v>0</v>
      </c>
      <c r="H143" s="10">
        <f>(LasVegas!$C18*10^3)/LasVegas!$B$8</f>
        <v>0</v>
      </c>
      <c r="I143" s="10">
        <f>(SanFrancisco!$C18*10^3)/SanFrancisco!$B$8</f>
        <v>0</v>
      </c>
      <c r="J143" s="10">
        <f>(Baltimore!$C18*10^3)/Baltimore!$B$8</f>
        <v>0</v>
      </c>
      <c r="K143" s="10">
        <f>(Albuquerque!$C18*10^3)/Albuquerque!$B$8</f>
        <v>0</v>
      </c>
      <c r="L143" s="10">
        <f>(Seattle!$C18*10^3)/Seattle!$B$8</f>
        <v>0</v>
      </c>
      <c r="M143" s="10">
        <f>(Chicago!$C18*10^3)/Chicago!$B$8</f>
        <v>0</v>
      </c>
      <c r="N143" s="10">
        <f>(Boulder!$C18*10^3)/Boulder!$B$8</f>
        <v>0</v>
      </c>
      <c r="O143" s="10">
        <f>(Minneapolis!$C18*10^3)/Minneapolis!$B$8</f>
        <v>0</v>
      </c>
      <c r="P143" s="10">
        <f>(Helena!$C18*10^3)/Helena!$B$8</f>
        <v>0</v>
      </c>
      <c r="Q143" s="10">
        <f>(Duluth!$C18*10^3)/Duluth!$B$8</f>
        <v>0</v>
      </c>
      <c r="R143" s="10">
        <f>(Fairbanks!$C18*10^3)/Fairbanks!$B$8</f>
        <v>0</v>
      </c>
    </row>
    <row r="144" spans="1:18">
      <c r="A144" s="5"/>
      <c r="B144" s="9" t="s">
        <v>23</v>
      </c>
      <c r="C144" s="10">
        <f>(Miami!$C19*10^3)/Miami!$B$8</f>
        <v>0</v>
      </c>
      <c r="D144" s="10">
        <f>(Houston!$C19*10^3)/Houston!$B$8</f>
        <v>0</v>
      </c>
      <c r="E144" s="10">
        <f>(Phoenix!$C19*10^3)/Phoenix!$B$8</f>
        <v>0</v>
      </c>
      <c r="F144" s="10">
        <f>(Atlanta!$C19*10^3)/Atlanta!$B$8</f>
        <v>0</v>
      </c>
      <c r="G144" s="10">
        <f>(LosAngeles!$C19*10^3)/LosAngeles!$B$8</f>
        <v>0</v>
      </c>
      <c r="H144" s="10">
        <f>(LasVegas!$C19*10^3)/LasVegas!$B$8</f>
        <v>0</v>
      </c>
      <c r="I144" s="10">
        <f>(SanFrancisco!$C19*10^3)/SanFrancisco!$B$8</f>
        <v>0</v>
      </c>
      <c r="J144" s="10">
        <f>(Baltimore!$C19*10^3)/Baltimore!$B$8</f>
        <v>0</v>
      </c>
      <c r="K144" s="10">
        <f>(Albuquerque!$C19*10^3)/Albuquerque!$B$8</f>
        <v>0</v>
      </c>
      <c r="L144" s="10">
        <f>(Seattle!$C19*10^3)/Seattle!$B$8</f>
        <v>0</v>
      </c>
      <c r="M144" s="10">
        <f>(Chicago!$C19*10^3)/Chicago!$B$8</f>
        <v>0</v>
      </c>
      <c r="N144" s="10">
        <f>(Boulder!$C19*10^3)/Boulder!$B$8</f>
        <v>0</v>
      </c>
      <c r="O144" s="10">
        <f>(Minneapolis!$C19*10^3)/Minneapolis!$B$8</f>
        <v>0</v>
      </c>
      <c r="P144" s="10">
        <f>(Helena!$C19*10^3)/Helena!$B$8</f>
        <v>0</v>
      </c>
      <c r="Q144" s="10">
        <f>(Duluth!$C19*10^3)/Duluth!$B$8</f>
        <v>0</v>
      </c>
      <c r="R144" s="10">
        <f>(Fairbanks!$C19*10^3)/Fairbanks!$B$8</f>
        <v>0</v>
      </c>
    </row>
    <row r="145" spans="1:18">
      <c r="A145" s="5"/>
      <c r="B145" s="9" t="s">
        <v>24</v>
      </c>
      <c r="C145" s="10">
        <f>(Miami!$C20*10^3)/Miami!$B$8</f>
        <v>0</v>
      </c>
      <c r="D145" s="10">
        <f>(Houston!$C20*10^3)/Houston!$B$8</f>
        <v>0</v>
      </c>
      <c r="E145" s="10">
        <f>(Phoenix!$C20*10^3)/Phoenix!$B$8</f>
        <v>0</v>
      </c>
      <c r="F145" s="10">
        <f>(Atlanta!$C20*10^3)/Atlanta!$B$8</f>
        <v>0</v>
      </c>
      <c r="G145" s="10">
        <f>(LosAngeles!$C20*10^3)/LosAngeles!$B$8</f>
        <v>0</v>
      </c>
      <c r="H145" s="10">
        <f>(LasVegas!$C20*10^3)/LasVegas!$B$8</f>
        <v>0</v>
      </c>
      <c r="I145" s="10">
        <f>(SanFrancisco!$C20*10^3)/SanFrancisco!$B$8</f>
        <v>0</v>
      </c>
      <c r="J145" s="10">
        <f>(Baltimore!$C20*10^3)/Baltimore!$B$8</f>
        <v>0</v>
      </c>
      <c r="K145" s="10">
        <f>(Albuquerque!$C20*10^3)/Albuquerque!$B$8</f>
        <v>0</v>
      </c>
      <c r="L145" s="10">
        <f>(Seattle!$C20*10^3)/Seattle!$B$8</f>
        <v>0</v>
      </c>
      <c r="M145" s="10">
        <f>(Chicago!$C20*10^3)/Chicago!$B$8</f>
        <v>0</v>
      </c>
      <c r="N145" s="10">
        <f>(Boulder!$C20*10^3)/Boulder!$B$8</f>
        <v>0</v>
      </c>
      <c r="O145" s="10">
        <f>(Minneapolis!$C20*10^3)/Minneapolis!$B$8</f>
        <v>0</v>
      </c>
      <c r="P145" s="10">
        <f>(Helena!$C20*10^3)/Helena!$B$8</f>
        <v>0</v>
      </c>
      <c r="Q145" s="10">
        <f>(Duluth!$C20*10^3)/Duluth!$B$8</f>
        <v>0</v>
      </c>
      <c r="R145" s="10">
        <f>(Fairbanks!$C20*10^3)/Fairbanks!$B$8</f>
        <v>0</v>
      </c>
    </row>
    <row r="146" spans="1:18">
      <c r="A146" s="5"/>
      <c r="B146" s="9" t="s">
        <v>25</v>
      </c>
      <c r="C146" s="10">
        <f>(Miami!$C21*10^3)/Miami!$B$8</f>
        <v>0</v>
      </c>
      <c r="D146" s="10">
        <f>(Houston!$C21*10^3)/Houston!$B$8</f>
        <v>0</v>
      </c>
      <c r="E146" s="10">
        <f>(Phoenix!$C21*10^3)/Phoenix!$B$8</f>
        <v>0</v>
      </c>
      <c r="F146" s="10">
        <f>(Atlanta!$C21*10^3)/Atlanta!$B$8</f>
        <v>0</v>
      </c>
      <c r="G146" s="10">
        <f>(LosAngeles!$C21*10^3)/LosAngeles!$B$8</f>
        <v>0</v>
      </c>
      <c r="H146" s="10">
        <f>(LasVegas!$C21*10^3)/LasVegas!$B$8</f>
        <v>0</v>
      </c>
      <c r="I146" s="10">
        <f>(SanFrancisco!$C21*10^3)/SanFrancisco!$B$8</f>
        <v>0</v>
      </c>
      <c r="J146" s="10">
        <f>(Baltimore!$C21*10^3)/Baltimore!$B$8</f>
        <v>0</v>
      </c>
      <c r="K146" s="10">
        <f>(Albuquerque!$C21*10^3)/Albuquerque!$B$8</f>
        <v>0</v>
      </c>
      <c r="L146" s="10">
        <f>(Seattle!$C21*10^3)/Seattle!$B$8</f>
        <v>0</v>
      </c>
      <c r="M146" s="10">
        <f>(Chicago!$C21*10^3)/Chicago!$B$8</f>
        <v>0</v>
      </c>
      <c r="N146" s="10">
        <f>(Boulder!$C21*10^3)/Boulder!$B$8</f>
        <v>0</v>
      </c>
      <c r="O146" s="10">
        <f>(Minneapolis!$C21*10^3)/Minneapolis!$B$8</f>
        <v>0</v>
      </c>
      <c r="P146" s="10">
        <f>(Helena!$C21*10^3)/Helena!$B$8</f>
        <v>0</v>
      </c>
      <c r="Q146" s="10">
        <f>(Duluth!$C21*10^3)/Duluth!$B$8</f>
        <v>0</v>
      </c>
      <c r="R146" s="10">
        <f>(Fairbanks!$C21*10^3)/Fairbanks!$B$8</f>
        <v>0</v>
      </c>
    </row>
    <row r="147" spans="1:18">
      <c r="A147" s="5"/>
      <c r="B147" s="9" t="s">
        <v>26</v>
      </c>
      <c r="C147" s="10">
        <f>(Miami!$C22*10^3)/Miami!$B$8</f>
        <v>0</v>
      </c>
      <c r="D147" s="10">
        <f>(Houston!$C22*10^3)/Houston!$B$8</f>
        <v>0</v>
      </c>
      <c r="E147" s="10">
        <f>(Phoenix!$C22*10^3)/Phoenix!$B$8</f>
        <v>0</v>
      </c>
      <c r="F147" s="10">
        <f>(Atlanta!$C22*10^3)/Atlanta!$B$8</f>
        <v>0</v>
      </c>
      <c r="G147" s="10">
        <f>(LosAngeles!$C22*10^3)/LosAngeles!$B$8</f>
        <v>0</v>
      </c>
      <c r="H147" s="10">
        <f>(LasVegas!$C22*10^3)/LasVegas!$B$8</f>
        <v>0</v>
      </c>
      <c r="I147" s="10">
        <f>(SanFrancisco!$C22*10^3)/SanFrancisco!$B$8</f>
        <v>0</v>
      </c>
      <c r="J147" s="10">
        <f>(Baltimore!$C22*10^3)/Baltimore!$B$8</f>
        <v>0</v>
      </c>
      <c r="K147" s="10">
        <f>(Albuquerque!$C22*10^3)/Albuquerque!$B$8</f>
        <v>0</v>
      </c>
      <c r="L147" s="10">
        <f>(Seattle!$C22*10^3)/Seattle!$B$8</f>
        <v>0</v>
      </c>
      <c r="M147" s="10">
        <f>(Chicago!$C22*10^3)/Chicago!$B$8</f>
        <v>0</v>
      </c>
      <c r="N147" s="10">
        <f>(Boulder!$C22*10^3)/Boulder!$B$8</f>
        <v>0</v>
      </c>
      <c r="O147" s="10">
        <f>(Minneapolis!$C22*10^3)/Minneapolis!$B$8</f>
        <v>0</v>
      </c>
      <c r="P147" s="10">
        <f>(Helena!$C22*10^3)/Helena!$B$8</f>
        <v>0</v>
      </c>
      <c r="Q147" s="10">
        <f>(Duluth!$C22*10^3)/Duluth!$B$8</f>
        <v>0</v>
      </c>
      <c r="R147" s="10">
        <f>(Fairbanks!$C22*10^3)/Fairbanks!$B$8</f>
        <v>0</v>
      </c>
    </row>
    <row r="148" spans="1:18">
      <c r="A148" s="5"/>
      <c r="B148" s="9" t="s">
        <v>27</v>
      </c>
      <c r="C148" s="10">
        <f>(Miami!$C23*10^3)/Miami!$B$8</f>
        <v>0</v>
      </c>
      <c r="D148" s="10">
        <f>(Houston!$C23*10^3)/Houston!$B$8</f>
        <v>0</v>
      </c>
      <c r="E148" s="10">
        <f>(Phoenix!$C23*10^3)/Phoenix!$B$8</f>
        <v>0</v>
      </c>
      <c r="F148" s="10">
        <f>(Atlanta!$C23*10^3)/Atlanta!$B$8</f>
        <v>0</v>
      </c>
      <c r="G148" s="10">
        <f>(LosAngeles!$C23*10^3)/LosAngeles!$B$8</f>
        <v>0</v>
      </c>
      <c r="H148" s="10">
        <f>(LasVegas!$C23*10^3)/LasVegas!$B$8</f>
        <v>0</v>
      </c>
      <c r="I148" s="10">
        <f>(SanFrancisco!$C23*10^3)/SanFrancisco!$B$8</f>
        <v>0</v>
      </c>
      <c r="J148" s="10">
        <f>(Baltimore!$C23*10^3)/Baltimore!$B$8</f>
        <v>0</v>
      </c>
      <c r="K148" s="10">
        <f>(Albuquerque!$C23*10^3)/Albuquerque!$B$8</f>
        <v>0</v>
      </c>
      <c r="L148" s="10">
        <f>(Seattle!$C23*10^3)/Seattle!$B$8</f>
        <v>0</v>
      </c>
      <c r="M148" s="10">
        <f>(Chicago!$C23*10^3)/Chicago!$B$8</f>
        <v>0</v>
      </c>
      <c r="N148" s="10">
        <f>(Boulder!$C23*10^3)/Boulder!$B$8</f>
        <v>0</v>
      </c>
      <c r="O148" s="10">
        <f>(Minneapolis!$C23*10^3)/Minneapolis!$B$8</f>
        <v>0</v>
      </c>
      <c r="P148" s="10">
        <f>(Helena!$C23*10^3)/Helena!$B$8</f>
        <v>0</v>
      </c>
      <c r="Q148" s="10">
        <f>(Duluth!$C23*10^3)/Duluth!$B$8</f>
        <v>0</v>
      </c>
      <c r="R148" s="10">
        <f>(Fairbanks!$C23*10^3)/Fairbanks!$B$8</f>
        <v>0</v>
      </c>
    </row>
    <row r="149" spans="1:18">
      <c r="A149" s="5"/>
      <c r="B149" s="9" t="s">
        <v>28</v>
      </c>
      <c r="C149" s="10">
        <f>(Miami!$C24*10^3)/Miami!$B$8</f>
        <v>20.882391768173026</v>
      </c>
      <c r="D149" s="10">
        <f>(Houston!$C24*10^3)/Houston!$B$8</f>
        <v>25.049236829148199</v>
      </c>
      <c r="E149" s="10">
        <f>(Phoenix!$C24*10^3)/Phoenix!$B$8</f>
        <v>22.652063308572203</v>
      </c>
      <c r="F149" s="10">
        <f>(Atlanta!$C24*10^3)/Atlanta!$B$8</f>
        <v>29.065338699434133</v>
      </c>
      <c r="G149" s="10">
        <f>(LosAngeles!$C24*10^3)/LosAngeles!$B$8</f>
        <v>28.285309585482981</v>
      </c>
      <c r="H149" s="10">
        <f>(LasVegas!$C24*10^3)/LasVegas!$B$8</f>
        <v>25.539375191773878</v>
      </c>
      <c r="I149" s="10">
        <f>(SanFrancisco!$C24*10^3)/SanFrancisco!$B$8</f>
        <v>31.722075938889244</v>
      </c>
      <c r="J149" s="10">
        <f>(Baltimore!$C24*10^3)/Baltimore!$B$8</f>
        <v>32.220688031169054</v>
      </c>
      <c r="K149" s="10">
        <f>(Albuquerque!$C24*10^3)/Albuquerque!$B$8</f>
        <v>31.622175126124773</v>
      </c>
      <c r="L149" s="10">
        <f>(Seattle!$C24*10^3)/Seattle!$B$8</f>
        <v>33.863699612527562</v>
      </c>
      <c r="M149" s="10">
        <f>(Chicago!$C24*10^3)/Chicago!$B$8</f>
        <v>34.990705656526728</v>
      </c>
      <c r="N149" s="10">
        <f>(Boulder!$C24*10^3)/Boulder!$B$8</f>
        <v>34.846652252406535</v>
      </c>
      <c r="O149" s="10">
        <f>(Minneapolis!$C24*10^3)/Minneapolis!$B$8</f>
        <v>37.385203262475109</v>
      </c>
      <c r="P149" s="10">
        <f>(Helena!$C24*10^3)/Helena!$B$8</f>
        <v>37.819593403692046</v>
      </c>
      <c r="Q149" s="10">
        <f>(Duluth!$C24*10^3)/Duluth!$B$8</f>
        <v>41.333069309756738</v>
      </c>
      <c r="R149" s="10">
        <f>(Fairbanks!$C24*10^3)/Fairbanks!$B$8</f>
        <v>46.112252834685556</v>
      </c>
    </row>
    <row r="150" spans="1:18">
      <c r="A150" s="5"/>
      <c r="B150" s="9" t="s">
        <v>29</v>
      </c>
      <c r="C150" s="10">
        <f>(Miami!$C25*10^3)/Miami!$B$8</f>
        <v>0</v>
      </c>
      <c r="D150" s="10">
        <f>(Houston!$C25*10^3)/Houston!$B$8</f>
        <v>0</v>
      </c>
      <c r="E150" s="10">
        <f>(Phoenix!$C25*10^3)/Phoenix!$B$8</f>
        <v>0</v>
      </c>
      <c r="F150" s="10">
        <f>(Atlanta!$C25*10^3)/Atlanta!$B$8</f>
        <v>0</v>
      </c>
      <c r="G150" s="10">
        <f>(LosAngeles!$C25*10^3)/LosAngeles!$B$8</f>
        <v>0</v>
      </c>
      <c r="H150" s="10">
        <f>(LasVegas!$C25*10^3)/LasVegas!$B$8</f>
        <v>0</v>
      </c>
      <c r="I150" s="10">
        <f>(SanFrancisco!$C25*10^3)/SanFrancisco!$B$8</f>
        <v>0</v>
      </c>
      <c r="J150" s="10">
        <f>(Baltimore!$C25*10^3)/Baltimore!$B$8</f>
        <v>0</v>
      </c>
      <c r="K150" s="10">
        <f>(Albuquerque!$C25*10^3)/Albuquerque!$B$8</f>
        <v>0</v>
      </c>
      <c r="L150" s="10">
        <f>(Seattle!$C25*10^3)/Seattle!$B$8</f>
        <v>0</v>
      </c>
      <c r="M150" s="10">
        <f>(Chicago!$C25*10^3)/Chicago!$B$8</f>
        <v>0</v>
      </c>
      <c r="N150" s="10">
        <f>(Boulder!$C25*10^3)/Boulder!$B$8</f>
        <v>0</v>
      </c>
      <c r="O150" s="10">
        <f>(Minneapolis!$C25*10^3)/Minneapolis!$B$8</f>
        <v>0</v>
      </c>
      <c r="P150" s="10">
        <f>(Helena!$C25*10^3)/Helena!$B$8</f>
        <v>0</v>
      </c>
      <c r="Q150" s="10">
        <f>(Duluth!$C25*10^3)/Duluth!$B$8</f>
        <v>0</v>
      </c>
      <c r="R150" s="10">
        <f>(Fairbanks!$C25*10^3)/Fairbanks!$B$8</f>
        <v>0</v>
      </c>
    </row>
    <row r="151" spans="1:18">
      <c r="A151" s="5"/>
      <c r="B151" s="9" t="s">
        <v>30</v>
      </c>
      <c r="C151" s="10">
        <f>(Miami!$C26*10^3)/Miami!$B$8</f>
        <v>0</v>
      </c>
      <c r="D151" s="10">
        <f>(Houston!$C26*10^3)/Houston!$B$8</f>
        <v>0</v>
      </c>
      <c r="E151" s="10">
        <f>(Phoenix!$C26*10^3)/Phoenix!$B$8</f>
        <v>0</v>
      </c>
      <c r="F151" s="10">
        <f>(Atlanta!$C26*10^3)/Atlanta!$B$8</f>
        <v>0</v>
      </c>
      <c r="G151" s="10">
        <f>(LosAngeles!$C26*10^3)/LosAngeles!$B$8</f>
        <v>0</v>
      </c>
      <c r="H151" s="10">
        <f>(LasVegas!$C26*10^3)/LasVegas!$B$8</f>
        <v>0</v>
      </c>
      <c r="I151" s="10">
        <f>(SanFrancisco!$C26*10^3)/SanFrancisco!$B$8</f>
        <v>0</v>
      </c>
      <c r="J151" s="10">
        <f>(Baltimore!$C26*10^3)/Baltimore!$B$8</f>
        <v>0</v>
      </c>
      <c r="K151" s="10">
        <f>(Albuquerque!$C26*10^3)/Albuquerque!$B$8</f>
        <v>0</v>
      </c>
      <c r="L151" s="10">
        <f>(Seattle!$C26*10^3)/Seattle!$B$8</f>
        <v>0</v>
      </c>
      <c r="M151" s="10">
        <f>(Chicago!$C26*10^3)/Chicago!$B$8</f>
        <v>0</v>
      </c>
      <c r="N151" s="10">
        <f>(Boulder!$C26*10^3)/Boulder!$B$8</f>
        <v>0</v>
      </c>
      <c r="O151" s="10">
        <f>(Minneapolis!$C26*10^3)/Minneapolis!$B$8</f>
        <v>0</v>
      </c>
      <c r="P151" s="10">
        <f>(Helena!$C26*10^3)/Helena!$B$8</f>
        <v>0</v>
      </c>
      <c r="Q151" s="10">
        <f>(Duluth!$C26*10^3)/Duluth!$B$8</f>
        <v>0</v>
      </c>
      <c r="R151" s="10">
        <f>(Fairbanks!$C26*10^3)/Fairbanks!$B$8</f>
        <v>0</v>
      </c>
    </row>
    <row r="152" spans="1:18">
      <c r="A152" s="5"/>
      <c r="B152" s="9" t="s">
        <v>345</v>
      </c>
      <c r="C152" s="10">
        <f>(Miami!$C27*10^3)/Miami!$B$8</f>
        <v>0</v>
      </c>
      <c r="D152" s="10">
        <f>(Houston!$C27*10^3)/Houston!$B$8</f>
        <v>0</v>
      </c>
      <c r="E152" s="10">
        <f>(Phoenix!$C27*10^3)/Phoenix!$B$8</f>
        <v>0</v>
      </c>
      <c r="F152" s="10">
        <f>(Atlanta!$C27*10^3)/Atlanta!$B$8</f>
        <v>0</v>
      </c>
      <c r="G152" s="10">
        <f>(LosAngeles!$C27*10^3)/LosAngeles!$B$8</f>
        <v>0</v>
      </c>
      <c r="H152" s="10">
        <f>(LasVegas!$C27*10^3)/LasVegas!$B$8</f>
        <v>0</v>
      </c>
      <c r="I152" s="10">
        <f>(SanFrancisco!$C27*10^3)/SanFrancisco!$B$8</f>
        <v>0</v>
      </c>
      <c r="J152" s="10">
        <f>(Baltimore!$C27*10^3)/Baltimore!$B$8</f>
        <v>0</v>
      </c>
      <c r="K152" s="10">
        <f>(Albuquerque!$C27*10^3)/Albuquerque!$B$8</f>
        <v>0</v>
      </c>
      <c r="L152" s="10">
        <f>(Seattle!$C27*10^3)/Seattle!$B$8</f>
        <v>0</v>
      </c>
      <c r="M152" s="10">
        <f>(Chicago!$C27*10^3)/Chicago!$B$8</f>
        <v>0</v>
      </c>
      <c r="N152" s="10">
        <f>(Boulder!$C27*10^3)/Boulder!$B$8</f>
        <v>0</v>
      </c>
      <c r="O152" s="10">
        <f>(Minneapolis!$C27*10^3)/Minneapolis!$B$8</f>
        <v>0</v>
      </c>
      <c r="P152" s="10">
        <f>(Helena!$C27*10^3)/Helena!$B$8</f>
        <v>0</v>
      </c>
      <c r="Q152" s="10">
        <f>(Duluth!$C27*10^3)/Duluth!$B$8</f>
        <v>0</v>
      </c>
      <c r="R152" s="10">
        <f>(Fairbanks!$C27*10^3)/Fairbanks!$B$8</f>
        <v>0</v>
      </c>
    </row>
    <row r="153" spans="1:18">
      <c r="A153" s="5"/>
      <c r="B153" s="8" t="s">
        <v>37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5"/>
      <c r="B154" s="9" t="s">
        <v>325</v>
      </c>
      <c r="C154" s="10">
        <f>(Miami!$E13*10^3)/Miami!$B$8</f>
        <v>0</v>
      </c>
      <c r="D154" s="10">
        <f>(Houston!$E13*10^3)/Houston!$B$8</f>
        <v>0</v>
      </c>
      <c r="E154" s="10">
        <f>(Phoenix!$E13*10^3)/Phoenix!$B$8</f>
        <v>0</v>
      </c>
      <c r="F154" s="10">
        <f>(Atlanta!$E13*10^3)/Atlanta!$B$8</f>
        <v>0</v>
      </c>
      <c r="G154" s="10">
        <f>(LosAngeles!$E13*10^3)/LosAngeles!$B$8</f>
        <v>0</v>
      </c>
      <c r="H154" s="10">
        <f>(LasVegas!$E13*10^3)/LasVegas!$B$8</f>
        <v>0</v>
      </c>
      <c r="I154" s="10">
        <f>(SanFrancisco!$E13*10^3)/SanFrancisco!$B$8</f>
        <v>0</v>
      </c>
      <c r="J154" s="10">
        <f>(Baltimore!$E13*10^3)/Baltimore!$B$8</f>
        <v>0</v>
      </c>
      <c r="K154" s="10">
        <f>(Albuquerque!$E13*10^3)/Albuquerque!$B$8</f>
        <v>0</v>
      </c>
      <c r="L154" s="10">
        <f>(Seattle!$E13*10^3)/Seattle!$B$8</f>
        <v>0</v>
      </c>
      <c r="M154" s="10">
        <f>(Chicago!$E13*10^3)/Chicago!$B$8</f>
        <v>0</v>
      </c>
      <c r="N154" s="10">
        <f>(Boulder!$E13*10^3)/Boulder!$B$8</f>
        <v>0</v>
      </c>
      <c r="O154" s="10">
        <f>(Minneapolis!$E13*10^3)/Minneapolis!$B$8</f>
        <v>0</v>
      </c>
      <c r="P154" s="10">
        <f>(Helena!$E13*10^3)/Helena!$B$8</f>
        <v>0</v>
      </c>
      <c r="Q154" s="10">
        <f>(Duluth!$E13*10^3)/Duluth!$B$8</f>
        <v>0</v>
      </c>
      <c r="R154" s="10">
        <f>(Fairbanks!$E13*10^3)/Fairbanks!$B$8</f>
        <v>0</v>
      </c>
    </row>
    <row r="155" spans="1:18">
      <c r="A155" s="5"/>
      <c r="B155" s="9" t="s">
        <v>326</v>
      </c>
      <c r="C155" s="10">
        <f>(Miami!$E14*10^3)/Miami!$B$8</f>
        <v>0</v>
      </c>
      <c r="D155" s="10">
        <f>(Houston!$E14*10^3)/Houston!$B$8</f>
        <v>0</v>
      </c>
      <c r="E155" s="10">
        <f>(Phoenix!$E14*10^3)/Phoenix!$B$8</f>
        <v>0</v>
      </c>
      <c r="F155" s="10">
        <f>(Atlanta!$E14*10^3)/Atlanta!$B$8</f>
        <v>0</v>
      </c>
      <c r="G155" s="10">
        <f>(LosAngeles!$E14*10^3)/LosAngeles!$B$8</f>
        <v>0</v>
      </c>
      <c r="H155" s="10">
        <f>(LasVegas!$E14*10^3)/LasVegas!$B$8</f>
        <v>0</v>
      </c>
      <c r="I155" s="10">
        <f>(SanFrancisco!$E14*10^3)/SanFrancisco!$B$8</f>
        <v>0</v>
      </c>
      <c r="J155" s="10">
        <f>(Baltimore!$E14*10^3)/Baltimore!$B$8</f>
        <v>0</v>
      </c>
      <c r="K155" s="10">
        <f>(Albuquerque!$E14*10^3)/Albuquerque!$B$8</f>
        <v>0</v>
      </c>
      <c r="L155" s="10">
        <f>(Seattle!$E14*10^3)/Seattle!$B$8</f>
        <v>0</v>
      </c>
      <c r="M155" s="10">
        <f>(Chicago!$E14*10^3)/Chicago!$B$8</f>
        <v>0</v>
      </c>
      <c r="N155" s="10">
        <f>(Boulder!$E14*10^3)/Boulder!$B$8</f>
        <v>0</v>
      </c>
      <c r="O155" s="10">
        <f>(Minneapolis!$E14*10^3)/Minneapolis!$B$8</f>
        <v>0</v>
      </c>
      <c r="P155" s="10">
        <f>(Helena!$E14*10^3)/Helena!$B$8</f>
        <v>0</v>
      </c>
      <c r="Q155" s="10">
        <f>(Duluth!$E14*10^3)/Duluth!$B$8</f>
        <v>0</v>
      </c>
      <c r="R155" s="10">
        <f>(Fairbanks!$E14*10^3)/Fairbanks!$B$8</f>
        <v>0</v>
      </c>
    </row>
    <row r="156" spans="1:18">
      <c r="A156" s="5"/>
      <c r="B156" s="9" t="s">
        <v>334</v>
      </c>
      <c r="C156" s="10">
        <f>(Miami!$E15*10^3)/Miami!$B$8</f>
        <v>0</v>
      </c>
      <c r="D156" s="10">
        <f>(Houston!$E15*10^3)/Houston!$B$8</f>
        <v>0</v>
      </c>
      <c r="E156" s="10">
        <f>(Phoenix!$E15*10^3)/Phoenix!$B$8</f>
        <v>0</v>
      </c>
      <c r="F156" s="10">
        <f>(Atlanta!$E15*10^3)/Atlanta!$B$8</f>
        <v>0</v>
      </c>
      <c r="G156" s="10">
        <f>(LosAngeles!$E15*10^3)/LosAngeles!$B$8</f>
        <v>0</v>
      </c>
      <c r="H156" s="10">
        <f>(LasVegas!$E15*10^3)/LasVegas!$B$8</f>
        <v>0</v>
      </c>
      <c r="I156" s="10">
        <f>(SanFrancisco!$E15*10^3)/SanFrancisco!$B$8</f>
        <v>0</v>
      </c>
      <c r="J156" s="10">
        <f>(Baltimore!$E15*10^3)/Baltimore!$B$8</f>
        <v>0</v>
      </c>
      <c r="K156" s="10">
        <f>(Albuquerque!$E15*10^3)/Albuquerque!$B$8</f>
        <v>0</v>
      </c>
      <c r="L156" s="10">
        <f>(Seattle!$E15*10^3)/Seattle!$B$8</f>
        <v>0</v>
      </c>
      <c r="M156" s="10">
        <f>(Chicago!$E15*10^3)/Chicago!$B$8</f>
        <v>0</v>
      </c>
      <c r="N156" s="10">
        <f>(Boulder!$E15*10^3)/Boulder!$B$8</f>
        <v>0</v>
      </c>
      <c r="O156" s="10">
        <f>(Minneapolis!$E15*10^3)/Minneapolis!$B$8</f>
        <v>0</v>
      </c>
      <c r="P156" s="10">
        <f>(Helena!$E15*10^3)/Helena!$B$8</f>
        <v>0</v>
      </c>
      <c r="Q156" s="10">
        <f>(Duluth!$E15*10^3)/Duluth!$B$8</f>
        <v>0</v>
      </c>
      <c r="R156" s="10">
        <f>(Fairbanks!$E15*10^3)/Fairbanks!$B$8</f>
        <v>0</v>
      </c>
    </row>
    <row r="157" spans="1:18">
      <c r="A157" s="5"/>
      <c r="B157" s="9" t="s">
        <v>335</v>
      </c>
      <c r="C157" s="10">
        <f>(Miami!$E16*10^3)/Miami!$B$8</f>
        <v>0</v>
      </c>
      <c r="D157" s="10">
        <f>(Houston!$E16*10^3)/Houston!$B$8</f>
        <v>0</v>
      </c>
      <c r="E157" s="10">
        <f>(Phoenix!$E16*10^3)/Phoenix!$B$8</f>
        <v>0</v>
      </c>
      <c r="F157" s="10">
        <f>(Atlanta!$E16*10^3)/Atlanta!$B$8</f>
        <v>0</v>
      </c>
      <c r="G157" s="10">
        <f>(LosAngeles!$E16*10^3)/LosAngeles!$B$8</f>
        <v>0</v>
      </c>
      <c r="H157" s="10">
        <f>(LasVegas!$E16*10^3)/LasVegas!$B$8</f>
        <v>0</v>
      </c>
      <c r="I157" s="10">
        <f>(SanFrancisco!$E16*10^3)/SanFrancisco!$B$8</f>
        <v>0</v>
      </c>
      <c r="J157" s="10">
        <f>(Baltimore!$E16*10^3)/Baltimore!$B$8</f>
        <v>0</v>
      </c>
      <c r="K157" s="10">
        <f>(Albuquerque!$E16*10^3)/Albuquerque!$B$8</f>
        <v>0</v>
      </c>
      <c r="L157" s="10">
        <f>(Seattle!$E16*10^3)/Seattle!$B$8</f>
        <v>0</v>
      </c>
      <c r="M157" s="10">
        <f>(Chicago!$E16*10^3)/Chicago!$B$8</f>
        <v>0</v>
      </c>
      <c r="N157" s="10">
        <f>(Boulder!$E16*10^3)/Boulder!$B$8</f>
        <v>0</v>
      </c>
      <c r="O157" s="10">
        <f>(Minneapolis!$E16*10^3)/Minneapolis!$B$8</f>
        <v>0</v>
      </c>
      <c r="P157" s="10">
        <f>(Helena!$E16*10^3)/Helena!$B$8</f>
        <v>0</v>
      </c>
      <c r="Q157" s="10">
        <f>(Duluth!$E16*10^3)/Duluth!$B$8</f>
        <v>0</v>
      </c>
      <c r="R157" s="10">
        <f>(Fairbanks!$E16*10^3)/Fairbanks!$B$8</f>
        <v>0</v>
      </c>
    </row>
    <row r="158" spans="1:18">
      <c r="A158" s="5"/>
      <c r="B158" s="9" t="s">
        <v>336</v>
      </c>
      <c r="C158" s="10">
        <f>(Miami!$E17*10^3)/Miami!$B$8</f>
        <v>0</v>
      </c>
      <c r="D158" s="10">
        <f>(Houston!$E17*10^3)/Houston!$B$8</f>
        <v>0</v>
      </c>
      <c r="E158" s="10">
        <f>(Phoenix!$E17*10^3)/Phoenix!$B$8</f>
        <v>0</v>
      </c>
      <c r="F158" s="10">
        <f>(Atlanta!$E17*10^3)/Atlanta!$B$8</f>
        <v>0</v>
      </c>
      <c r="G158" s="10">
        <f>(LosAngeles!$E17*10^3)/LosAngeles!$B$8</f>
        <v>0</v>
      </c>
      <c r="H158" s="10">
        <f>(LasVegas!$E17*10^3)/LasVegas!$B$8</f>
        <v>0</v>
      </c>
      <c r="I158" s="10">
        <f>(SanFrancisco!$E17*10^3)/SanFrancisco!$B$8</f>
        <v>0</v>
      </c>
      <c r="J158" s="10">
        <f>(Baltimore!$E17*10^3)/Baltimore!$B$8</f>
        <v>0</v>
      </c>
      <c r="K158" s="10">
        <f>(Albuquerque!$E17*10^3)/Albuquerque!$B$8</f>
        <v>0</v>
      </c>
      <c r="L158" s="10">
        <f>(Seattle!$E17*10^3)/Seattle!$B$8</f>
        <v>0</v>
      </c>
      <c r="M158" s="10">
        <f>(Chicago!$E17*10^3)/Chicago!$B$8</f>
        <v>0</v>
      </c>
      <c r="N158" s="10">
        <f>(Boulder!$E17*10^3)/Boulder!$B$8</f>
        <v>0</v>
      </c>
      <c r="O158" s="10">
        <f>(Minneapolis!$E17*10^3)/Minneapolis!$B$8</f>
        <v>0</v>
      </c>
      <c r="P158" s="10">
        <f>(Helena!$E17*10^3)/Helena!$B$8</f>
        <v>0</v>
      </c>
      <c r="Q158" s="10">
        <f>(Duluth!$E17*10^3)/Duluth!$B$8</f>
        <v>0</v>
      </c>
      <c r="R158" s="10">
        <f>(Fairbanks!$E17*10^3)/Fairbanks!$B$8</f>
        <v>0</v>
      </c>
    </row>
    <row r="159" spans="1:18">
      <c r="A159" s="5"/>
      <c r="B159" s="9" t="s">
        <v>337</v>
      </c>
      <c r="C159" s="10">
        <f>(Miami!$E18*10^3)/Miami!$B$8</f>
        <v>0</v>
      </c>
      <c r="D159" s="10">
        <f>(Houston!$E18*10^3)/Houston!$B$8</f>
        <v>0</v>
      </c>
      <c r="E159" s="10">
        <f>(Phoenix!$E18*10^3)/Phoenix!$B$8</f>
        <v>0</v>
      </c>
      <c r="F159" s="10">
        <f>(Atlanta!$E18*10^3)/Atlanta!$B$8</f>
        <v>0</v>
      </c>
      <c r="G159" s="10">
        <f>(LosAngeles!$E18*10^3)/LosAngeles!$B$8</f>
        <v>0</v>
      </c>
      <c r="H159" s="10">
        <f>(LasVegas!$E18*10^3)/LasVegas!$B$8</f>
        <v>0</v>
      </c>
      <c r="I159" s="10">
        <f>(SanFrancisco!$E18*10^3)/SanFrancisco!$B$8</f>
        <v>0</v>
      </c>
      <c r="J159" s="10">
        <f>(Baltimore!$E18*10^3)/Baltimore!$B$8</f>
        <v>0</v>
      </c>
      <c r="K159" s="10">
        <f>(Albuquerque!$E18*10^3)/Albuquerque!$B$8</f>
        <v>0</v>
      </c>
      <c r="L159" s="10">
        <f>(Seattle!$E18*10^3)/Seattle!$B$8</f>
        <v>0</v>
      </c>
      <c r="M159" s="10">
        <f>(Chicago!$E18*10^3)/Chicago!$B$8</f>
        <v>0</v>
      </c>
      <c r="N159" s="10">
        <f>(Boulder!$E18*10^3)/Boulder!$B$8</f>
        <v>0</v>
      </c>
      <c r="O159" s="10">
        <f>(Minneapolis!$E18*10^3)/Minneapolis!$B$8</f>
        <v>0</v>
      </c>
      <c r="P159" s="10">
        <f>(Helena!$E18*10^3)/Helena!$B$8</f>
        <v>0</v>
      </c>
      <c r="Q159" s="10">
        <f>(Duluth!$E18*10^3)/Duluth!$B$8</f>
        <v>0</v>
      </c>
      <c r="R159" s="10">
        <f>(Fairbanks!$E18*10^3)/Fairbanks!$B$8</f>
        <v>0</v>
      </c>
    </row>
    <row r="160" spans="1:18">
      <c r="A160" s="5"/>
      <c r="B160" s="9" t="s">
        <v>338</v>
      </c>
      <c r="C160" s="10">
        <f>(Miami!$E19*10^3)/Miami!$B$8</f>
        <v>0</v>
      </c>
      <c r="D160" s="10">
        <f>(Houston!$E19*10^3)/Houston!$B$8</f>
        <v>0</v>
      </c>
      <c r="E160" s="10">
        <f>(Phoenix!$E19*10^3)/Phoenix!$B$8</f>
        <v>0</v>
      </c>
      <c r="F160" s="10">
        <f>(Atlanta!$E19*10^3)/Atlanta!$B$8</f>
        <v>0</v>
      </c>
      <c r="G160" s="10">
        <f>(LosAngeles!$E19*10^3)/LosAngeles!$B$8</f>
        <v>0</v>
      </c>
      <c r="H160" s="10">
        <f>(LasVegas!$E19*10^3)/LasVegas!$B$8</f>
        <v>0</v>
      </c>
      <c r="I160" s="10">
        <f>(SanFrancisco!$E19*10^3)/SanFrancisco!$B$8</f>
        <v>0</v>
      </c>
      <c r="J160" s="10">
        <f>(Baltimore!$E19*10^3)/Baltimore!$B$8</f>
        <v>0</v>
      </c>
      <c r="K160" s="10">
        <f>(Albuquerque!$E19*10^3)/Albuquerque!$B$8</f>
        <v>0</v>
      </c>
      <c r="L160" s="10">
        <f>(Seattle!$E19*10^3)/Seattle!$B$8</f>
        <v>0</v>
      </c>
      <c r="M160" s="10">
        <f>(Chicago!$E19*10^3)/Chicago!$B$8</f>
        <v>0</v>
      </c>
      <c r="N160" s="10">
        <f>(Boulder!$E19*10^3)/Boulder!$B$8</f>
        <v>0</v>
      </c>
      <c r="O160" s="10">
        <f>(Minneapolis!$E19*10^3)/Minneapolis!$B$8</f>
        <v>0</v>
      </c>
      <c r="P160" s="10">
        <f>(Helena!$E19*10^3)/Helena!$B$8</f>
        <v>0</v>
      </c>
      <c r="Q160" s="10">
        <f>(Duluth!$E19*10^3)/Duluth!$B$8</f>
        <v>0</v>
      </c>
      <c r="R160" s="10">
        <f>(Fairbanks!$E19*10^3)/Fairbanks!$B$8</f>
        <v>0</v>
      </c>
    </row>
    <row r="161" spans="1:18">
      <c r="A161" s="5"/>
      <c r="B161" s="9" t="s">
        <v>339</v>
      </c>
      <c r="C161" s="10">
        <f>(Miami!$E20*10^3)/Miami!$B$8</f>
        <v>0</v>
      </c>
      <c r="D161" s="10">
        <f>(Houston!$E20*10^3)/Houston!$B$8</f>
        <v>0</v>
      </c>
      <c r="E161" s="10">
        <f>(Phoenix!$E20*10^3)/Phoenix!$B$8</f>
        <v>0</v>
      </c>
      <c r="F161" s="10">
        <f>(Atlanta!$E20*10^3)/Atlanta!$B$8</f>
        <v>0</v>
      </c>
      <c r="G161" s="10">
        <f>(LosAngeles!$E20*10^3)/LosAngeles!$B$8</f>
        <v>0</v>
      </c>
      <c r="H161" s="10">
        <f>(LasVegas!$E20*10^3)/LasVegas!$B$8</f>
        <v>0</v>
      </c>
      <c r="I161" s="10">
        <f>(SanFrancisco!$E20*10^3)/SanFrancisco!$B$8</f>
        <v>0</v>
      </c>
      <c r="J161" s="10">
        <f>(Baltimore!$E20*10^3)/Baltimore!$B$8</f>
        <v>0</v>
      </c>
      <c r="K161" s="10">
        <f>(Albuquerque!$E20*10^3)/Albuquerque!$B$8</f>
        <v>0</v>
      </c>
      <c r="L161" s="10">
        <f>(Seattle!$E20*10^3)/Seattle!$B$8</f>
        <v>0</v>
      </c>
      <c r="M161" s="10">
        <f>(Chicago!$E20*10^3)/Chicago!$B$8</f>
        <v>0</v>
      </c>
      <c r="N161" s="10">
        <f>(Boulder!$E20*10^3)/Boulder!$B$8</f>
        <v>0</v>
      </c>
      <c r="O161" s="10">
        <f>(Minneapolis!$E20*10^3)/Minneapolis!$B$8</f>
        <v>0</v>
      </c>
      <c r="P161" s="10">
        <f>(Helena!$E20*10^3)/Helena!$B$8</f>
        <v>0</v>
      </c>
      <c r="Q161" s="10">
        <f>(Duluth!$E20*10^3)/Duluth!$B$8</f>
        <v>0</v>
      </c>
      <c r="R161" s="10">
        <f>(Fairbanks!$E20*10^3)/Fairbanks!$B$8</f>
        <v>0</v>
      </c>
    </row>
    <row r="162" spans="1:18">
      <c r="A162" s="5"/>
      <c r="B162" s="9" t="s">
        <v>340</v>
      </c>
      <c r="C162" s="10">
        <f>(Miami!$E21*10^3)/Miami!$B$8</f>
        <v>0</v>
      </c>
      <c r="D162" s="10">
        <f>(Houston!$E21*10^3)/Houston!$B$8</f>
        <v>0</v>
      </c>
      <c r="E162" s="10">
        <f>(Phoenix!$E21*10^3)/Phoenix!$B$8</f>
        <v>0</v>
      </c>
      <c r="F162" s="10">
        <f>(Atlanta!$E21*10^3)/Atlanta!$B$8</f>
        <v>0</v>
      </c>
      <c r="G162" s="10">
        <f>(LosAngeles!$E21*10^3)/LosAngeles!$B$8</f>
        <v>0</v>
      </c>
      <c r="H162" s="10">
        <f>(LasVegas!$E21*10^3)/LasVegas!$B$8</f>
        <v>0</v>
      </c>
      <c r="I162" s="10">
        <f>(SanFrancisco!$E21*10^3)/SanFrancisco!$B$8</f>
        <v>0</v>
      </c>
      <c r="J162" s="10">
        <f>(Baltimore!$E21*10^3)/Baltimore!$B$8</f>
        <v>0</v>
      </c>
      <c r="K162" s="10">
        <f>(Albuquerque!$E21*10^3)/Albuquerque!$B$8</f>
        <v>0</v>
      </c>
      <c r="L162" s="10">
        <f>(Seattle!$E21*10^3)/Seattle!$B$8</f>
        <v>0</v>
      </c>
      <c r="M162" s="10">
        <f>(Chicago!$E21*10^3)/Chicago!$B$8</f>
        <v>0</v>
      </c>
      <c r="N162" s="10">
        <f>(Boulder!$E21*10^3)/Boulder!$B$8</f>
        <v>0</v>
      </c>
      <c r="O162" s="10">
        <f>(Minneapolis!$E21*10^3)/Minneapolis!$B$8</f>
        <v>0</v>
      </c>
      <c r="P162" s="10">
        <f>(Helena!$E21*10^3)/Helena!$B$8</f>
        <v>0</v>
      </c>
      <c r="Q162" s="10">
        <f>(Duluth!$E21*10^3)/Duluth!$B$8</f>
        <v>0</v>
      </c>
      <c r="R162" s="10">
        <f>(Fairbanks!$E21*10^3)/Fairbanks!$B$8</f>
        <v>0</v>
      </c>
    </row>
    <row r="163" spans="1:18">
      <c r="A163" s="5"/>
      <c r="B163" s="9" t="s">
        <v>341</v>
      </c>
      <c r="C163" s="10">
        <f>(Miami!$E22*10^3)/Miami!$B$8</f>
        <v>0</v>
      </c>
      <c r="D163" s="10">
        <f>(Houston!$E22*10^3)/Houston!$B$8</f>
        <v>0</v>
      </c>
      <c r="E163" s="10">
        <f>(Phoenix!$E22*10^3)/Phoenix!$B$8</f>
        <v>0</v>
      </c>
      <c r="F163" s="10">
        <f>(Atlanta!$E22*10^3)/Atlanta!$B$8</f>
        <v>0</v>
      </c>
      <c r="G163" s="10">
        <f>(LosAngeles!$E22*10^3)/LosAngeles!$B$8</f>
        <v>0</v>
      </c>
      <c r="H163" s="10">
        <f>(LasVegas!$E22*10^3)/LasVegas!$B$8</f>
        <v>0</v>
      </c>
      <c r="I163" s="10">
        <f>(SanFrancisco!$E22*10^3)/SanFrancisco!$B$8</f>
        <v>0</v>
      </c>
      <c r="J163" s="10">
        <f>(Baltimore!$E22*10^3)/Baltimore!$B$8</f>
        <v>0</v>
      </c>
      <c r="K163" s="10">
        <f>(Albuquerque!$E22*10^3)/Albuquerque!$B$8</f>
        <v>0</v>
      </c>
      <c r="L163" s="10">
        <f>(Seattle!$E22*10^3)/Seattle!$B$8</f>
        <v>0</v>
      </c>
      <c r="M163" s="10">
        <f>(Chicago!$E22*10^3)/Chicago!$B$8</f>
        <v>0</v>
      </c>
      <c r="N163" s="10">
        <f>(Boulder!$E22*10^3)/Boulder!$B$8</f>
        <v>0</v>
      </c>
      <c r="O163" s="10">
        <f>(Minneapolis!$E22*10^3)/Minneapolis!$B$8</f>
        <v>0</v>
      </c>
      <c r="P163" s="10">
        <f>(Helena!$E22*10^3)/Helena!$B$8</f>
        <v>0</v>
      </c>
      <c r="Q163" s="10">
        <f>(Duluth!$E22*10^3)/Duluth!$B$8</f>
        <v>0</v>
      </c>
      <c r="R163" s="10">
        <f>(Fairbanks!$E22*10^3)/Fairbanks!$B$8</f>
        <v>0</v>
      </c>
    </row>
    <row r="164" spans="1:18">
      <c r="A164" s="5"/>
      <c r="B164" s="9" t="s">
        <v>320</v>
      </c>
      <c r="C164" s="10">
        <f>(Miami!$E23*10^3)/Miami!$B$8</f>
        <v>0</v>
      </c>
      <c r="D164" s="10">
        <f>(Houston!$E23*10^3)/Houston!$B$8</f>
        <v>0</v>
      </c>
      <c r="E164" s="10">
        <f>(Phoenix!$E23*10^3)/Phoenix!$B$8</f>
        <v>0</v>
      </c>
      <c r="F164" s="10">
        <f>(Atlanta!$E23*10^3)/Atlanta!$B$8</f>
        <v>0</v>
      </c>
      <c r="G164" s="10">
        <f>(LosAngeles!$E23*10^3)/LosAngeles!$B$8</f>
        <v>0</v>
      </c>
      <c r="H164" s="10">
        <f>(LasVegas!$E23*10^3)/LasVegas!$B$8</f>
        <v>0</v>
      </c>
      <c r="I164" s="10">
        <f>(SanFrancisco!$E23*10^3)/SanFrancisco!$B$8</f>
        <v>0</v>
      </c>
      <c r="J164" s="10">
        <f>(Baltimore!$E23*10^3)/Baltimore!$B$8</f>
        <v>0</v>
      </c>
      <c r="K164" s="10">
        <f>(Albuquerque!$E23*10^3)/Albuquerque!$B$8</f>
        <v>0</v>
      </c>
      <c r="L164" s="10">
        <f>(Seattle!$E23*10^3)/Seattle!$B$8</f>
        <v>0</v>
      </c>
      <c r="M164" s="10">
        <f>(Chicago!$E23*10^3)/Chicago!$B$8</f>
        <v>0</v>
      </c>
      <c r="N164" s="10">
        <f>(Boulder!$E23*10^3)/Boulder!$B$8</f>
        <v>0</v>
      </c>
      <c r="O164" s="10">
        <f>(Minneapolis!$E23*10^3)/Minneapolis!$B$8</f>
        <v>0</v>
      </c>
      <c r="P164" s="10">
        <f>(Helena!$E23*10^3)/Helena!$B$8</f>
        <v>0</v>
      </c>
      <c r="Q164" s="10">
        <f>(Duluth!$E23*10^3)/Duluth!$B$8</f>
        <v>0</v>
      </c>
      <c r="R164" s="10">
        <f>(Fairbanks!$E23*10^3)/Fairbanks!$B$8</f>
        <v>0</v>
      </c>
    </row>
    <row r="165" spans="1:18">
      <c r="A165" s="5"/>
      <c r="B165" s="9" t="s">
        <v>342</v>
      </c>
      <c r="C165" s="10">
        <f>(Miami!$E24*10^3)/Miami!$B$8</f>
        <v>0</v>
      </c>
      <c r="D165" s="10">
        <f>(Houston!$E24*10^3)/Houston!$B$8</f>
        <v>0</v>
      </c>
      <c r="E165" s="10">
        <f>(Phoenix!$E24*10^3)/Phoenix!$B$8</f>
        <v>0</v>
      </c>
      <c r="F165" s="10">
        <f>(Atlanta!$E24*10^3)/Atlanta!$B$8</f>
        <v>0</v>
      </c>
      <c r="G165" s="10">
        <f>(LosAngeles!$E24*10^3)/LosAngeles!$B$8</f>
        <v>0</v>
      </c>
      <c r="H165" s="10">
        <f>(LasVegas!$E24*10^3)/LasVegas!$B$8</f>
        <v>0</v>
      </c>
      <c r="I165" s="10">
        <f>(SanFrancisco!$E24*10^3)/SanFrancisco!$B$8</f>
        <v>0</v>
      </c>
      <c r="J165" s="10">
        <f>(Baltimore!$E24*10^3)/Baltimore!$B$8</f>
        <v>0</v>
      </c>
      <c r="K165" s="10">
        <f>(Albuquerque!$E24*10^3)/Albuquerque!$B$8</f>
        <v>0</v>
      </c>
      <c r="L165" s="10">
        <f>(Seattle!$E24*10^3)/Seattle!$B$8</f>
        <v>0</v>
      </c>
      <c r="M165" s="10">
        <f>(Chicago!$E24*10^3)/Chicago!$B$8</f>
        <v>0</v>
      </c>
      <c r="N165" s="10">
        <f>(Boulder!$E24*10^3)/Boulder!$B$8</f>
        <v>0</v>
      </c>
      <c r="O165" s="10">
        <f>(Minneapolis!$E24*10^3)/Minneapolis!$B$8</f>
        <v>0</v>
      </c>
      <c r="P165" s="10">
        <f>(Helena!$E24*10^3)/Helena!$B$8</f>
        <v>0</v>
      </c>
      <c r="Q165" s="10">
        <f>(Duluth!$E24*10^3)/Duluth!$B$8</f>
        <v>0</v>
      </c>
      <c r="R165" s="10">
        <f>(Fairbanks!$E24*10^3)/Fairbanks!$B$8</f>
        <v>0</v>
      </c>
    </row>
    <row r="166" spans="1:18">
      <c r="A166" s="5"/>
      <c r="B166" s="9" t="s">
        <v>343</v>
      </c>
      <c r="C166" s="10">
        <f>(Miami!$E25*10^3)/Miami!$B$8</f>
        <v>0</v>
      </c>
      <c r="D166" s="10">
        <f>(Houston!$E25*10^3)/Houston!$B$8</f>
        <v>0</v>
      </c>
      <c r="E166" s="10">
        <f>(Phoenix!$E25*10^3)/Phoenix!$B$8</f>
        <v>0</v>
      </c>
      <c r="F166" s="10">
        <f>(Atlanta!$E25*10^3)/Atlanta!$B$8</f>
        <v>0</v>
      </c>
      <c r="G166" s="10">
        <f>(LosAngeles!$E25*10^3)/LosAngeles!$B$8</f>
        <v>0</v>
      </c>
      <c r="H166" s="10">
        <f>(LasVegas!$E25*10^3)/LasVegas!$B$8</f>
        <v>0</v>
      </c>
      <c r="I166" s="10">
        <f>(SanFrancisco!$E25*10^3)/SanFrancisco!$B$8</f>
        <v>0</v>
      </c>
      <c r="J166" s="10">
        <f>(Baltimore!$E25*10^3)/Baltimore!$B$8</f>
        <v>0</v>
      </c>
      <c r="K166" s="10">
        <f>(Albuquerque!$E25*10^3)/Albuquerque!$B$8</f>
        <v>0</v>
      </c>
      <c r="L166" s="10">
        <f>(Seattle!$E25*10^3)/Seattle!$B$8</f>
        <v>0</v>
      </c>
      <c r="M166" s="10">
        <f>(Chicago!$E25*10^3)/Chicago!$B$8</f>
        <v>0</v>
      </c>
      <c r="N166" s="10">
        <f>(Boulder!$E25*10^3)/Boulder!$B$8</f>
        <v>0</v>
      </c>
      <c r="O166" s="10">
        <f>(Minneapolis!$E25*10^3)/Minneapolis!$B$8</f>
        <v>0</v>
      </c>
      <c r="P166" s="10">
        <f>(Helena!$E25*10^3)/Helena!$B$8</f>
        <v>0</v>
      </c>
      <c r="Q166" s="10">
        <f>(Duluth!$E25*10^3)/Duluth!$B$8</f>
        <v>0</v>
      </c>
      <c r="R166" s="10">
        <f>(Fairbanks!$E25*10^3)/Fairbanks!$B$8</f>
        <v>0</v>
      </c>
    </row>
    <row r="167" spans="1:18">
      <c r="A167" s="5"/>
      <c r="B167" s="9" t="s">
        <v>344</v>
      </c>
      <c r="C167" s="10">
        <f>(Miami!$E26*10^3)/Miami!$B$8</f>
        <v>0</v>
      </c>
      <c r="D167" s="10">
        <f>(Houston!$E26*10^3)/Houston!$B$8</f>
        <v>0</v>
      </c>
      <c r="E167" s="10">
        <f>(Phoenix!$E26*10^3)/Phoenix!$B$8</f>
        <v>0</v>
      </c>
      <c r="F167" s="10">
        <f>(Atlanta!$E26*10^3)/Atlanta!$B$8</f>
        <v>0</v>
      </c>
      <c r="G167" s="10">
        <f>(LosAngeles!$E26*10^3)/LosAngeles!$B$8</f>
        <v>0</v>
      </c>
      <c r="H167" s="10">
        <f>(LasVegas!$E26*10^3)/LasVegas!$B$8</f>
        <v>0</v>
      </c>
      <c r="I167" s="10">
        <f>(SanFrancisco!$E26*10^3)/SanFrancisco!$B$8</f>
        <v>0</v>
      </c>
      <c r="J167" s="10">
        <f>(Baltimore!$E26*10^3)/Baltimore!$B$8</f>
        <v>0</v>
      </c>
      <c r="K167" s="10">
        <f>(Albuquerque!$E26*10^3)/Albuquerque!$B$8</f>
        <v>0</v>
      </c>
      <c r="L167" s="10">
        <f>(Seattle!$E26*10^3)/Seattle!$B$8</f>
        <v>0</v>
      </c>
      <c r="M167" s="10">
        <f>(Chicago!$E26*10^3)/Chicago!$B$8</f>
        <v>0</v>
      </c>
      <c r="N167" s="10">
        <f>(Boulder!$E26*10^3)/Boulder!$B$8</f>
        <v>0</v>
      </c>
      <c r="O167" s="10">
        <f>(Minneapolis!$E26*10^3)/Minneapolis!$B$8</f>
        <v>0</v>
      </c>
      <c r="P167" s="10">
        <f>(Helena!$E26*10^3)/Helena!$B$8</f>
        <v>0</v>
      </c>
      <c r="Q167" s="10">
        <f>(Duluth!$E26*10^3)/Duluth!$B$8</f>
        <v>0</v>
      </c>
      <c r="R167" s="10">
        <f>(Fairbanks!$E26*10^3)/Fairbanks!$B$8</f>
        <v>0</v>
      </c>
    </row>
    <row r="168" spans="1:18">
      <c r="A168" s="5"/>
      <c r="B168" s="9" t="s">
        <v>345</v>
      </c>
      <c r="C168" s="10">
        <f>(Miami!$E27*10^3)/Miami!$B$8</f>
        <v>0</v>
      </c>
      <c r="D168" s="10">
        <f>(Houston!$E27*10^3)/Houston!$B$8</f>
        <v>0</v>
      </c>
      <c r="E168" s="10">
        <f>(Phoenix!$E27*10^3)/Phoenix!$B$8</f>
        <v>0</v>
      </c>
      <c r="F168" s="10">
        <f>(Atlanta!$E27*10^3)/Atlanta!$B$8</f>
        <v>0</v>
      </c>
      <c r="G168" s="10">
        <f>(LosAngeles!$E27*10^3)/LosAngeles!$B$8</f>
        <v>0</v>
      </c>
      <c r="H168" s="10">
        <f>(LasVegas!$E27*10^3)/LasVegas!$B$8</f>
        <v>0</v>
      </c>
      <c r="I168" s="10">
        <f>(SanFrancisco!$E27*10^3)/SanFrancisco!$B$8</f>
        <v>0</v>
      </c>
      <c r="J168" s="10">
        <f>(Baltimore!$E27*10^3)/Baltimore!$B$8</f>
        <v>0</v>
      </c>
      <c r="K168" s="10">
        <f>(Albuquerque!$E27*10^3)/Albuquerque!$B$8</f>
        <v>0</v>
      </c>
      <c r="L168" s="10">
        <f>(Seattle!$E27*10^3)/Seattle!$B$8</f>
        <v>0</v>
      </c>
      <c r="M168" s="10">
        <f>(Chicago!$E27*10^3)/Chicago!$B$8</f>
        <v>0</v>
      </c>
      <c r="N168" s="10">
        <f>(Boulder!$E27*10^3)/Boulder!$B$8</f>
        <v>0</v>
      </c>
      <c r="O168" s="10">
        <f>(Minneapolis!$E27*10^3)/Minneapolis!$B$8</f>
        <v>0</v>
      </c>
      <c r="P168" s="10">
        <f>(Helena!$E27*10^3)/Helena!$B$8</f>
        <v>0</v>
      </c>
      <c r="Q168" s="10">
        <f>(Duluth!$E27*10^3)/Duluth!$B$8</f>
        <v>0</v>
      </c>
      <c r="R168" s="10">
        <f>(Fairbanks!$E27*10^3)/Fairbanks!$B$8</f>
        <v>0</v>
      </c>
    </row>
    <row r="169" spans="1:18">
      <c r="A169" s="5"/>
      <c r="B169" s="8" t="s">
        <v>38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5"/>
      <c r="B170" s="9" t="s">
        <v>325</v>
      </c>
      <c r="C170" s="10">
        <f>(Miami!$F13*10^3)/Miami!$B$8</f>
        <v>0</v>
      </c>
      <c r="D170" s="10">
        <f>(Houston!$F13*10^3)/Houston!$B$8</f>
        <v>0</v>
      </c>
      <c r="E170" s="10">
        <f>(Phoenix!$F13*10^3)/Phoenix!$B$8</f>
        <v>0</v>
      </c>
      <c r="F170" s="10">
        <f>(Atlanta!$F13*10^3)/Atlanta!$B$8</f>
        <v>0</v>
      </c>
      <c r="G170" s="10">
        <f>(LosAngeles!$F13*10^3)/LosAngeles!$B$8</f>
        <v>0</v>
      </c>
      <c r="H170" s="10">
        <f>(LasVegas!$F13*10^3)/LasVegas!$B$8</f>
        <v>0</v>
      </c>
      <c r="I170" s="10">
        <f>(SanFrancisco!$F13*10^3)/SanFrancisco!$B$8</f>
        <v>0</v>
      </c>
      <c r="J170" s="10">
        <f>(Baltimore!$F13*10^3)/Baltimore!$B$8</f>
        <v>0</v>
      </c>
      <c r="K170" s="10">
        <f>(Albuquerque!$F13*10^3)/Albuquerque!$B$8</f>
        <v>0</v>
      </c>
      <c r="L170" s="10">
        <f>(Seattle!$F13*10^3)/Seattle!$B$8</f>
        <v>0</v>
      </c>
      <c r="M170" s="10">
        <f>(Chicago!$F13*10^3)/Chicago!$B$8</f>
        <v>0</v>
      </c>
      <c r="N170" s="10">
        <f>(Boulder!$F13*10^3)/Boulder!$B$8</f>
        <v>0</v>
      </c>
      <c r="O170" s="10">
        <f>(Minneapolis!$F13*10^3)/Minneapolis!$B$8</f>
        <v>0</v>
      </c>
      <c r="P170" s="10">
        <f>(Helena!$F13*10^3)/Helena!$B$8</f>
        <v>0</v>
      </c>
      <c r="Q170" s="10">
        <f>(Duluth!$F13*10^3)/Duluth!$B$8</f>
        <v>0</v>
      </c>
      <c r="R170" s="10">
        <f>(Fairbanks!$F13*10^3)/Fairbanks!$B$8</f>
        <v>0</v>
      </c>
    </row>
    <row r="171" spans="1:18">
      <c r="A171" s="5"/>
      <c r="B171" s="9" t="s">
        <v>326</v>
      </c>
      <c r="C171" s="10">
        <f>(Miami!$F14*10^3)/Miami!$B$8</f>
        <v>0</v>
      </c>
      <c r="D171" s="10">
        <f>(Houston!$F14*10^3)/Houston!$B$8</f>
        <v>0</v>
      </c>
      <c r="E171" s="10">
        <f>(Phoenix!$F14*10^3)/Phoenix!$B$8</f>
        <v>0</v>
      </c>
      <c r="F171" s="10">
        <f>(Atlanta!$F14*10^3)/Atlanta!$B$8</f>
        <v>0</v>
      </c>
      <c r="G171" s="10">
        <f>(LosAngeles!$F14*10^3)/LosAngeles!$B$8</f>
        <v>0</v>
      </c>
      <c r="H171" s="10">
        <f>(LasVegas!$F14*10^3)/LasVegas!$B$8</f>
        <v>0</v>
      </c>
      <c r="I171" s="10">
        <f>(SanFrancisco!$F14*10^3)/SanFrancisco!$B$8</f>
        <v>0</v>
      </c>
      <c r="J171" s="10">
        <f>(Baltimore!$F14*10^3)/Baltimore!$B$8</f>
        <v>0</v>
      </c>
      <c r="K171" s="10">
        <f>(Albuquerque!$F14*10^3)/Albuquerque!$B$8</f>
        <v>0</v>
      </c>
      <c r="L171" s="10">
        <f>(Seattle!$F14*10^3)/Seattle!$B$8</f>
        <v>0</v>
      </c>
      <c r="M171" s="10">
        <f>(Chicago!$F14*10^3)/Chicago!$B$8</f>
        <v>0</v>
      </c>
      <c r="N171" s="10">
        <f>(Boulder!$F14*10^3)/Boulder!$B$8</f>
        <v>0</v>
      </c>
      <c r="O171" s="10">
        <f>(Minneapolis!$F14*10^3)/Minneapolis!$B$8</f>
        <v>0</v>
      </c>
      <c r="P171" s="10">
        <f>(Helena!$F14*10^3)/Helena!$B$8</f>
        <v>0</v>
      </c>
      <c r="Q171" s="10">
        <f>(Duluth!$F14*10^3)/Duluth!$B$8</f>
        <v>0</v>
      </c>
      <c r="R171" s="10">
        <f>(Fairbanks!$F14*10^3)/Fairbanks!$B$8</f>
        <v>0</v>
      </c>
    </row>
    <row r="172" spans="1:18">
      <c r="A172" s="5"/>
      <c r="B172" s="9" t="s">
        <v>334</v>
      </c>
      <c r="C172" s="10">
        <f>(Miami!$F15*10^3)/Miami!$B$8</f>
        <v>0</v>
      </c>
      <c r="D172" s="10">
        <f>(Houston!$F15*10^3)/Houston!$B$8</f>
        <v>0</v>
      </c>
      <c r="E172" s="10">
        <f>(Phoenix!$F15*10^3)/Phoenix!$B$8</f>
        <v>0</v>
      </c>
      <c r="F172" s="10">
        <f>(Atlanta!$F15*10^3)/Atlanta!$B$8</f>
        <v>0</v>
      </c>
      <c r="G172" s="10">
        <f>(LosAngeles!$F15*10^3)/LosAngeles!$B$8</f>
        <v>0</v>
      </c>
      <c r="H172" s="10">
        <f>(LasVegas!$F15*10^3)/LasVegas!$B$8</f>
        <v>0</v>
      </c>
      <c r="I172" s="10">
        <f>(SanFrancisco!$F15*10^3)/SanFrancisco!$B$8</f>
        <v>0</v>
      </c>
      <c r="J172" s="10">
        <f>(Baltimore!$F15*10^3)/Baltimore!$B$8</f>
        <v>0</v>
      </c>
      <c r="K172" s="10">
        <f>(Albuquerque!$F15*10^3)/Albuquerque!$B$8</f>
        <v>0</v>
      </c>
      <c r="L172" s="10">
        <f>(Seattle!$F15*10^3)/Seattle!$B$8</f>
        <v>0</v>
      </c>
      <c r="M172" s="10">
        <f>(Chicago!$F15*10^3)/Chicago!$B$8</f>
        <v>0</v>
      </c>
      <c r="N172" s="10">
        <f>(Boulder!$F15*10^3)/Boulder!$B$8</f>
        <v>0</v>
      </c>
      <c r="O172" s="10">
        <f>(Minneapolis!$F15*10^3)/Minneapolis!$B$8</f>
        <v>0</v>
      </c>
      <c r="P172" s="10">
        <f>(Helena!$F15*10^3)/Helena!$B$8</f>
        <v>0</v>
      </c>
      <c r="Q172" s="10">
        <f>(Duluth!$F15*10^3)/Duluth!$B$8</f>
        <v>0</v>
      </c>
      <c r="R172" s="10">
        <f>(Fairbanks!$F15*10^3)/Fairbanks!$B$8</f>
        <v>0</v>
      </c>
    </row>
    <row r="173" spans="1:18">
      <c r="A173" s="5"/>
      <c r="B173" s="9" t="s">
        <v>335</v>
      </c>
      <c r="C173" s="10">
        <f>(Miami!$F16*10^3)/Miami!$B$8</f>
        <v>0</v>
      </c>
      <c r="D173" s="10">
        <f>(Houston!$F16*10^3)/Houston!$B$8</f>
        <v>0</v>
      </c>
      <c r="E173" s="10">
        <f>(Phoenix!$F16*10^3)/Phoenix!$B$8</f>
        <v>0</v>
      </c>
      <c r="F173" s="10">
        <f>(Atlanta!$F16*10^3)/Atlanta!$B$8</f>
        <v>0</v>
      </c>
      <c r="G173" s="10">
        <f>(LosAngeles!$F16*10^3)/LosAngeles!$B$8</f>
        <v>0</v>
      </c>
      <c r="H173" s="10">
        <f>(LasVegas!$F16*10^3)/LasVegas!$B$8</f>
        <v>0</v>
      </c>
      <c r="I173" s="10">
        <f>(SanFrancisco!$F16*10^3)/SanFrancisco!$B$8</f>
        <v>0</v>
      </c>
      <c r="J173" s="10">
        <f>(Baltimore!$F16*10^3)/Baltimore!$B$8</f>
        <v>0</v>
      </c>
      <c r="K173" s="10">
        <f>(Albuquerque!$F16*10^3)/Albuquerque!$B$8</f>
        <v>0</v>
      </c>
      <c r="L173" s="10">
        <f>(Seattle!$F16*10^3)/Seattle!$B$8</f>
        <v>0</v>
      </c>
      <c r="M173" s="10">
        <f>(Chicago!$F16*10^3)/Chicago!$B$8</f>
        <v>0</v>
      </c>
      <c r="N173" s="10">
        <f>(Boulder!$F16*10^3)/Boulder!$B$8</f>
        <v>0</v>
      </c>
      <c r="O173" s="10">
        <f>(Minneapolis!$F16*10^3)/Minneapolis!$B$8</f>
        <v>0</v>
      </c>
      <c r="P173" s="10">
        <f>(Helena!$F16*10^3)/Helena!$B$8</f>
        <v>0</v>
      </c>
      <c r="Q173" s="10">
        <f>(Duluth!$F16*10^3)/Duluth!$B$8</f>
        <v>0</v>
      </c>
      <c r="R173" s="10">
        <f>(Fairbanks!$F16*10^3)/Fairbanks!$B$8</f>
        <v>0</v>
      </c>
    </row>
    <row r="174" spans="1:18">
      <c r="A174" s="5"/>
      <c r="B174" s="9" t="s">
        <v>336</v>
      </c>
      <c r="C174" s="10">
        <f>(Miami!$F17*10^3)/Miami!$B$8</f>
        <v>0</v>
      </c>
      <c r="D174" s="10">
        <f>(Houston!$F17*10^3)/Houston!$B$8</f>
        <v>0</v>
      </c>
      <c r="E174" s="10">
        <f>(Phoenix!$F17*10^3)/Phoenix!$B$8</f>
        <v>0</v>
      </c>
      <c r="F174" s="10">
        <f>(Atlanta!$F17*10^3)/Atlanta!$B$8</f>
        <v>0</v>
      </c>
      <c r="G174" s="10">
        <f>(LosAngeles!$F17*10^3)/LosAngeles!$B$8</f>
        <v>0</v>
      </c>
      <c r="H174" s="10">
        <f>(LasVegas!$F17*10^3)/LasVegas!$B$8</f>
        <v>0</v>
      </c>
      <c r="I174" s="10">
        <f>(SanFrancisco!$F17*10^3)/SanFrancisco!$B$8</f>
        <v>0</v>
      </c>
      <c r="J174" s="10">
        <f>(Baltimore!$F17*10^3)/Baltimore!$B$8</f>
        <v>0</v>
      </c>
      <c r="K174" s="10">
        <f>(Albuquerque!$F17*10^3)/Albuquerque!$B$8</f>
        <v>0</v>
      </c>
      <c r="L174" s="10">
        <f>(Seattle!$F17*10^3)/Seattle!$B$8</f>
        <v>0</v>
      </c>
      <c r="M174" s="10">
        <f>(Chicago!$F17*10^3)/Chicago!$B$8</f>
        <v>0</v>
      </c>
      <c r="N174" s="10">
        <f>(Boulder!$F17*10^3)/Boulder!$B$8</f>
        <v>0</v>
      </c>
      <c r="O174" s="10">
        <f>(Minneapolis!$F17*10^3)/Minneapolis!$B$8</f>
        <v>0</v>
      </c>
      <c r="P174" s="10">
        <f>(Helena!$F17*10^3)/Helena!$B$8</f>
        <v>0</v>
      </c>
      <c r="Q174" s="10">
        <f>(Duluth!$F17*10^3)/Duluth!$B$8</f>
        <v>0</v>
      </c>
      <c r="R174" s="10">
        <f>(Fairbanks!$F17*10^3)/Fairbanks!$B$8</f>
        <v>0</v>
      </c>
    </row>
    <row r="175" spans="1:18">
      <c r="A175" s="5"/>
      <c r="B175" s="9" t="s">
        <v>337</v>
      </c>
      <c r="C175" s="10">
        <f>(Miami!$F18*10^3)/Miami!$B$8</f>
        <v>0</v>
      </c>
      <c r="D175" s="10">
        <f>(Houston!$F18*10^3)/Houston!$B$8</f>
        <v>0</v>
      </c>
      <c r="E175" s="10">
        <f>(Phoenix!$F18*10^3)/Phoenix!$B$8</f>
        <v>0</v>
      </c>
      <c r="F175" s="10">
        <f>(Atlanta!$F18*10^3)/Atlanta!$B$8</f>
        <v>0</v>
      </c>
      <c r="G175" s="10">
        <f>(LosAngeles!$F18*10^3)/LosAngeles!$B$8</f>
        <v>0</v>
      </c>
      <c r="H175" s="10">
        <f>(LasVegas!$F18*10^3)/LasVegas!$B$8</f>
        <v>0</v>
      </c>
      <c r="I175" s="10">
        <f>(SanFrancisco!$F18*10^3)/SanFrancisco!$B$8</f>
        <v>0</v>
      </c>
      <c r="J175" s="10">
        <f>(Baltimore!$F18*10^3)/Baltimore!$B$8</f>
        <v>0</v>
      </c>
      <c r="K175" s="10">
        <f>(Albuquerque!$F18*10^3)/Albuquerque!$B$8</f>
        <v>0</v>
      </c>
      <c r="L175" s="10">
        <f>(Seattle!$F18*10^3)/Seattle!$B$8</f>
        <v>0</v>
      </c>
      <c r="M175" s="10">
        <f>(Chicago!$F18*10^3)/Chicago!$B$8</f>
        <v>0</v>
      </c>
      <c r="N175" s="10">
        <f>(Boulder!$F18*10^3)/Boulder!$B$8</f>
        <v>0</v>
      </c>
      <c r="O175" s="10">
        <f>(Minneapolis!$F18*10^3)/Minneapolis!$B$8</f>
        <v>0</v>
      </c>
      <c r="P175" s="10">
        <f>(Helena!$F18*10^3)/Helena!$B$8</f>
        <v>0</v>
      </c>
      <c r="Q175" s="10">
        <f>(Duluth!$F18*10^3)/Duluth!$B$8</f>
        <v>0</v>
      </c>
      <c r="R175" s="10">
        <f>(Fairbanks!$F18*10^3)/Fairbanks!$B$8</f>
        <v>0</v>
      </c>
    </row>
    <row r="176" spans="1:18">
      <c r="A176" s="5"/>
      <c r="B176" s="9" t="s">
        <v>338</v>
      </c>
      <c r="C176" s="10">
        <f>(Miami!$F19*10^3)/Miami!$B$8</f>
        <v>0</v>
      </c>
      <c r="D176" s="10">
        <f>(Houston!$F19*10^3)/Houston!$B$8</f>
        <v>0</v>
      </c>
      <c r="E176" s="10">
        <f>(Phoenix!$F19*10^3)/Phoenix!$B$8</f>
        <v>0</v>
      </c>
      <c r="F176" s="10">
        <f>(Atlanta!$F19*10^3)/Atlanta!$B$8</f>
        <v>0</v>
      </c>
      <c r="G176" s="10">
        <f>(LosAngeles!$F19*10^3)/LosAngeles!$B$8</f>
        <v>0</v>
      </c>
      <c r="H176" s="10">
        <f>(LasVegas!$F19*10^3)/LasVegas!$B$8</f>
        <v>0</v>
      </c>
      <c r="I176" s="10">
        <f>(SanFrancisco!$F19*10^3)/SanFrancisco!$B$8</f>
        <v>0</v>
      </c>
      <c r="J176" s="10">
        <f>(Baltimore!$F19*10^3)/Baltimore!$B$8</f>
        <v>0</v>
      </c>
      <c r="K176" s="10">
        <f>(Albuquerque!$F19*10^3)/Albuquerque!$B$8</f>
        <v>0</v>
      </c>
      <c r="L176" s="10">
        <f>(Seattle!$F19*10^3)/Seattle!$B$8</f>
        <v>0</v>
      </c>
      <c r="M176" s="10">
        <f>(Chicago!$F19*10^3)/Chicago!$B$8</f>
        <v>0</v>
      </c>
      <c r="N176" s="10">
        <f>(Boulder!$F19*10^3)/Boulder!$B$8</f>
        <v>0</v>
      </c>
      <c r="O176" s="10">
        <f>(Minneapolis!$F19*10^3)/Minneapolis!$B$8</f>
        <v>0</v>
      </c>
      <c r="P176" s="10">
        <f>(Helena!$F19*10^3)/Helena!$B$8</f>
        <v>0</v>
      </c>
      <c r="Q176" s="10">
        <f>(Duluth!$F19*10^3)/Duluth!$B$8</f>
        <v>0</v>
      </c>
      <c r="R176" s="10">
        <f>(Fairbanks!$F19*10^3)/Fairbanks!$B$8</f>
        <v>0</v>
      </c>
    </row>
    <row r="177" spans="1:18">
      <c r="A177" s="5"/>
      <c r="B177" s="9" t="s">
        <v>339</v>
      </c>
      <c r="C177" s="10">
        <f>(Miami!$F20*10^3)/Miami!$B$8</f>
        <v>0</v>
      </c>
      <c r="D177" s="10">
        <f>(Houston!$F20*10^3)/Houston!$B$8</f>
        <v>0</v>
      </c>
      <c r="E177" s="10">
        <f>(Phoenix!$F20*10^3)/Phoenix!$B$8</f>
        <v>0</v>
      </c>
      <c r="F177" s="10">
        <f>(Atlanta!$F20*10^3)/Atlanta!$B$8</f>
        <v>0</v>
      </c>
      <c r="G177" s="10">
        <f>(LosAngeles!$F20*10^3)/LosAngeles!$B$8</f>
        <v>0</v>
      </c>
      <c r="H177" s="10">
        <f>(LasVegas!$F20*10^3)/LasVegas!$B$8</f>
        <v>0</v>
      </c>
      <c r="I177" s="10">
        <f>(SanFrancisco!$F20*10^3)/SanFrancisco!$B$8</f>
        <v>0</v>
      </c>
      <c r="J177" s="10">
        <f>(Baltimore!$F20*10^3)/Baltimore!$B$8</f>
        <v>0</v>
      </c>
      <c r="K177" s="10">
        <f>(Albuquerque!$F20*10^3)/Albuquerque!$B$8</f>
        <v>0</v>
      </c>
      <c r="L177" s="10">
        <f>(Seattle!$F20*10^3)/Seattle!$B$8</f>
        <v>0</v>
      </c>
      <c r="M177" s="10">
        <f>(Chicago!$F20*10^3)/Chicago!$B$8</f>
        <v>0</v>
      </c>
      <c r="N177" s="10">
        <f>(Boulder!$F20*10^3)/Boulder!$B$8</f>
        <v>0</v>
      </c>
      <c r="O177" s="10">
        <f>(Minneapolis!$F20*10^3)/Minneapolis!$B$8</f>
        <v>0</v>
      </c>
      <c r="P177" s="10">
        <f>(Helena!$F20*10^3)/Helena!$B$8</f>
        <v>0</v>
      </c>
      <c r="Q177" s="10">
        <f>(Duluth!$F20*10^3)/Duluth!$B$8</f>
        <v>0</v>
      </c>
      <c r="R177" s="10">
        <f>(Fairbanks!$F20*10^3)/Fairbanks!$B$8</f>
        <v>0</v>
      </c>
    </row>
    <row r="178" spans="1:18">
      <c r="A178" s="5"/>
      <c r="B178" s="9" t="s">
        <v>340</v>
      </c>
      <c r="C178" s="10">
        <f>(Miami!$F21*10^3)/Miami!$B$8</f>
        <v>0</v>
      </c>
      <c r="D178" s="10">
        <f>(Houston!$F21*10^3)/Houston!$B$8</f>
        <v>0</v>
      </c>
      <c r="E178" s="10">
        <f>(Phoenix!$F21*10^3)/Phoenix!$B$8</f>
        <v>0</v>
      </c>
      <c r="F178" s="10">
        <f>(Atlanta!$F21*10^3)/Atlanta!$B$8</f>
        <v>0</v>
      </c>
      <c r="G178" s="10">
        <f>(LosAngeles!$F21*10^3)/LosAngeles!$B$8</f>
        <v>0</v>
      </c>
      <c r="H178" s="10">
        <f>(LasVegas!$F21*10^3)/LasVegas!$B$8</f>
        <v>0</v>
      </c>
      <c r="I178" s="10">
        <f>(SanFrancisco!$F21*10^3)/SanFrancisco!$B$8</f>
        <v>0</v>
      </c>
      <c r="J178" s="10">
        <f>(Baltimore!$F21*10^3)/Baltimore!$B$8</f>
        <v>0</v>
      </c>
      <c r="K178" s="10">
        <f>(Albuquerque!$F21*10^3)/Albuquerque!$B$8</f>
        <v>0</v>
      </c>
      <c r="L178" s="10">
        <f>(Seattle!$F21*10^3)/Seattle!$B$8</f>
        <v>0</v>
      </c>
      <c r="M178" s="10">
        <f>(Chicago!$F21*10^3)/Chicago!$B$8</f>
        <v>0</v>
      </c>
      <c r="N178" s="10">
        <f>(Boulder!$F21*10^3)/Boulder!$B$8</f>
        <v>0</v>
      </c>
      <c r="O178" s="10">
        <f>(Minneapolis!$F21*10^3)/Minneapolis!$B$8</f>
        <v>0</v>
      </c>
      <c r="P178" s="10">
        <f>(Helena!$F21*10^3)/Helena!$B$8</f>
        <v>0</v>
      </c>
      <c r="Q178" s="10">
        <f>(Duluth!$F21*10^3)/Duluth!$B$8</f>
        <v>0</v>
      </c>
      <c r="R178" s="10">
        <f>(Fairbanks!$F21*10^3)/Fairbanks!$B$8</f>
        <v>0</v>
      </c>
    </row>
    <row r="179" spans="1:18">
      <c r="A179" s="5"/>
      <c r="B179" s="9" t="s">
        <v>341</v>
      </c>
      <c r="C179" s="10">
        <f>(Miami!$F22*10^3)/Miami!$B$8</f>
        <v>0</v>
      </c>
      <c r="D179" s="10">
        <f>(Houston!$F22*10^3)/Houston!$B$8</f>
        <v>0</v>
      </c>
      <c r="E179" s="10">
        <f>(Phoenix!$F22*10^3)/Phoenix!$B$8</f>
        <v>0</v>
      </c>
      <c r="F179" s="10">
        <f>(Atlanta!$F22*10^3)/Atlanta!$B$8</f>
        <v>0</v>
      </c>
      <c r="G179" s="10">
        <f>(LosAngeles!$F22*10^3)/LosAngeles!$B$8</f>
        <v>0</v>
      </c>
      <c r="H179" s="10">
        <f>(LasVegas!$F22*10^3)/LasVegas!$B$8</f>
        <v>0</v>
      </c>
      <c r="I179" s="10">
        <f>(SanFrancisco!$F22*10^3)/SanFrancisco!$B$8</f>
        <v>0</v>
      </c>
      <c r="J179" s="10">
        <f>(Baltimore!$F22*10^3)/Baltimore!$B$8</f>
        <v>0</v>
      </c>
      <c r="K179" s="10">
        <f>(Albuquerque!$F22*10^3)/Albuquerque!$B$8</f>
        <v>0</v>
      </c>
      <c r="L179" s="10">
        <f>(Seattle!$F22*10^3)/Seattle!$B$8</f>
        <v>0</v>
      </c>
      <c r="M179" s="10">
        <f>(Chicago!$F22*10^3)/Chicago!$B$8</f>
        <v>0</v>
      </c>
      <c r="N179" s="10">
        <f>(Boulder!$F22*10^3)/Boulder!$B$8</f>
        <v>0</v>
      </c>
      <c r="O179" s="10">
        <f>(Minneapolis!$F22*10^3)/Minneapolis!$B$8</f>
        <v>0</v>
      </c>
      <c r="P179" s="10">
        <f>(Helena!$F22*10^3)/Helena!$B$8</f>
        <v>0</v>
      </c>
      <c r="Q179" s="10">
        <f>(Duluth!$F22*10^3)/Duluth!$B$8</f>
        <v>0</v>
      </c>
      <c r="R179" s="10">
        <f>(Fairbanks!$F22*10^3)/Fairbanks!$B$8</f>
        <v>0</v>
      </c>
    </row>
    <row r="180" spans="1:18">
      <c r="A180" s="5"/>
      <c r="B180" s="9" t="s">
        <v>320</v>
      </c>
      <c r="C180" s="10">
        <f>(Miami!$F23*10^3)/Miami!$B$8</f>
        <v>0</v>
      </c>
      <c r="D180" s="10">
        <f>(Houston!$F23*10^3)/Houston!$B$8</f>
        <v>0</v>
      </c>
      <c r="E180" s="10">
        <f>(Phoenix!$F23*10^3)/Phoenix!$B$8</f>
        <v>0</v>
      </c>
      <c r="F180" s="10">
        <f>(Atlanta!$F23*10^3)/Atlanta!$B$8</f>
        <v>0</v>
      </c>
      <c r="G180" s="10">
        <f>(LosAngeles!$F23*10^3)/LosAngeles!$B$8</f>
        <v>0</v>
      </c>
      <c r="H180" s="10">
        <f>(LasVegas!$F23*10^3)/LasVegas!$B$8</f>
        <v>0</v>
      </c>
      <c r="I180" s="10">
        <f>(SanFrancisco!$F23*10^3)/SanFrancisco!$B$8</f>
        <v>0</v>
      </c>
      <c r="J180" s="10">
        <f>(Baltimore!$F23*10^3)/Baltimore!$B$8</f>
        <v>0</v>
      </c>
      <c r="K180" s="10">
        <f>(Albuquerque!$F23*10^3)/Albuquerque!$B$8</f>
        <v>0</v>
      </c>
      <c r="L180" s="10">
        <f>(Seattle!$F23*10^3)/Seattle!$B$8</f>
        <v>0</v>
      </c>
      <c r="M180" s="10">
        <f>(Chicago!$F23*10^3)/Chicago!$B$8</f>
        <v>0</v>
      </c>
      <c r="N180" s="10">
        <f>(Boulder!$F23*10^3)/Boulder!$B$8</f>
        <v>0</v>
      </c>
      <c r="O180" s="10">
        <f>(Minneapolis!$F23*10^3)/Minneapolis!$B$8</f>
        <v>0</v>
      </c>
      <c r="P180" s="10">
        <f>(Helena!$F23*10^3)/Helena!$B$8</f>
        <v>0</v>
      </c>
      <c r="Q180" s="10">
        <f>(Duluth!$F23*10^3)/Duluth!$B$8</f>
        <v>0</v>
      </c>
      <c r="R180" s="10">
        <f>(Fairbanks!$F23*10^3)/Fairbanks!$B$8</f>
        <v>0</v>
      </c>
    </row>
    <row r="181" spans="1:18">
      <c r="A181" s="5"/>
      <c r="B181" s="9" t="s">
        <v>342</v>
      </c>
      <c r="C181" s="10">
        <f>(Miami!$F24*10^3)/Miami!$B$8</f>
        <v>0</v>
      </c>
      <c r="D181" s="10">
        <f>(Houston!$F24*10^3)/Houston!$B$8</f>
        <v>0</v>
      </c>
      <c r="E181" s="10">
        <f>(Phoenix!$F24*10^3)/Phoenix!$B$8</f>
        <v>0</v>
      </c>
      <c r="F181" s="10">
        <f>(Atlanta!$F24*10^3)/Atlanta!$B$8</f>
        <v>0</v>
      </c>
      <c r="G181" s="10">
        <f>(LosAngeles!$F24*10^3)/LosAngeles!$B$8</f>
        <v>0</v>
      </c>
      <c r="H181" s="10">
        <f>(LasVegas!$F24*10^3)/LasVegas!$B$8</f>
        <v>0</v>
      </c>
      <c r="I181" s="10">
        <f>(SanFrancisco!$F24*10^3)/SanFrancisco!$B$8</f>
        <v>0</v>
      </c>
      <c r="J181" s="10">
        <f>(Baltimore!$F24*10^3)/Baltimore!$B$8</f>
        <v>0</v>
      </c>
      <c r="K181" s="10">
        <f>(Albuquerque!$F24*10^3)/Albuquerque!$B$8</f>
        <v>0</v>
      </c>
      <c r="L181" s="10">
        <f>(Seattle!$F24*10^3)/Seattle!$B$8</f>
        <v>0</v>
      </c>
      <c r="M181" s="10">
        <f>(Chicago!$F24*10^3)/Chicago!$B$8</f>
        <v>0</v>
      </c>
      <c r="N181" s="10">
        <f>(Boulder!$F24*10^3)/Boulder!$B$8</f>
        <v>0</v>
      </c>
      <c r="O181" s="10">
        <f>(Minneapolis!$F24*10^3)/Minneapolis!$B$8</f>
        <v>0</v>
      </c>
      <c r="P181" s="10">
        <f>(Helena!$F24*10^3)/Helena!$B$8</f>
        <v>0</v>
      </c>
      <c r="Q181" s="10">
        <f>(Duluth!$F24*10^3)/Duluth!$B$8</f>
        <v>0</v>
      </c>
      <c r="R181" s="10">
        <f>(Fairbanks!$F24*10^3)/Fairbanks!$B$8</f>
        <v>0</v>
      </c>
    </row>
    <row r="182" spans="1:18">
      <c r="A182" s="5"/>
      <c r="B182" s="9" t="s">
        <v>343</v>
      </c>
      <c r="C182" s="10">
        <f>(Miami!$F25*10^3)/Miami!$B$8</f>
        <v>0</v>
      </c>
      <c r="D182" s="10">
        <f>(Houston!$F25*10^3)/Houston!$B$8</f>
        <v>0</v>
      </c>
      <c r="E182" s="10">
        <f>(Phoenix!$F25*10^3)/Phoenix!$B$8</f>
        <v>0</v>
      </c>
      <c r="F182" s="10">
        <f>(Atlanta!$F25*10^3)/Atlanta!$B$8</f>
        <v>0</v>
      </c>
      <c r="G182" s="10">
        <f>(LosAngeles!$F25*10^3)/LosAngeles!$B$8</f>
        <v>0</v>
      </c>
      <c r="H182" s="10">
        <f>(LasVegas!$F25*10^3)/LasVegas!$B$8</f>
        <v>0</v>
      </c>
      <c r="I182" s="10">
        <f>(SanFrancisco!$F25*10^3)/SanFrancisco!$B$8</f>
        <v>0</v>
      </c>
      <c r="J182" s="10">
        <f>(Baltimore!$F25*10^3)/Baltimore!$B$8</f>
        <v>0</v>
      </c>
      <c r="K182" s="10">
        <f>(Albuquerque!$F25*10^3)/Albuquerque!$B$8</f>
        <v>0</v>
      </c>
      <c r="L182" s="10">
        <f>(Seattle!$F25*10^3)/Seattle!$B$8</f>
        <v>0</v>
      </c>
      <c r="M182" s="10">
        <f>(Chicago!$F25*10^3)/Chicago!$B$8</f>
        <v>0</v>
      </c>
      <c r="N182" s="10">
        <f>(Boulder!$F25*10^3)/Boulder!$B$8</f>
        <v>0</v>
      </c>
      <c r="O182" s="10">
        <f>(Minneapolis!$F25*10^3)/Minneapolis!$B$8</f>
        <v>0</v>
      </c>
      <c r="P182" s="10">
        <f>(Helena!$F25*10^3)/Helena!$B$8</f>
        <v>0</v>
      </c>
      <c r="Q182" s="10">
        <f>(Duluth!$F25*10^3)/Duluth!$B$8</f>
        <v>0</v>
      </c>
      <c r="R182" s="10">
        <f>(Fairbanks!$F25*10^3)/Fairbanks!$B$8</f>
        <v>0</v>
      </c>
    </row>
    <row r="183" spans="1:18">
      <c r="A183" s="5"/>
      <c r="B183" s="9" t="s">
        <v>344</v>
      </c>
      <c r="C183" s="10">
        <f>(Miami!$F26*10^3)/Miami!$B$8</f>
        <v>0</v>
      </c>
      <c r="D183" s="10">
        <f>(Houston!$F26*10^3)/Houston!$B$8</f>
        <v>0</v>
      </c>
      <c r="E183" s="10">
        <f>(Phoenix!$F26*10^3)/Phoenix!$B$8</f>
        <v>0</v>
      </c>
      <c r="F183" s="10">
        <f>(Atlanta!$F26*10^3)/Atlanta!$B$8</f>
        <v>0</v>
      </c>
      <c r="G183" s="10">
        <f>(LosAngeles!$F26*10^3)/LosAngeles!$B$8</f>
        <v>0</v>
      </c>
      <c r="H183" s="10">
        <f>(LasVegas!$F26*10^3)/LasVegas!$B$8</f>
        <v>0</v>
      </c>
      <c r="I183" s="10">
        <f>(SanFrancisco!$F26*10^3)/SanFrancisco!$B$8</f>
        <v>0</v>
      </c>
      <c r="J183" s="10">
        <f>(Baltimore!$F26*10^3)/Baltimore!$B$8</f>
        <v>0</v>
      </c>
      <c r="K183" s="10">
        <f>(Albuquerque!$F26*10^3)/Albuquerque!$B$8</f>
        <v>0</v>
      </c>
      <c r="L183" s="10">
        <f>(Seattle!$F26*10^3)/Seattle!$B$8</f>
        <v>0</v>
      </c>
      <c r="M183" s="10">
        <f>(Chicago!$F26*10^3)/Chicago!$B$8</f>
        <v>0</v>
      </c>
      <c r="N183" s="10">
        <f>(Boulder!$F26*10^3)/Boulder!$B$8</f>
        <v>0</v>
      </c>
      <c r="O183" s="10">
        <f>(Minneapolis!$F26*10^3)/Minneapolis!$B$8</f>
        <v>0</v>
      </c>
      <c r="P183" s="10">
        <f>(Helena!$F26*10^3)/Helena!$B$8</f>
        <v>0</v>
      </c>
      <c r="Q183" s="10">
        <f>(Duluth!$F26*10^3)/Duluth!$B$8</f>
        <v>0</v>
      </c>
      <c r="R183" s="10">
        <f>(Fairbanks!$F26*10^3)/Fairbanks!$B$8</f>
        <v>0</v>
      </c>
    </row>
    <row r="184" spans="1:18">
      <c r="A184" s="5"/>
      <c r="B184" s="9" t="s">
        <v>345</v>
      </c>
      <c r="C184" s="10">
        <f>(Miami!$F27*10^3)/Miami!$B$8</f>
        <v>0</v>
      </c>
      <c r="D184" s="10">
        <f>(Houston!$F27*10^3)/Houston!$B$8</f>
        <v>0</v>
      </c>
      <c r="E184" s="10">
        <f>(Phoenix!$F27*10^3)/Phoenix!$B$8</f>
        <v>0</v>
      </c>
      <c r="F184" s="10">
        <f>(Atlanta!$F27*10^3)/Atlanta!$B$8</f>
        <v>0</v>
      </c>
      <c r="G184" s="10">
        <f>(LosAngeles!$F27*10^3)/LosAngeles!$B$8</f>
        <v>0</v>
      </c>
      <c r="H184" s="10">
        <f>(LasVegas!$F27*10^3)/LasVegas!$B$8</f>
        <v>0</v>
      </c>
      <c r="I184" s="10">
        <f>(SanFrancisco!$F27*10^3)/SanFrancisco!$B$8</f>
        <v>0</v>
      </c>
      <c r="J184" s="10">
        <f>(Baltimore!$F27*10^3)/Baltimore!$B$8</f>
        <v>0</v>
      </c>
      <c r="K184" s="10">
        <f>(Albuquerque!$F27*10^3)/Albuquerque!$B$8</f>
        <v>0</v>
      </c>
      <c r="L184" s="10">
        <f>(Seattle!$F27*10^3)/Seattle!$B$8</f>
        <v>0</v>
      </c>
      <c r="M184" s="10">
        <f>(Chicago!$F27*10^3)/Chicago!$B$8</f>
        <v>0</v>
      </c>
      <c r="N184" s="10">
        <f>(Boulder!$F27*10^3)/Boulder!$B$8</f>
        <v>0</v>
      </c>
      <c r="O184" s="10">
        <f>(Minneapolis!$F27*10^3)/Minneapolis!$B$8</f>
        <v>0</v>
      </c>
      <c r="P184" s="10">
        <f>(Helena!$F27*10^3)/Helena!$B$8</f>
        <v>0</v>
      </c>
      <c r="Q184" s="10">
        <f>(Duluth!$F27*10^3)/Duluth!$B$8</f>
        <v>0</v>
      </c>
      <c r="R184" s="10">
        <f>(Fairbanks!$F27*10^3)/Fairbanks!$B$8</f>
        <v>0</v>
      </c>
    </row>
    <row r="185" spans="1:18">
      <c r="A185" s="5"/>
      <c r="B185" s="8" t="s">
        <v>39</v>
      </c>
      <c r="C185" s="10">
        <f>(10^3*Miami!$B$2)/Miami!$B$8</f>
        <v>1894.8008762728432</v>
      </c>
      <c r="D185" s="10">
        <f>(10^3*Houston!$B$2)/Houston!$B$8</f>
        <v>1907.6136014956578</v>
      </c>
      <c r="E185" s="10">
        <f>(10^3*Phoenix!$B$2)/Phoenix!$B$8</f>
        <v>1866.2096204482691</v>
      </c>
      <c r="F185" s="10">
        <f>(10^3*Atlanta!$B$2)/Atlanta!$B$8</f>
        <v>1862.9882652223862</v>
      </c>
      <c r="G185" s="10">
        <f>(10^3*LosAngeles!$B$2)/LosAngeles!$B$8</f>
        <v>1814.2050036035648</v>
      </c>
      <c r="H185" s="10">
        <f>(10^3*LasVegas!$B$2)/LasVegas!$B$8</f>
        <v>1827.1747158178664</v>
      </c>
      <c r="I185" s="10">
        <f>(10^3*SanFrancisco!$B$2)/SanFrancisco!$B$8</f>
        <v>1752.8418213345319</v>
      </c>
      <c r="J185" s="10">
        <f>(10^3*Baltimore!$B$2)/Baltimore!$B$8</f>
        <v>1876.2964806370817</v>
      </c>
      <c r="K185" s="10">
        <f>(10^3*Albuquerque!$B$2)/Albuquerque!$B$8</f>
        <v>1705.5071215007956</v>
      </c>
      <c r="L185" s="10">
        <f>(10^3*Seattle!$B$2)/Seattle!$B$8</f>
        <v>1770.4292702245627</v>
      </c>
      <c r="M185" s="10">
        <f>(10^3*Chicago!$B$2)/Chicago!$B$8</f>
        <v>1874.8902875002675</v>
      </c>
      <c r="N185" s="10">
        <f>(10^3*Boulder!$B$2)/Boulder!$B$8</f>
        <v>1709.9393280956763</v>
      </c>
      <c r="O185" s="10">
        <f>(10^3*Minneapolis!$B$2)/Minneapolis!$B$8</f>
        <v>1910.359535889367</v>
      </c>
      <c r="P185" s="10">
        <f>(10^3*Helena!$B$2)/Helena!$B$8</f>
        <v>1755.4695694988545</v>
      </c>
      <c r="Q185" s="10">
        <f>(10^3*Duluth!$B$2)/Duluth!$B$8</f>
        <v>1931.2588751168482</v>
      </c>
      <c r="R185" s="10">
        <f>(10^3*Fairbanks!$B$2)/Fairbanks!$B$8</f>
        <v>2244.7547613440938</v>
      </c>
    </row>
    <row r="186" spans="1:18">
      <c r="A186" s="8" t="s">
        <v>421</v>
      </c>
      <c r="B186" s="2"/>
    </row>
    <row r="187" spans="1:18">
      <c r="A187" s="5"/>
      <c r="B187" s="8" t="s">
        <v>422</v>
      </c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</row>
    <row r="188" spans="1:18">
      <c r="A188" s="5"/>
      <c r="B188" s="9" t="s">
        <v>423</v>
      </c>
      <c r="C188" s="18">
        <f>10^(-3)*Miami!$C328</f>
        <v>1442.0067409999999</v>
      </c>
      <c r="D188" s="18">
        <f>10^(-3)*Houston!$C328</f>
        <v>1391.7174169999998</v>
      </c>
      <c r="E188" s="18">
        <f>10^(-3)*Phoenix!$C328</f>
        <v>1368.2576280000001</v>
      </c>
      <c r="F188" s="18">
        <f>10^(-3)*Atlanta!$C328</f>
        <v>1295.2760130000001</v>
      </c>
      <c r="G188" s="18">
        <f>10^(-3)*LosAngeles!$C328</f>
        <v>1332.3278330000001</v>
      </c>
      <c r="H188" s="18">
        <f>10^(-3)*LasVegas!$C328</f>
        <v>1339.307192</v>
      </c>
      <c r="I188" s="18">
        <f>10^(-3)*SanFrancisco!$C328</f>
        <v>1237.6552260000001</v>
      </c>
      <c r="J188" s="18">
        <f>10^(-3)*Baltimore!$C328</f>
        <v>1300.253817</v>
      </c>
      <c r="K188" s="18">
        <f>10^(-3)*Albuquerque!$C328</f>
        <v>1296.9452890000002</v>
      </c>
      <c r="L188" s="18">
        <f>10^(-3)*Seattle!$C328</f>
        <v>1220.1271819999999</v>
      </c>
      <c r="M188" s="18">
        <f>10^(-3)*Chicago!$C328</f>
        <v>1228.2540470000001</v>
      </c>
      <c r="N188" s="18">
        <f>10^(-3)*Boulder!$C328</f>
        <v>1293.154847</v>
      </c>
      <c r="O188" s="18">
        <f>10^(-3)*Minneapolis!$C328</f>
        <v>1220.1094750000002</v>
      </c>
      <c r="P188" s="18">
        <f>10^(-3)*Helena!$C328</f>
        <v>1214.2731610000001</v>
      </c>
      <c r="Q188" s="18">
        <f>10^(-3)*Duluth!$C328</f>
        <v>1223.1539269999998</v>
      </c>
      <c r="R188" s="18">
        <f>10^(-3)*Fairbanks!$C328</f>
        <v>1216.191456</v>
      </c>
    </row>
    <row r="189" spans="1:18">
      <c r="A189" s="5"/>
      <c r="B189" s="9" t="s">
        <v>424</v>
      </c>
      <c r="C189" s="18">
        <f>10^(-3)*Miami!$C329</f>
        <v>1446.495187</v>
      </c>
      <c r="D189" s="18">
        <f>10^(-3)*Houston!$C329</f>
        <v>1347.2929960000001</v>
      </c>
      <c r="E189" s="18">
        <f>10^(-3)*Phoenix!$C329</f>
        <v>1409.2987700000001</v>
      </c>
      <c r="F189" s="18">
        <f>10^(-3)*Atlanta!$C329</f>
        <v>1306.349283</v>
      </c>
      <c r="G189" s="18">
        <f>10^(-3)*LosAngeles!$C329</f>
        <v>1292.4258459999999</v>
      </c>
      <c r="H189" s="18">
        <f>10^(-3)*LasVegas!$C329</f>
        <v>1340.5426319999999</v>
      </c>
      <c r="I189" s="18">
        <f>10^(-3)*SanFrancisco!$C329</f>
        <v>1229.0329080000001</v>
      </c>
      <c r="J189" s="18">
        <f>10^(-3)*Baltimore!$C329</f>
        <v>1258.1053899999999</v>
      </c>
      <c r="K189" s="18">
        <f>10^(-3)*Albuquerque!$C329</f>
        <v>1334.737658</v>
      </c>
      <c r="L189" s="18">
        <f>10^(-3)*Seattle!$C329</f>
        <v>1230.9274420000002</v>
      </c>
      <c r="M189" s="18">
        <f>10^(-3)*Chicago!$C329</f>
        <v>1210.4134939999999</v>
      </c>
      <c r="N189" s="18">
        <f>10^(-3)*Boulder!$C329</f>
        <v>1278.7351740000001</v>
      </c>
      <c r="O189" s="18">
        <f>10^(-3)*Minneapolis!$C329</f>
        <v>1221.7042369999999</v>
      </c>
      <c r="P189" s="18">
        <f>10^(-3)*Helena!$C329</f>
        <v>1255.6290670000001</v>
      </c>
      <c r="Q189" s="18">
        <f>10^(-3)*Duluth!$C329</f>
        <v>1224.260354</v>
      </c>
      <c r="R189" s="18">
        <f>10^(-3)*Fairbanks!$C329</f>
        <v>1221.4590390000001</v>
      </c>
    </row>
    <row r="190" spans="1:18">
      <c r="A190" s="5"/>
      <c r="B190" s="64" t="s">
        <v>425</v>
      </c>
      <c r="C190" s="18">
        <f>10^(-3)*Miami!$C330</f>
        <v>1462.3518449999999</v>
      </c>
      <c r="D190" s="18">
        <f>10^(-3)*Houston!$C330</f>
        <v>1383.438932</v>
      </c>
      <c r="E190" s="18">
        <f>10^(-3)*Phoenix!$C330</f>
        <v>1461.16328</v>
      </c>
      <c r="F190" s="18">
        <f>10^(-3)*Atlanta!$C330</f>
        <v>1353.8374659999999</v>
      </c>
      <c r="G190" s="18">
        <f>10^(-3)*LosAngeles!$C330</f>
        <v>1350.5158079999999</v>
      </c>
      <c r="H190" s="18">
        <f>10^(-3)*LasVegas!$C330</f>
        <v>1366.2909399999999</v>
      </c>
      <c r="I190" s="18">
        <f>10^(-3)*SanFrancisco!$C330</f>
        <v>1219.9187760000002</v>
      </c>
      <c r="J190" s="18">
        <f>10^(-3)*Baltimore!$C330</f>
        <v>1311.220335</v>
      </c>
      <c r="K190" s="18">
        <f>10^(-3)*Albuquerque!$C330</f>
        <v>1359.105321</v>
      </c>
      <c r="L190" s="18">
        <f>10^(-3)*Seattle!$C330</f>
        <v>1234.4077360000001</v>
      </c>
      <c r="M190" s="18">
        <f>10^(-3)*Chicago!$C330</f>
        <v>1255.9914580000002</v>
      </c>
      <c r="N190" s="18">
        <f>10^(-3)*Boulder!$C330</f>
        <v>1370.2306080000001</v>
      </c>
      <c r="O190" s="18">
        <f>10^(-3)*Minneapolis!$C330</f>
        <v>1251.5694129999999</v>
      </c>
      <c r="P190" s="18">
        <f>10^(-3)*Helena!$C330</f>
        <v>1295.4064550000001</v>
      </c>
      <c r="Q190" s="18">
        <f>10^(-3)*Duluth!$C330</f>
        <v>1227.3293719999999</v>
      </c>
      <c r="R190" s="18">
        <f>10^(-3)*Fairbanks!$C330</f>
        <v>1218.4902930000001</v>
      </c>
    </row>
    <row r="191" spans="1:18">
      <c r="A191" s="5"/>
      <c r="B191" s="64" t="s">
        <v>426</v>
      </c>
      <c r="C191" s="18">
        <f>10^(-3)*Miami!$C331</f>
        <v>1482.4908339999999</v>
      </c>
      <c r="D191" s="18">
        <f>10^(-3)*Houston!$C331</f>
        <v>1421.554621</v>
      </c>
      <c r="E191" s="18">
        <f>10^(-3)*Phoenix!$C331</f>
        <v>1439.7689090000001</v>
      </c>
      <c r="F191" s="18">
        <f>10^(-3)*Atlanta!$C331</f>
        <v>1341.0908790000001</v>
      </c>
      <c r="G191" s="18">
        <f>10^(-3)*LosAngeles!$C331</f>
        <v>1415.161167</v>
      </c>
      <c r="H191" s="18">
        <f>10^(-3)*LasVegas!$C331</f>
        <v>1367.3421040000001</v>
      </c>
      <c r="I191" s="18">
        <f>10^(-3)*SanFrancisco!$C331</f>
        <v>1268.5410870000001</v>
      </c>
      <c r="J191" s="18">
        <f>10^(-3)*Baltimore!$C331</f>
        <v>1305.2931659999999</v>
      </c>
      <c r="K191" s="18">
        <f>10^(-3)*Albuquerque!$C331</f>
        <v>1421.2944890000001</v>
      </c>
      <c r="L191" s="18">
        <f>10^(-3)*Seattle!$C331</f>
        <v>1229.1000369999999</v>
      </c>
      <c r="M191" s="18">
        <f>10^(-3)*Chicago!$C331</f>
        <v>1299.6672330000001</v>
      </c>
      <c r="N191" s="18">
        <f>10^(-3)*Boulder!$C331</f>
        <v>1321.4664110000001</v>
      </c>
      <c r="O191" s="18">
        <f>10^(-3)*Minneapolis!$C331</f>
        <v>1258.1289450000002</v>
      </c>
      <c r="P191" s="18">
        <f>10^(-3)*Helena!$C331</f>
        <v>1298.6481059999999</v>
      </c>
      <c r="Q191" s="18">
        <f>10^(-3)*Duluth!$C331</f>
        <v>1248.8317770000001</v>
      </c>
      <c r="R191" s="18">
        <f>10^(-3)*Fairbanks!$C331</f>
        <v>1237.1658660000001</v>
      </c>
    </row>
    <row r="192" spans="1:18">
      <c r="A192" s="5"/>
      <c r="B192" s="64" t="s">
        <v>420</v>
      </c>
      <c r="C192" s="18">
        <f>10^(-3)*Miami!$C332</f>
        <v>1564.254455</v>
      </c>
      <c r="D192" s="18">
        <f>10^(-3)*Houston!$C332</f>
        <v>1556.776267</v>
      </c>
      <c r="E192" s="18">
        <f>10^(-3)*Phoenix!$C332</f>
        <v>1482.2418189999999</v>
      </c>
      <c r="F192" s="18">
        <f>10^(-3)*Atlanta!$C332</f>
        <v>1428.000354</v>
      </c>
      <c r="G192" s="18">
        <f>10^(-3)*LosAngeles!$C332</f>
        <v>1338.953311</v>
      </c>
      <c r="H192" s="18">
        <f>10^(-3)*LasVegas!$C332</f>
        <v>1484.9210460000002</v>
      </c>
      <c r="I192" s="18">
        <f>10^(-3)*SanFrancisco!$C332</f>
        <v>1264.9510700000001</v>
      </c>
      <c r="J192" s="18">
        <f>10^(-3)*Baltimore!$C332</f>
        <v>1419.0863829999998</v>
      </c>
      <c r="K192" s="18">
        <f>10^(-3)*Albuquerque!$C332</f>
        <v>1413.581021</v>
      </c>
      <c r="L192" s="18">
        <f>10^(-3)*Seattle!$C332</f>
        <v>1266.2880809999999</v>
      </c>
      <c r="M192" s="18">
        <f>10^(-3)*Chicago!$C332</f>
        <v>1367.9628259999999</v>
      </c>
      <c r="N192" s="18">
        <f>10^(-3)*Boulder!$C332</f>
        <v>1353.4490410000001</v>
      </c>
      <c r="O192" s="18">
        <f>10^(-3)*Minneapolis!$C332</f>
        <v>1332.602175</v>
      </c>
      <c r="P192" s="18">
        <f>10^(-3)*Helena!$C332</f>
        <v>1308.4448629999999</v>
      </c>
      <c r="Q192" s="18">
        <f>10^(-3)*Duluth!$C332</f>
        <v>1300.9944779999998</v>
      </c>
      <c r="R192" s="18">
        <f>10^(-3)*Fairbanks!$C332</f>
        <v>1311.6209799999999</v>
      </c>
    </row>
    <row r="193" spans="1:18">
      <c r="A193" s="5"/>
      <c r="B193" s="64" t="s">
        <v>427</v>
      </c>
      <c r="C193" s="18">
        <f>10^(-3)*Miami!$C333</f>
        <v>1620.479315</v>
      </c>
      <c r="D193" s="18">
        <f>10^(-3)*Houston!$C333</f>
        <v>1545.3971429999999</v>
      </c>
      <c r="E193" s="18">
        <f>10^(-3)*Phoenix!$C333</f>
        <v>1547.3007690000002</v>
      </c>
      <c r="F193" s="18">
        <f>10^(-3)*Atlanta!$C333</f>
        <v>1484.8920410000001</v>
      </c>
      <c r="G193" s="18">
        <f>10^(-3)*LosAngeles!$C333</f>
        <v>1363.425845</v>
      </c>
      <c r="H193" s="18">
        <f>10^(-3)*LasVegas!$C333</f>
        <v>1509.2885919999999</v>
      </c>
      <c r="I193" s="18">
        <f>10^(-3)*SanFrancisco!$C333</f>
        <v>1254.532479</v>
      </c>
      <c r="J193" s="18">
        <f>10^(-3)*Baltimore!$C333</f>
        <v>1535.7955800000002</v>
      </c>
      <c r="K193" s="18">
        <f>10^(-3)*Albuquerque!$C333</f>
        <v>1450.566916</v>
      </c>
      <c r="L193" s="18">
        <f>10^(-3)*Seattle!$C333</f>
        <v>1269.241561</v>
      </c>
      <c r="M193" s="18">
        <f>10^(-3)*Chicago!$C333</f>
        <v>1503.8266920000001</v>
      </c>
      <c r="N193" s="18">
        <f>10^(-3)*Boulder!$C333</f>
        <v>1414.340144</v>
      </c>
      <c r="O193" s="18">
        <f>10^(-3)*Minneapolis!$C333</f>
        <v>1462.5405460000002</v>
      </c>
      <c r="P193" s="18">
        <f>10^(-3)*Helena!$C333</f>
        <v>1353.6663100000001</v>
      </c>
      <c r="Q193" s="18">
        <f>10^(-3)*Duluth!$C333</f>
        <v>1372.816652</v>
      </c>
      <c r="R193" s="18">
        <f>10^(-3)*Fairbanks!$C333</f>
        <v>1328.8132439999999</v>
      </c>
    </row>
    <row r="194" spans="1:18">
      <c r="A194" s="5"/>
      <c r="B194" s="64" t="s">
        <v>428</v>
      </c>
      <c r="C194" s="18">
        <f>10^(-3)*Miami!$C334</f>
        <v>1600.473866</v>
      </c>
      <c r="D194" s="18">
        <f>10^(-3)*Houston!$C334</f>
        <v>1620.6621599999999</v>
      </c>
      <c r="E194" s="18">
        <f>10^(-3)*Phoenix!$C334</f>
        <v>1517.696899</v>
      </c>
      <c r="F194" s="18">
        <f>10^(-3)*Atlanta!$C334</f>
        <v>1513.6078210000001</v>
      </c>
      <c r="G194" s="18">
        <f>10^(-3)*LosAngeles!$C334</f>
        <v>1364.5032220000001</v>
      </c>
      <c r="H194" s="18">
        <f>10^(-3)*LasVegas!$C334</f>
        <v>1466.083623</v>
      </c>
      <c r="I194" s="18">
        <f>10^(-3)*SanFrancisco!$C334</f>
        <v>1276.23224</v>
      </c>
      <c r="J194" s="18">
        <f>10^(-3)*Baltimore!$C334</f>
        <v>1546.154295</v>
      </c>
      <c r="K194" s="18">
        <f>10^(-3)*Albuquerque!$C334</f>
        <v>1428.8108340000001</v>
      </c>
      <c r="L194" s="18">
        <f>10^(-3)*Seattle!$C334</f>
        <v>1309.1951820000002</v>
      </c>
      <c r="M194" s="18">
        <f>10^(-3)*Chicago!$C334</f>
        <v>1491.4334160000001</v>
      </c>
      <c r="N194" s="18">
        <f>10^(-3)*Boulder!$C334</f>
        <v>1369.194295</v>
      </c>
      <c r="O194" s="18">
        <f>10^(-3)*Minneapolis!$C334</f>
        <v>1517.723802</v>
      </c>
      <c r="P194" s="18">
        <f>10^(-3)*Helena!$C334</f>
        <v>1357.521301</v>
      </c>
      <c r="Q194" s="18">
        <f>10^(-3)*Duluth!$C334</f>
        <v>1418.0236499999999</v>
      </c>
      <c r="R194" s="18">
        <f>10^(-3)*Fairbanks!$C334</f>
        <v>1289.6353650000001</v>
      </c>
    </row>
    <row r="195" spans="1:18">
      <c r="A195" s="5"/>
      <c r="B195" s="64" t="s">
        <v>429</v>
      </c>
      <c r="C195" s="18">
        <f>10^(-3)*Miami!$C335</f>
        <v>1575.7068320000001</v>
      </c>
      <c r="D195" s="18">
        <f>10^(-3)*Houston!$C335</f>
        <v>1584.830166</v>
      </c>
      <c r="E195" s="18">
        <f>10^(-3)*Phoenix!$C335</f>
        <v>1526.955248</v>
      </c>
      <c r="F195" s="18">
        <f>10^(-3)*Atlanta!$C335</f>
        <v>1510.5556119999999</v>
      </c>
      <c r="G195" s="18">
        <f>10^(-3)*LosAngeles!$C335</f>
        <v>1407.0277610000001</v>
      </c>
      <c r="H195" s="18">
        <f>10^(-3)*LasVegas!$C335</f>
        <v>1448.7430979999999</v>
      </c>
      <c r="I195" s="18">
        <f>10^(-3)*SanFrancisco!$C335</f>
        <v>1267.960806</v>
      </c>
      <c r="J195" s="18">
        <f>10^(-3)*Baltimore!$C335</f>
        <v>1606.306</v>
      </c>
      <c r="K195" s="18">
        <f>10^(-3)*Albuquerque!$C335</f>
        <v>1352.404229</v>
      </c>
      <c r="L195" s="18">
        <f>10^(-3)*Seattle!$C335</f>
        <v>1307.341964</v>
      </c>
      <c r="M195" s="18">
        <f>10^(-3)*Chicago!$C335</f>
        <v>1562.431728</v>
      </c>
      <c r="N195" s="18">
        <f>10^(-3)*Boulder!$C335</f>
        <v>1372.944152</v>
      </c>
      <c r="O195" s="18">
        <f>10^(-3)*Minneapolis!$C335</f>
        <v>1505.078489</v>
      </c>
      <c r="P195" s="18">
        <f>10^(-3)*Helena!$C335</f>
        <v>1345.718756</v>
      </c>
      <c r="Q195" s="18">
        <f>10^(-3)*Duluth!$C335</f>
        <v>1391.7715490000001</v>
      </c>
      <c r="R195" s="18">
        <f>10^(-3)*Fairbanks!$C335</f>
        <v>1272.9150030000001</v>
      </c>
    </row>
    <row r="196" spans="1:18">
      <c r="A196" s="5"/>
      <c r="B196" s="64" t="s">
        <v>430</v>
      </c>
      <c r="C196" s="18">
        <f>10^(-3)*Miami!$C336</f>
        <v>1560.23107</v>
      </c>
      <c r="D196" s="18">
        <f>10^(-3)*Houston!$C336</f>
        <v>1599.8374590000001</v>
      </c>
      <c r="E196" s="18">
        <f>10^(-3)*Phoenix!$C336</f>
        <v>1465.161709</v>
      </c>
      <c r="F196" s="18">
        <f>10^(-3)*Atlanta!$C336</f>
        <v>1458.1685230000001</v>
      </c>
      <c r="G196" s="18">
        <f>10^(-3)*LosAngeles!$C336</f>
        <v>1393.0232109999999</v>
      </c>
      <c r="H196" s="18">
        <f>10^(-3)*LasVegas!$C336</f>
        <v>1452.803034</v>
      </c>
      <c r="I196" s="18">
        <f>10^(-3)*SanFrancisco!$C336</f>
        <v>1312.081844</v>
      </c>
      <c r="J196" s="18">
        <f>10^(-3)*Baltimore!$C336</f>
        <v>1398.4666359999999</v>
      </c>
      <c r="K196" s="18">
        <f>10^(-3)*Albuquerque!$C336</f>
        <v>1387.1600079999998</v>
      </c>
      <c r="L196" s="18">
        <f>10^(-3)*Seattle!$C336</f>
        <v>1308.45742</v>
      </c>
      <c r="M196" s="18">
        <f>10^(-3)*Chicago!$C336</f>
        <v>1416.0227640000001</v>
      </c>
      <c r="N196" s="18">
        <f>10^(-3)*Boulder!$C336</f>
        <v>1399.787024</v>
      </c>
      <c r="O196" s="18">
        <f>10^(-3)*Minneapolis!$C336</f>
        <v>1377.2895249999999</v>
      </c>
      <c r="P196" s="18">
        <f>10^(-3)*Helena!$C336</f>
        <v>1288.2657180000001</v>
      </c>
      <c r="Q196" s="18">
        <f>10^(-3)*Duluth!$C336</f>
        <v>1373.1013359999999</v>
      </c>
      <c r="R196" s="18">
        <f>10^(-3)*Fairbanks!$C336</f>
        <v>1224.80763</v>
      </c>
    </row>
    <row r="197" spans="1:18">
      <c r="A197" s="5"/>
      <c r="B197" s="64" t="s">
        <v>431</v>
      </c>
      <c r="C197" s="18">
        <f>10^(-3)*Miami!$C337</f>
        <v>1559.2814960000001</v>
      </c>
      <c r="D197" s="18">
        <f>10^(-3)*Houston!$C337</f>
        <v>1479.3940640000001</v>
      </c>
      <c r="E197" s="18">
        <f>10^(-3)*Phoenix!$C337</f>
        <v>1421.6305649999999</v>
      </c>
      <c r="F197" s="18">
        <f>10^(-3)*Atlanta!$C337</f>
        <v>1366.2539360000001</v>
      </c>
      <c r="G197" s="18">
        <f>10^(-3)*LosAngeles!$C337</f>
        <v>1369.08176</v>
      </c>
      <c r="H197" s="18">
        <f>10^(-3)*LasVegas!$C337</f>
        <v>1397.682206</v>
      </c>
      <c r="I197" s="18">
        <f>10^(-3)*SanFrancisco!$C337</f>
        <v>1252.7690640000001</v>
      </c>
      <c r="J197" s="18">
        <f>10^(-3)*Baltimore!$C337</f>
        <v>1358.9580330000001</v>
      </c>
      <c r="K197" s="18">
        <f>10^(-3)*Albuquerque!$C337</f>
        <v>1348.406107</v>
      </c>
      <c r="L197" s="18">
        <f>10^(-3)*Seattle!$C337</f>
        <v>1234.1153899999999</v>
      </c>
      <c r="M197" s="18">
        <f>10^(-3)*Chicago!$C337</f>
        <v>1329.0355649999999</v>
      </c>
      <c r="N197" s="18">
        <f>10^(-3)*Boulder!$C337</f>
        <v>1365.2388799999999</v>
      </c>
      <c r="O197" s="18">
        <f>10^(-3)*Minneapolis!$C337</f>
        <v>1238.121631</v>
      </c>
      <c r="P197" s="18">
        <f>10^(-3)*Helena!$C337</f>
        <v>1295.931836</v>
      </c>
      <c r="Q197" s="18">
        <f>10^(-3)*Duluth!$C337</f>
        <v>1238.7892239999999</v>
      </c>
      <c r="R197" s="18">
        <f>10^(-3)*Fairbanks!$C337</f>
        <v>1213.716324</v>
      </c>
    </row>
    <row r="198" spans="1:18">
      <c r="A198" s="5"/>
      <c r="B198" s="64" t="s">
        <v>432</v>
      </c>
      <c r="C198" s="18">
        <f>10^(-3)*Miami!$C338</f>
        <v>1486.994267</v>
      </c>
      <c r="D198" s="18">
        <f>10^(-3)*Houston!$C338</f>
        <v>1433.3063890000001</v>
      </c>
      <c r="E198" s="18">
        <f>10^(-3)*Phoenix!$C338</f>
        <v>1390.1838729999999</v>
      </c>
      <c r="F198" s="18">
        <f>10^(-3)*Atlanta!$C338</f>
        <v>1315.362885</v>
      </c>
      <c r="G198" s="18">
        <f>10^(-3)*LosAngeles!$C338</f>
        <v>1308.259125</v>
      </c>
      <c r="H198" s="18">
        <f>10^(-3)*LasVegas!$C338</f>
        <v>1326.3768850000001</v>
      </c>
      <c r="I198" s="18">
        <f>10^(-3)*SanFrancisco!$C338</f>
        <v>1217.8143749999999</v>
      </c>
      <c r="J198" s="18">
        <f>10^(-3)*Baltimore!$C338</f>
        <v>1308.7585190000002</v>
      </c>
      <c r="K198" s="18">
        <f>10^(-3)*Albuquerque!$C338</f>
        <v>1308.03304</v>
      </c>
      <c r="L198" s="18">
        <f>10^(-3)*Seattle!$C338</f>
        <v>1211.055773</v>
      </c>
      <c r="M198" s="18">
        <f>10^(-3)*Chicago!$C338</f>
        <v>1343.28754</v>
      </c>
      <c r="N198" s="18">
        <f>10^(-3)*Boulder!$C338</f>
        <v>1325.734794</v>
      </c>
      <c r="O198" s="18">
        <f>10^(-3)*Minneapolis!$C338</f>
        <v>1256.9391049999999</v>
      </c>
      <c r="P198" s="18">
        <f>10^(-3)*Helena!$C338</f>
        <v>1238.6039699999999</v>
      </c>
      <c r="Q198" s="18">
        <f>10^(-3)*Duluth!$C338</f>
        <v>1246.1536599999999</v>
      </c>
      <c r="R198" s="18">
        <f>10^(-3)*Fairbanks!$C338</f>
        <v>1211.6313289999998</v>
      </c>
    </row>
    <row r="199" spans="1:18">
      <c r="A199" s="5"/>
      <c r="B199" s="64" t="s">
        <v>433</v>
      </c>
      <c r="C199" s="18">
        <f>10^(-3)*Miami!$C339</f>
        <v>1455.1415290000002</v>
      </c>
      <c r="D199" s="18">
        <f>10^(-3)*Houston!$C339</f>
        <v>1384.7084620000001</v>
      </c>
      <c r="E199" s="18">
        <f>10^(-3)*Phoenix!$C339</f>
        <v>1403.7636129999999</v>
      </c>
      <c r="F199" s="18">
        <f>10^(-3)*Atlanta!$C339</f>
        <v>1299.0668989999999</v>
      </c>
      <c r="G199" s="18">
        <f>10^(-3)*LosAngeles!$C339</f>
        <v>1331.5685100000001</v>
      </c>
      <c r="H199" s="18">
        <f>10^(-3)*LasVegas!$C339</f>
        <v>1339.048851</v>
      </c>
      <c r="I199" s="18">
        <f>10^(-3)*SanFrancisco!$C339</f>
        <v>1230.398864</v>
      </c>
      <c r="J199" s="18">
        <f>10^(-3)*Baltimore!$C339</f>
        <v>1273.10347</v>
      </c>
      <c r="K199" s="18">
        <f>10^(-3)*Albuquerque!$C339</f>
        <v>1268.0122329999999</v>
      </c>
      <c r="L199" s="18">
        <f>10^(-3)*Seattle!$C339</f>
        <v>1175.335857</v>
      </c>
      <c r="M199" s="18">
        <f>10^(-3)*Chicago!$C339</f>
        <v>1211.1632950000001</v>
      </c>
      <c r="N199" s="18">
        <f>10^(-3)*Boulder!$C339</f>
        <v>1275.8408890000001</v>
      </c>
      <c r="O199" s="18">
        <f>10^(-3)*Minneapolis!$C339</f>
        <v>1222.324556</v>
      </c>
      <c r="P199" s="18">
        <f>10^(-3)*Helena!$C339</f>
        <v>1220.6459140000002</v>
      </c>
      <c r="Q199" s="18">
        <f>10^(-3)*Duluth!$C339</f>
        <v>1214.84906</v>
      </c>
      <c r="R199" s="18">
        <f>10^(-3)*Fairbanks!$C339</f>
        <v>1216.9163410000001</v>
      </c>
    </row>
    <row r="200" spans="1:18">
      <c r="A200" s="5"/>
      <c r="B200" s="64" t="s">
        <v>434</v>
      </c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1:18">
      <c r="A201" s="5"/>
      <c r="B201" s="9" t="s">
        <v>423</v>
      </c>
      <c r="C201" s="18" t="str">
        <f>Miami!$D328</f>
        <v>06-JAN-17:45</v>
      </c>
      <c r="D201" s="18" t="str">
        <f>Houston!$D328</f>
        <v>03-JAN-11:45</v>
      </c>
      <c r="E201" s="18" t="str">
        <f>Phoenix!$D328</f>
        <v>26-JAN-16:15</v>
      </c>
      <c r="F201" s="18" t="str">
        <f>Atlanta!$D328</f>
        <v>26-JAN-16:00</v>
      </c>
      <c r="G201" s="18" t="str">
        <f>LosAngeles!$D328</f>
        <v>26-JAN-14:15</v>
      </c>
      <c r="H201" s="18" t="str">
        <f>LasVegas!$D328</f>
        <v>30-JAN-16:00</v>
      </c>
      <c r="I201" s="18" t="str">
        <f>SanFrancisco!$D328</f>
        <v>20-JAN-14:00</v>
      </c>
      <c r="J201" s="18" t="str">
        <f>Baltimore!$D328</f>
        <v>05-JAN-16:15</v>
      </c>
      <c r="K201" s="18" t="str">
        <f>Albuquerque!$D328</f>
        <v>20-JAN-16:15</v>
      </c>
      <c r="L201" s="18" t="str">
        <f>Seattle!$D328</f>
        <v>03-JAN-17:00</v>
      </c>
      <c r="M201" s="18" t="str">
        <f>Chicago!$D328</f>
        <v>26-JAN-16:00</v>
      </c>
      <c r="N201" s="18" t="str">
        <f>Boulder!$D328</f>
        <v>24-JAN-16:15</v>
      </c>
      <c r="O201" s="18" t="str">
        <f>Minneapolis!$D328</f>
        <v>03-JAN-17:00</v>
      </c>
      <c r="P201" s="18" t="str">
        <f>Helena!$D328</f>
        <v>10-JAN-17:45</v>
      </c>
      <c r="Q201" s="18" t="str">
        <f>Duluth!$D328</f>
        <v>12-JAN-17:00</v>
      </c>
      <c r="R201" s="18" t="str">
        <f>Fairbanks!$D328</f>
        <v>25-JAN-16:15</v>
      </c>
    </row>
    <row r="202" spans="1:18">
      <c r="A202" s="5"/>
      <c r="B202" s="9" t="s">
        <v>424</v>
      </c>
      <c r="C202" s="18" t="str">
        <f>Miami!$D329</f>
        <v>23-FEB-11:45</v>
      </c>
      <c r="D202" s="18" t="str">
        <f>Houston!$D329</f>
        <v>15-FEB-16:15</v>
      </c>
      <c r="E202" s="18" t="str">
        <f>Phoenix!$D329</f>
        <v>28-FEB-17:00</v>
      </c>
      <c r="F202" s="18" t="str">
        <f>Atlanta!$D329</f>
        <v>06-FEB-16:15</v>
      </c>
      <c r="G202" s="18" t="str">
        <f>LosAngeles!$D329</f>
        <v>10-FEB-10:00</v>
      </c>
      <c r="H202" s="18" t="str">
        <f>LasVegas!$D329</f>
        <v>17-FEB-17:30</v>
      </c>
      <c r="I202" s="18" t="str">
        <f>SanFrancisco!$D329</f>
        <v>15-FEB-16:30</v>
      </c>
      <c r="J202" s="18" t="str">
        <f>Baltimore!$D329</f>
        <v>16-FEB-16:15</v>
      </c>
      <c r="K202" s="18" t="str">
        <f>Albuquerque!$D329</f>
        <v>13-FEB-16:30</v>
      </c>
      <c r="L202" s="18" t="str">
        <f>Seattle!$D329</f>
        <v>22-FEB-11:45</v>
      </c>
      <c r="M202" s="18" t="str">
        <f>Chicago!$D329</f>
        <v>09-FEB-17:15</v>
      </c>
      <c r="N202" s="18" t="str">
        <f>Boulder!$D329</f>
        <v>07-FEB-14:00</v>
      </c>
      <c r="O202" s="18" t="str">
        <f>Minneapolis!$D329</f>
        <v>08-FEB-17:00</v>
      </c>
      <c r="P202" s="18" t="str">
        <f>Helena!$D329</f>
        <v>03-FEB-17:30</v>
      </c>
      <c r="Q202" s="18" t="str">
        <f>Duluth!$D329</f>
        <v>15-FEB-17:00</v>
      </c>
      <c r="R202" s="18" t="str">
        <f>Fairbanks!$D329</f>
        <v>28-FEB-17:00</v>
      </c>
    </row>
    <row r="203" spans="1:18">
      <c r="A203" s="5"/>
      <c r="B203" s="64" t="s">
        <v>425</v>
      </c>
      <c r="C203" s="18" t="str">
        <f>Miami!$D330</f>
        <v>14-MAR-10:45</v>
      </c>
      <c r="D203" s="18" t="str">
        <f>Houston!$D330</f>
        <v>24-MAR-16:30</v>
      </c>
      <c r="E203" s="18" t="str">
        <f>Phoenix!$D330</f>
        <v>30-MAR-15:00</v>
      </c>
      <c r="F203" s="18" t="str">
        <f>Atlanta!$D330</f>
        <v>22-MAR-16:00</v>
      </c>
      <c r="G203" s="18" t="str">
        <f>LosAngeles!$D330</f>
        <v>31-MAR-15:00</v>
      </c>
      <c r="H203" s="18" t="str">
        <f>LasVegas!$D330</f>
        <v>21-MAR-15:00</v>
      </c>
      <c r="I203" s="18" t="str">
        <f>SanFrancisco!$D330</f>
        <v>13-MAR-12:00</v>
      </c>
      <c r="J203" s="18" t="str">
        <f>Baltimore!$D330</f>
        <v>17-MAR-16:00</v>
      </c>
      <c r="K203" s="18" t="str">
        <f>Albuquerque!$D330</f>
        <v>02-MAR-16:15</v>
      </c>
      <c r="L203" s="18" t="str">
        <f>Seattle!$D330</f>
        <v>23-MAR-15:00</v>
      </c>
      <c r="M203" s="18" t="str">
        <f>Chicago!$D330</f>
        <v>31-MAR-16:45</v>
      </c>
      <c r="N203" s="18" t="str">
        <f>Boulder!$D330</f>
        <v>30-MAR-15:15</v>
      </c>
      <c r="O203" s="18" t="str">
        <f>Minneapolis!$D330</f>
        <v>31-MAR-15:00</v>
      </c>
      <c r="P203" s="18" t="str">
        <f>Helena!$D330</f>
        <v>29-MAR-16:00</v>
      </c>
      <c r="Q203" s="18" t="str">
        <f>Duluth!$D330</f>
        <v>03-MAR-17:00</v>
      </c>
      <c r="R203" s="18" t="str">
        <f>Fairbanks!$D330</f>
        <v>22-MAR-15:15</v>
      </c>
    </row>
    <row r="204" spans="1:18">
      <c r="A204" s="5"/>
      <c r="B204" s="64" t="s">
        <v>426</v>
      </c>
      <c r="C204" s="18" t="str">
        <f>Miami!$D331</f>
        <v>04-APR-16:00</v>
      </c>
      <c r="D204" s="18" t="str">
        <f>Houston!$D331</f>
        <v>20-APR-15:15</v>
      </c>
      <c r="E204" s="18" t="str">
        <f>Phoenix!$D331</f>
        <v>26-APR-16:00</v>
      </c>
      <c r="F204" s="18" t="str">
        <f>Atlanta!$D331</f>
        <v>14-APR-16:00</v>
      </c>
      <c r="G204" s="18" t="str">
        <f>LosAngeles!$D331</f>
        <v>11-APR-16:00</v>
      </c>
      <c r="H204" s="18" t="str">
        <f>LasVegas!$D331</f>
        <v>12-APR-16:00</v>
      </c>
      <c r="I204" s="18" t="str">
        <f>SanFrancisco!$D331</f>
        <v>13-APR-15:00</v>
      </c>
      <c r="J204" s="18" t="str">
        <f>Baltimore!$D331</f>
        <v>20-APR-15:00</v>
      </c>
      <c r="K204" s="18" t="str">
        <f>Albuquerque!$D331</f>
        <v>21-APR-16:00</v>
      </c>
      <c r="L204" s="18" t="str">
        <f>Seattle!$D331</f>
        <v>14-APR-16:00</v>
      </c>
      <c r="M204" s="18" t="str">
        <f>Chicago!$D331</f>
        <v>27-APR-16:00</v>
      </c>
      <c r="N204" s="18" t="str">
        <f>Boulder!$D331</f>
        <v>27-APR-12:00</v>
      </c>
      <c r="O204" s="18" t="str">
        <f>Minneapolis!$D331</f>
        <v>06-APR-16:00</v>
      </c>
      <c r="P204" s="18" t="str">
        <f>Helena!$D331</f>
        <v>06-APR-16:00</v>
      </c>
      <c r="Q204" s="18" t="str">
        <f>Duluth!$D331</f>
        <v>27-APR-15:15</v>
      </c>
      <c r="R204" s="18" t="str">
        <f>Fairbanks!$D331</f>
        <v>21-APR-16:00</v>
      </c>
    </row>
    <row r="205" spans="1:18">
      <c r="A205" s="5"/>
      <c r="B205" s="64" t="s">
        <v>420</v>
      </c>
      <c r="C205" s="18" t="str">
        <f>Miami!$D332</f>
        <v>19-MAY-15:15</v>
      </c>
      <c r="D205" s="18" t="str">
        <f>Houston!$D332</f>
        <v>18-MAY-16:00</v>
      </c>
      <c r="E205" s="18" t="str">
        <f>Phoenix!$D332</f>
        <v>19-MAY-16:00</v>
      </c>
      <c r="F205" s="18" t="str">
        <f>Atlanta!$D332</f>
        <v>31-MAY-16:00</v>
      </c>
      <c r="G205" s="18" t="str">
        <f>LosAngeles!$D332</f>
        <v>31-MAY-15:15</v>
      </c>
      <c r="H205" s="18" t="str">
        <f>LasVegas!$D332</f>
        <v>11-MAY-15:00</v>
      </c>
      <c r="I205" s="18" t="str">
        <f>SanFrancisco!$D332</f>
        <v>25-MAY-15:30</v>
      </c>
      <c r="J205" s="18" t="str">
        <f>Baltimore!$D332</f>
        <v>31-MAY-15:00</v>
      </c>
      <c r="K205" s="18" t="str">
        <f>Albuquerque!$D332</f>
        <v>12-MAY-16:00</v>
      </c>
      <c r="L205" s="18" t="str">
        <f>Seattle!$D332</f>
        <v>05-MAY-15:00</v>
      </c>
      <c r="M205" s="18" t="str">
        <f>Chicago!$D332</f>
        <v>30-MAY-16:00</v>
      </c>
      <c r="N205" s="18" t="str">
        <f>Boulder!$D332</f>
        <v>19-MAY-16:00</v>
      </c>
      <c r="O205" s="18" t="str">
        <f>Minneapolis!$D332</f>
        <v>31-MAY-16:00</v>
      </c>
      <c r="P205" s="18" t="str">
        <f>Helena!$D332</f>
        <v>04-MAY-16:00</v>
      </c>
      <c r="Q205" s="18" t="str">
        <f>Duluth!$D332</f>
        <v>12-MAY-16:00</v>
      </c>
      <c r="R205" s="18" t="str">
        <f>Fairbanks!$D332</f>
        <v>24-MAY-15:15</v>
      </c>
    </row>
    <row r="206" spans="1:18">
      <c r="A206" s="5"/>
      <c r="B206" s="64" t="s">
        <v>427</v>
      </c>
      <c r="C206" s="18" t="str">
        <f>Miami!$D333</f>
        <v>27-JUN-15:00</v>
      </c>
      <c r="D206" s="18" t="str">
        <f>Houston!$D333</f>
        <v>29-JUN-16:30</v>
      </c>
      <c r="E206" s="18" t="str">
        <f>Phoenix!$D333</f>
        <v>08-JUN-15:00</v>
      </c>
      <c r="F206" s="18" t="str">
        <f>Atlanta!$D333</f>
        <v>08-JUN-15:00</v>
      </c>
      <c r="G206" s="18" t="str">
        <f>LosAngeles!$D333</f>
        <v>23-JUN-16:30</v>
      </c>
      <c r="H206" s="18" t="str">
        <f>LasVegas!$D333</f>
        <v>29-JUN-15:00</v>
      </c>
      <c r="I206" s="18" t="str">
        <f>SanFrancisco!$D333</f>
        <v>16-JUN-15:45</v>
      </c>
      <c r="J206" s="18" t="str">
        <f>Baltimore!$D333</f>
        <v>30-JUN-16:00</v>
      </c>
      <c r="K206" s="18" t="str">
        <f>Albuquerque!$D333</f>
        <v>27-JUN-16:00</v>
      </c>
      <c r="L206" s="18" t="str">
        <f>Seattle!$D333</f>
        <v>27-JUN-16:00</v>
      </c>
      <c r="M206" s="18" t="str">
        <f>Chicago!$D333</f>
        <v>08-JUN-12:00</v>
      </c>
      <c r="N206" s="18" t="str">
        <f>Boulder!$D333</f>
        <v>15-JUN-16:00</v>
      </c>
      <c r="O206" s="18" t="str">
        <f>Minneapolis!$D333</f>
        <v>29-JUN-16:00</v>
      </c>
      <c r="P206" s="18" t="str">
        <f>Helena!$D333</f>
        <v>30-JUN-15:00</v>
      </c>
      <c r="Q206" s="18" t="str">
        <f>Duluth!$D333</f>
        <v>14-JUN-15:15</v>
      </c>
      <c r="R206" s="18" t="str">
        <f>Fairbanks!$D333</f>
        <v>15-JUN-16:00</v>
      </c>
    </row>
    <row r="207" spans="1:18">
      <c r="A207" s="5"/>
      <c r="B207" s="64" t="s">
        <v>428</v>
      </c>
      <c r="C207" s="18" t="str">
        <f>Miami!$D334</f>
        <v>13-JUL-15:45</v>
      </c>
      <c r="D207" s="18" t="str">
        <f>Houston!$D334</f>
        <v>18-JUL-12:30</v>
      </c>
      <c r="E207" s="18" t="str">
        <f>Phoenix!$D334</f>
        <v>11-JUL-16:15</v>
      </c>
      <c r="F207" s="18" t="str">
        <f>Atlanta!$D334</f>
        <v>25-JUL-16:15</v>
      </c>
      <c r="G207" s="18" t="str">
        <f>LosAngeles!$D334</f>
        <v>26-JUL-16:00</v>
      </c>
      <c r="H207" s="18" t="str">
        <f>LasVegas!$D334</f>
        <v>31-JUL-16:00</v>
      </c>
      <c r="I207" s="18" t="str">
        <f>SanFrancisco!$D334</f>
        <v>03-JUL-12:00</v>
      </c>
      <c r="J207" s="18" t="str">
        <f>Baltimore!$D334</f>
        <v>25-JUL-10:45</v>
      </c>
      <c r="K207" s="18" t="str">
        <f>Albuquerque!$D334</f>
        <v>31-JUL-16:00</v>
      </c>
      <c r="L207" s="18" t="str">
        <f>Seattle!$D334</f>
        <v>27-JUL-16:00</v>
      </c>
      <c r="M207" s="18" t="str">
        <f>Chicago!$D334</f>
        <v>14-JUL-10:45</v>
      </c>
      <c r="N207" s="18" t="str">
        <f>Boulder!$D334</f>
        <v>12-JUL-16:00</v>
      </c>
      <c r="O207" s="18" t="str">
        <f>Minneapolis!$D334</f>
        <v>13-JUL-16:00</v>
      </c>
      <c r="P207" s="18" t="str">
        <f>Helena!$D334</f>
        <v>21-JUL-16:00</v>
      </c>
      <c r="Q207" s="18" t="str">
        <f>Duluth!$D334</f>
        <v>12-JUL-08:30</v>
      </c>
      <c r="R207" s="18" t="str">
        <f>Fairbanks!$D334</f>
        <v>20-JUL-16:00</v>
      </c>
    </row>
    <row r="208" spans="1:18">
      <c r="A208" s="5"/>
      <c r="B208" s="64" t="s">
        <v>429</v>
      </c>
      <c r="C208" s="18" t="str">
        <f>Miami!$D335</f>
        <v>21-AUG-15:15</v>
      </c>
      <c r="D208" s="18" t="str">
        <f>Houston!$D335</f>
        <v>03-AUG-15:15</v>
      </c>
      <c r="E208" s="18" t="str">
        <f>Phoenix!$D335</f>
        <v>11-AUG-16:00</v>
      </c>
      <c r="F208" s="18" t="str">
        <f>Atlanta!$D335</f>
        <v>17-AUG-15:15</v>
      </c>
      <c r="G208" s="18" t="str">
        <f>LosAngeles!$D335</f>
        <v>08-AUG-16:30</v>
      </c>
      <c r="H208" s="18" t="str">
        <f>LasVegas!$D335</f>
        <v>02-AUG-16:00</v>
      </c>
      <c r="I208" s="18" t="str">
        <f>SanFrancisco!$D335</f>
        <v>15-AUG-12:15</v>
      </c>
      <c r="J208" s="18" t="str">
        <f>Baltimore!$D335</f>
        <v>09-AUG-16:00</v>
      </c>
      <c r="K208" s="18" t="str">
        <f>Albuquerque!$D335</f>
        <v>01-AUG-16:00</v>
      </c>
      <c r="L208" s="18" t="str">
        <f>Seattle!$D335</f>
        <v>18-AUG-16:00</v>
      </c>
      <c r="M208" s="18" t="str">
        <f>Chicago!$D335</f>
        <v>04-AUG-15:00</v>
      </c>
      <c r="N208" s="18" t="str">
        <f>Boulder!$D335</f>
        <v>29-AUG-15:00</v>
      </c>
      <c r="O208" s="18" t="str">
        <f>Minneapolis!$D335</f>
        <v>25-AUG-16:00</v>
      </c>
      <c r="P208" s="18" t="str">
        <f>Helena!$D335</f>
        <v>18-AUG-16:00</v>
      </c>
      <c r="Q208" s="18" t="str">
        <f>Duluth!$D335</f>
        <v>11-AUG-16:15</v>
      </c>
      <c r="R208" s="18" t="str">
        <f>Fairbanks!$D335</f>
        <v>18-AUG-16:45</v>
      </c>
    </row>
    <row r="209" spans="1:18">
      <c r="A209" s="5"/>
      <c r="B209" s="64" t="s">
        <v>430</v>
      </c>
      <c r="C209" s="18" t="str">
        <f>Miami!$D336</f>
        <v>12-SEP-15:00</v>
      </c>
      <c r="D209" s="18" t="str">
        <f>Houston!$D336</f>
        <v>15-SEP-15:15</v>
      </c>
      <c r="E209" s="18" t="str">
        <f>Phoenix!$D336</f>
        <v>08-SEP-15:00</v>
      </c>
      <c r="F209" s="18" t="str">
        <f>Atlanta!$D336</f>
        <v>01-SEP-15:45</v>
      </c>
      <c r="G209" s="18" t="str">
        <f>LosAngeles!$D336</f>
        <v>01-SEP-15:00</v>
      </c>
      <c r="H209" s="18" t="str">
        <f>LasVegas!$D336</f>
        <v>21-SEP-16:00</v>
      </c>
      <c r="I209" s="18" t="str">
        <f>SanFrancisco!$D336</f>
        <v>28-SEP-15:00</v>
      </c>
      <c r="J209" s="18" t="str">
        <f>Baltimore!$D336</f>
        <v>27-SEP-15:15</v>
      </c>
      <c r="K209" s="18" t="str">
        <f>Albuquerque!$D336</f>
        <v>20-SEP-16:00</v>
      </c>
      <c r="L209" s="18" t="str">
        <f>Seattle!$D336</f>
        <v>01-SEP-16:15</v>
      </c>
      <c r="M209" s="18" t="str">
        <f>Chicago!$D336</f>
        <v>07-SEP-16:00</v>
      </c>
      <c r="N209" s="18" t="str">
        <f>Boulder!$D336</f>
        <v>13-SEP-15:00</v>
      </c>
      <c r="O209" s="18" t="str">
        <f>Minneapolis!$D336</f>
        <v>22-SEP-13:15</v>
      </c>
      <c r="P209" s="18" t="str">
        <f>Helena!$D336</f>
        <v>01-SEP-16:00</v>
      </c>
      <c r="Q209" s="18" t="str">
        <f>Duluth!$D336</f>
        <v>08-SEP-16:00</v>
      </c>
      <c r="R209" s="18" t="str">
        <f>Fairbanks!$D336</f>
        <v>07-SEP-15:00</v>
      </c>
    </row>
    <row r="210" spans="1:18">
      <c r="A210" s="5"/>
      <c r="B210" s="64" t="s">
        <v>431</v>
      </c>
      <c r="C210" s="18" t="str">
        <f>Miami!$D337</f>
        <v>06-OCT-15:00</v>
      </c>
      <c r="D210" s="18" t="str">
        <f>Houston!$D337</f>
        <v>30-OCT-15:15</v>
      </c>
      <c r="E210" s="18" t="str">
        <f>Phoenix!$D337</f>
        <v>03-OCT-09:30</v>
      </c>
      <c r="F210" s="18" t="str">
        <f>Atlanta!$D337</f>
        <v>20-OCT-16:00</v>
      </c>
      <c r="G210" s="18" t="str">
        <f>LosAngeles!$D337</f>
        <v>19-OCT-15:45</v>
      </c>
      <c r="H210" s="18" t="str">
        <f>LasVegas!$D337</f>
        <v>31-OCT-15:00</v>
      </c>
      <c r="I210" s="18" t="str">
        <f>SanFrancisco!$D337</f>
        <v>13-OCT-15:00</v>
      </c>
      <c r="J210" s="18" t="str">
        <f>Baltimore!$D337</f>
        <v>03-OCT-10:45</v>
      </c>
      <c r="K210" s="18" t="str">
        <f>Albuquerque!$D337</f>
        <v>13-OCT-15:15</v>
      </c>
      <c r="L210" s="18" t="str">
        <f>Seattle!$D337</f>
        <v>17-OCT-16:00</v>
      </c>
      <c r="M210" s="18" t="str">
        <f>Chicago!$D337</f>
        <v>31-OCT-09:00</v>
      </c>
      <c r="N210" s="18" t="str">
        <f>Boulder!$D337</f>
        <v>05-OCT-15:00</v>
      </c>
      <c r="O210" s="18" t="str">
        <f>Minneapolis!$D337</f>
        <v>25-OCT-15:15</v>
      </c>
      <c r="P210" s="18" t="str">
        <f>Helena!$D337</f>
        <v>19-OCT-16:00</v>
      </c>
      <c r="Q210" s="18" t="str">
        <f>Duluth!$D337</f>
        <v>25-OCT-15:15</v>
      </c>
      <c r="R210" s="18" t="str">
        <f>Fairbanks!$D337</f>
        <v>27-OCT-16:45</v>
      </c>
    </row>
    <row r="211" spans="1:18">
      <c r="A211" s="5"/>
      <c r="B211" s="64" t="s">
        <v>432</v>
      </c>
      <c r="C211" s="18" t="str">
        <f>Miami!$D338</f>
        <v>01-NOV-15:00</v>
      </c>
      <c r="D211" s="18" t="str">
        <f>Houston!$D338</f>
        <v>27-NOV-17:00</v>
      </c>
      <c r="E211" s="18" t="str">
        <f>Phoenix!$D338</f>
        <v>15-NOV-16:00</v>
      </c>
      <c r="F211" s="18" t="str">
        <f>Atlanta!$D338</f>
        <v>03-NOV-15:15</v>
      </c>
      <c r="G211" s="18" t="str">
        <f>LosAngeles!$D338</f>
        <v>29-NOV-11:45</v>
      </c>
      <c r="H211" s="18" t="str">
        <f>LasVegas!$D338</f>
        <v>22-NOV-16:30</v>
      </c>
      <c r="I211" s="18" t="str">
        <f>SanFrancisco!$D338</f>
        <v>16-NOV-16:15</v>
      </c>
      <c r="J211" s="18" t="str">
        <f>Baltimore!$D338</f>
        <v>03-NOV-13:00</v>
      </c>
      <c r="K211" s="18" t="str">
        <f>Albuquerque!$D338</f>
        <v>13-NOV-17:00</v>
      </c>
      <c r="L211" s="18" t="str">
        <f>Seattle!$D338</f>
        <v>28-NOV-17:00</v>
      </c>
      <c r="M211" s="18" t="str">
        <f>Chicago!$D338</f>
        <v>02-NOV-09:30</v>
      </c>
      <c r="N211" s="18" t="str">
        <f>Boulder!$D338</f>
        <v>10-NOV-13:00</v>
      </c>
      <c r="O211" s="18" t="str">
        <f>Minneapolis!$D338</f>
        <v>01-NOV-15:15</v>
      </c>
      <c r="P211" s="18" t="str">
        <f>Helena!$D338</f>
        <v>21-NOV-11:45</v>
      </c>
      <c r="Q211" s="18" t="str">
        <f>Duluth!$D338</f>
        <v>03-NOV-16:00</v>
      </c>
      <c r="R211" s="18" t="str">
        <f>Fairbanks!$D338</f>
        <v>29-NOV-17:30</v>
      </c>
    </row>
    <row r="212" spans="1:18">
      <c r="A212" s="5"/>
      <c r="B212" s="64" t="s">
        <v>433</v>
      </c>
      <c r="C212" s="18" t="str">
        <f>Miami!$D339</f>
        <v>15-DEC-17:30</v>
      </c>
      <c r="D212" s="18" t="str">
        <f>Houston!$D339</f>
        <v>06-DEC-17:30</v>
      </c>
      <c r="E212" s="18" t="str">
        <f>Phoenix!$D339</f>
        <v>06-DEC-16:00</v>
      </c>
      <c r="F212" s="18" t="str">
        <f>Atlanta!$D339</f>
        <v>28-DEC-14:00</v>
      </c>
      <c r="G212" s="18" t="str">
        <f>LosAngeles!$D339</f>
        <v>18-DEC-11:45</v>
      </c>
      <c r="H212" s="18" t="str">
        <f>LasVegas!$D339</f>
        <v>05-DEC-16:30</v>
      </c>
      <c r="I212" s="18" t="str">
        <f>SanFrancisco!$D339</f>
        <v>29-DEC-16:00</v>
      </c>
      <c r="J212" s="18" t="str">
        <f>Baltimore!$D339</f>
        <v>06-DEC-16:00</v>
      </c>
      <c r="K212" s="18" t="str">
        <f>Albuquerque!$D339</f>
        <v>05-DEC-16:15</v>
      </c>
      <c r="L212" s="18" t="str">
        <f>Seattle!$D339</f>
        <v>07-DEC-17:00</v>
      </c>
      <c r="M212" s="18" t="str">
        <f>Chicago!$D339</f>
        <v>05-DEC-16:00</v>
      </c>
      <c r="N212" s="18" t="str">
        <f>Boulder!$D339</f>
        <v>29-DEC-14:00</v>
      </c>
      <c r="O212" s="18" t="str">
        <f>Minneapolis!$D339</f>
        <v>20-DEC-16:30</v>
      </c>
      <c r="P212" s="18" t="str">
        <f>Helena!$D339</f>
        <v>12-DEC-16:45</v>
      </c>
      <c r="Q212" s="18" t="str">
        <f>Duluth!$D339</f>
        <v>21-DEC-16:30</v>
      </c>
      <c r="R212" s="18" t="str">
        <f>Fairbanks!$D339</f>
        <v>13-DEC-17:00</v>
      </c>
    </row>
    <row r="213" spans="1:18" s="85" customFormat="1">
      <c r="A213" s="66" t="s">
        <v>1007</v>
      </c>
      <c r="B213" s="64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</row>
    <row r="214" spans="1:18" s="85" customFormat="1">
      <c r="A214" s="5"/>
      <c r="B214" s="86" t="s">
        <v>1008</v>
      </c>
      <c r="C214" s="87">
        <f>Miami!$B$4</f>
        <v>117117.84</v>
      </c>
      <c r="D214" s="87">
        <f>Houston!$B$4</f>
        <v>123325.29</v>
      </c>
      <c r="E214" s="87">
        <f>Phoenix!$B$4</f>
        <v>106087.63</v>
      </c>
      <c r="F214" s="87">
        <f>Atlanta!$B$4</f>
        <v>109675.63</v>
      </c>
      <c r="G214" s="87">
        <f>LosAngeles!$B$4</f>
        <v>98393.04</v>
      </c>
      <c r="H214" s="87">
        <f>LasVegas!$B$4</f>
        <v>115688.57</v>
      </c>
      <c r="I214" s="87">
        <f>SanFrancisco!$B$4</f>
        <v>92100.54</v>
      </c>
      <c r="J214" s="87">
        <f>Baltimore!$B$4</f>
        <v>114508.45</v>
      </c>
      <c r="K214" s="87">
        <f>Albuquerque!$B$4</f>
        <v>101468.26</v>
      </c>
      <c r="L214" s="87">
        <f>Seattle!$B$4</f>
        <v>59403.34</v>
      </c>
      <c r="M214" s="87">
        <f>Chicago!$B$4</f>
        <v>111259.3</v>
      </c>
      <c r="N214" s="87">
        <f>Boulder!$B$4</f>
        <v>100199.22</v>
      </c>
      <c r="O214" s="87">
        <f>Minneapolis!$B$4</f>
        <v>108846.36</v>
      </c>
      <c r="P214" s="87">
        <f>Helena!$B$4</f>
        <v>103926.9</v>
      </c>
      <c r="Q214" s="87">
        <f>Duluth!$B$4</f>
        <v>107527.42</v>
      </c>
      <c r="R214" s="87">
        <f>Fairbanks!$B$4</f>
        <v>118278.1</v>
      </c>
    </row>
    <row r="215" spans="1:18" s="85" customFormat="1">
      <c r="A215" s="5"/>
      <c r="B215" s="88" t="s">
        <v>1009</v>
      </c>
      <c r="C215" s="87">
        <f>Miami!$C$4</f>
        <v>5223.29</v>
      </c>
      <c r="D215" s="87">
        <f>Houston!$C$4</f>
        <v>5500.13</v>
      </c>
      <c r="E215" s="87">
        <f>Phoenix!$C$4</f>
        <v>4731.3599999999997</v>
      </c>
      <c r="F215" s="87">
        <f>Atlanta!$C$4</f>
        <v>4891.38</v>
      </c>
      <c r="G215" s="87">
        <f>LosAngeles!$C$4</f>
        <v>4388.1899999999996</v>
      </c>
      <c r="H215" s="87">
        <f>LasVegas!$C$4</f>
        <v>5159.55</v>
      </c>
      <c r="I215" s="87">
        <f>SanFrancisco!$C$4</f>
        <v>4107.55</v>
      </c>
      <c r="J215" s="87">
        <f>Baltimore!$C$4</f>
        <v>5106.91</v>
      </c>
      <c r="K215" s="87">
        <f>Albuquerque!$C$4</f>
        <v>4525.34</v>
      </c>
      <c r="L215" s="87">
        <f>Seattle!$C$4</f>
        <v>2649.3</v>
      </c>
      <c r="M215" s="87">
        <f>Chicago!$C$4</f>
        <v>4962.01</v>
      </c>
      <c r="N215" s="87">
        <f>Boulder!$C$4</f>
        <v>4468.74</v>
      </c>
      <c r="O215" s="87">
        <f>Minneapolis!$C$4</f>
        <v>4854.3900000000003</v>
      </c>
      <c r="P215" s="87">
        <f>Helena!$C$4</f>
        <v>4634.99</v>
      </c>
      <c r="Q215" s="87">
        <f>Duluth!$C$4</f>
        <v>4795.57</v>
      </c>
      <c r="R215" s="87">
        <f>Fairbanks!$C$4</f>
        <v>5275.04</v>
      </c>
    </row>
    <row r="216" spans="1:18">
      <c r="A216" s="66" t="s">
        <v>435</v>
      </c>
      <c r="B216" s="67"/>
    </row>
    <row r="217" spans="1:18">
      <c r="A217" s="66"/>
      <c r="B217" s="68" t="s">
        <v>326</v>
      </c>
      <c r="C217" s="11">
        <f>Miami!$G$14</f>
        <v>0</v>
      </c>
      <c r="D217" s="11">
        <f>Houston!$G$14</f>
        <v>0</v>
      </c>
      <c r="E217" s="11">
        <f>Phoenix!$G$14</f>
        <v>0</v>
      </c>
      <c r="F217" s="11">
        <f>Atlanta!$G$14</f>
        <v>0</v>
      </c>
      <c r="G217" s="11">
        <f>LosAngeles!$G$14</f>
        <v>0</v>
      </c>
      <c r="H217" s="11">
        <f>LasVegas!$G$14</f>
        <v>0</v>
      </c>
      <c r="I217" s="11">
        <f>SanFrancisco!$G$14</f>
        <v>0</v>
      </c>
      <c r="J217" s="11">
        <f>Baltimore!$G$14</f>
        <v>0</v>
      </c>
      <c r="K217" s="11">
        <f>Albuquerque!$G$14</f>
        <v>0</v>
      </c>
      <c r="L217" s="11">
        <f>Seattle!$G$14</f>
        <v>0</v>
      </c>
      <c r="M217" s="11">
        <f>Chicago!$G$14</f>
        <v>0</v>
      </c>
      <c r="N217" s="11">
        <f>Boulder!$G$14</f>
        <v>0</v>
      </c>
      <c r="O217" s="11">
        <f>Minneapolis!$G$14</f>
        <v>0</v>
      </c>
      <c r="P217" s="11">
        <f>Helena!$G$14</f>
        <v>0</v>
      </c>
      <c r="Q217" s="11">
        <f>Duluth!$G$14</f>
        <v>0</v>
      </c>
      <c r="R217" s="11">
        <f>Fairbanks!$G$14</f>
        <v>0</v>
      </c>
    </row>
    <row r="218" spans="1:18">
      <c r="A218" s="66"/>
      <c r="B218" s="68" t="s">
        <v>340</v>
      </c>
      <c r="C218" s="11">
        <f>Miami!$G$21</f>
        <v>33351.949999999997</v>
      </c>
      <c r="D218" s="11">
        <f>Houston!$G$21</f>
        <v>26668.6</v>
      </c>
      <c r="E218" s="11">
        <f>Phoenix!$G$21</f>
        <v>35326.1</v>
      </c>
      <c r="F218" s="11">
        <f>Atlanta!$G$21</f>
        <v>21112.21</v>
      </c>
      <c r="G218" s="11">
        <f>LosAngeles!$G$21</f>
        <v>18419.46</v>
      </c>
      <c r="H218" s="11">
        <f>LasVegas!$G$21</f>
        <v>29925.9</v>
      </c>
      <c r="I218" s="11">
        <f>SanFrancisco!$G$21</f>
        <v>10859.06</v>
      </c>
      <c r="J218" s="11">
        <f>Baltimore!$G$21</f>
        <v>17727.04</v>
      </c>
      <c r="K218" s="11">
        <f>Albuquerque!$G$21</f>
        <v>18148.169999999998</v>
      </c>
      <c r="L218" s="11">
        <f>Seattle!$G$21</f>
        <v>10035.93</v>
      </c>
      <c r="M218" s="11">
        <f>Chicago!$G$21</f>
        <v>14018.2</v>
      </c>
      <c r="N218" s="11">
        <f>Boulder!$G$21</f>
        <v>14117.75</v>
      </c>
      <c r="O218" s="11">
        <f>Minneapolis!$G$21</f>
        <v>12442</v>
      </c>
      <c r="P218" s="11">
        <f>Helena!$G$21</f>
        <v>10601.36</v>
      </c>
      <c r="Q218" s="11">
        <f>Duluth!$G$21</f>
        <v>8007.48</v>
      </c>
      <c r="R218" s="11">
        <f>Fairbanks!$G$21</f>
        <v>5754.3</v>
      </c>
    </row>
    <row r="219" spans="1:18">
      <c r="A219" s="66"/>
      <c r="B219" s="68" t="s">
        <v>341</v>
      </c>
      <c r="C219" s="11">
        <f>Miami!$G$22</f>
        <v>9.48</v>
      </c>
      <c r="D219" s="11">
        <f>Houston!$G$22</f>
        <v>116.31</v>
      </c>
      <c r="E219" s="11">
        <f>Phoenix!$G$22</f>
        <v>476.6</v>
      </c>
      <c r="F219" s="11">
        <f>Atlanta!$G$22</f>
        <v>302.54000000000002</v>
      </c>
      <c r="G219" s="11">
        <f>LosAngeles!$G$22</f>
        <v>119.92</v>
      </c>
      <c r="H219" s="11">
        <f>LasVegas!$G$22</f>
        <v>913.53</v>
      </c>
      <c r="I219" s="11">
        <f>SanFrancisco!$G$22</f>
        <v>80.069999999999993</v>
      </c>
      <c r="J219" s="11">
        <f>Baltimore!$G$22</f>
        <v>483.52</v>
      </c>
      <c r="K219" s="11">
        <f>Albuquerque!$G$22</f>
        <v>879.67</v>
      </c>
      <c r="L219" s="11">
        <f>Seattle!$G$22</f>
        <v>250.32</v>
      </c>
      <c r="M219" s="11">
        <f>Chicago!$G$22</f>
        <v>583.49</v>
      </c>
      <c r="N219" s="11">
        <f>Boulder!$G$22</f>
        <v>916.77</v>
      </c>
      <c r="O219" s="11">
        <f>Minneapolis!$G$22</f>
        <v>706.21</v>
      </c>
      <c r="P219" s="11">
        <f>Helena!$G$22</f>
        <v>914.67</v>
      </c>
      <c r="Q219" s="11">
        <f>Duluth!$G$22</f>
        <v>888.83</v>
      </c>
      <c r="R219" s="11">
        <f>Fairbanks!$G$22</f>
        <v>1200.1500000000001</v>
      </c>
    </row>
    <row r="220" spans="1:18">
      <c r="A220" s="66"/>
      <c r="B220" s="68" t="s">
        <v>342</v>
      </c>
      <c r="C220" s="11">
        <f>Miami!$G$24</f>
        <v>4037.61</v>
      </c>
      <c r="D220" s="11">
        <f>Houston!$G$24</f>
        <v>4037.61</v>
      </c>
      <c r="E220" s="11">
        <f>Phoenix!$G$24</f>
        <v>4037.61</v>
      </c>
      <c r="F220" s="11">
        <f>Atlanta!$G$24</f>
        <v>4037.61</v>
      </c>
      <c r="G220" s="11">
        <f>LosAngeles!$G$24</f>
        <v>4037.61</v>
      </c>
      <c r="H220" s="11">
        <f>LasVegas!$G$24</f>
        <v>4037.61</v>
      </c>
      <c r="I220" s="11">
        <f>SanFrancisco!$G$24</f>
        <v>4037.61</v>
      </c>
      <c r="J220" s="11">
        <f>Baltimore!$G$24</f>
        <v>4037.61</v>
      </c>
      <c r="K220" s="11">
        <f>Albuquerque!$G$24</f>
        <v>4037.61</v>
      </c>
      <c r="L220" s="11">
        <f>Seattle!$G$24</f>
        <v>4037.61</v>
      </c>
      <c r="M220" s="11">
        <f>Chicago!$G$24</f>
        <v>4037.61</v>
      </c>
      <c r="N220" s="11">
        <f>Boulder!$G$24</f>
        <v>4037.61</v>
      </c>
      <c r="O220" s="11">
        <f>Minneapolis!$G$24</f>
        <v>4037.61</v>
      </c>
      <c r="P220" s="11">
        <f>Helena!$G$24</f>
        <v>4037.61</v>
      </c>
      <c r="Q220" s="11">
        <f>Duluth!$G$24</f>
        <v>4037.61</v>
      </c>
      <c r="R220" s="11">
        <f>Fairbanks!$G$24</f>
        <v>4037.61</v>
      </c>
    </row>
    <row r="221" spans="1:18">
      <c r="A221" s="66"/>
      <c r="B221" s="67" t="s">
        <v>436</v>
      </c>
      <c r="C221" s="11">
        <f>Miami!$G$28</f>
        <v>37399.040000000001</v>
      </c>
      <c r="D221" s="11">
        <f>Houston!$G$28</f>
        <v>30822.52</v>
      </c>
      <c r="E221" s="11">
        <f>Phoenix!$G$28</f>
        <v>39840.32</v>
      </c>
      <c r="F221" s="11">
        <f>Atlanta!$G$28</f>
        <v>25452.35</v>
      </c>
      <c r="G221" s="11">
        <f>LosAngeles!$G$28</f>
        <v>22576.99</v>
      </c>
      <c r="H221" s="11">
        <f>LasVegas!$G$28</f>
        <v>34877.040000000001</v>
      </c>
      <c r="I221" s="11">
        <f>SanFrancisco!$G$28</f>
        <v>14976.74</v>
      </c>
      <c r="J221" s="11">
        <f>Baltimore!$G$28</f>
        <v>22248.17</v>
      </c>
      <c r="K221" s="11">
        <f>Albuquerque!$G$28</f>
        <v>23065.45</v>
      </c>
      <c r="L221" s="11">
        <f>Seattle!$G$28</f>
        <v>14323.86</v>
      </c>
      <c r="M221" s="11">
        <f>Chicago!$G$28</f>
        <v>18639.3</v>
      </c>
      <c r="N221" s="11">
        <f>Boulder!$G$28</f>
        <v>19072.13</v>
      </c>
      <c r="O221" s="11">
        <f>Minneapolis!$G$28</f>
        <v>17185.810000000001</v>
      </c>
      <c r="P221" s="11">
        <f>Helena!$G$28</f>
        <v>15553.64</v>
      </c>
      <c r="Q221" s="11">
        <f>Duluth!$G$28</f>
        <v>12933.92</v>
      </c>
      <c r="R221" s="11">
        <f>Fairbanks!$G$28</f>
        <v>10992.05</v>
      </c>
    </row>
    <row r="222" spans="1:18">
      <c r="A222" s="66" t="s">
        <v>437</v>
      </c>
      <c r="B222" s="68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5"/>
      <c r="B223" s="64" t="s">
        <v>438</v>
      </c>
      <c r="C223" s="11">
        <f>Miami!$H$323</f>
        <v>2614410</v>
      </c>
      <c r="D223" s="11">
        <f>Houston!$H$323</f>
        <v>3022260</v>
      </c>
      <c r="E223" s="11">
        <f>Phoenix!$H$323</f>
        <v>2674020</v>
      </c>
      <c r="F223" s="11">
        <f>Atlanta!$H$323</f>
        <v>2657400</v>
      </c>
      <c r="G223" s="11">
        <f>LosAngeles!$H$323</f>
        <v>1122370</v>
      </c>
      <c r="H223" s="11">
        <f>LasVegas!$H$323</f>
        <v>2898830</v>
      </c>
      <c r="I223" s="11">
        <f>SanFrancisco!$H$323</f>
        <v>1063050</v>
      </c>
      <c r="J223" s="11">
        <f>Baltimore!$H$323</f>
        <v>2330040</v>
      </c>
      <c r="K223" s="11">
        <f>Albuquerque!$H$323</f>
        <v>3249590</v>
      </c>
      <c r="L223" s="11">
        <f>Seattle!$H$323</f>
        <v>770156.64309999999</v>
      </c>
      <c r="M223" s="11">
        <f>Chicago!$H$323</f>
        <v>4221820</v>
      </c>
      <c r="N223" s="11">
        <f>Boulder!$H$323</f>
        <v>3192320</v>
      </c>
      <c r="O223" s="11">
        <f>Minneapolis!$H$323</f>
        <v>2811860</v>
      </c>
      <c r="P223" s="11">
        <f>Helena!$H$323</f>
        <v>2843800</v>
      </c>
      <c r="Q223" s="11">
        <f>Duluth!$H$323</f>
        <v>2760170</v>
      </c>
      <c r="R223" s="11">
        <f>Fairbanks!$H$323</f>
        <v>2442780</v>
      </c>
    </row>
    <row r="224" spans="1:18">
      <c r="A224" s="5"/>
      <c r="B224" s="9" t="s">
        <v>439</v>
      </c>
      <c r="C224" s="11">
        <f>Miami!$B$323</f>
        <v>6164480</v>
      </c>
      <c r="D224" s="11">
        <f>Houston!$B$323</f>
        <v>7670100</v>
      </c>
      <c r="E224" s="11">
        <f>Phoenix!$B$323</f>
        <v>6411430</v>
      </c>
      <c r="F224" s="11">
        <f>Atlanta!$B$323</f>
        <v>6182920</v>
      </c>
      <c r="G224" s="11">
        <f>LosAngeles!$B$323</f>
        <v>3050860</v>
      </c>
      <c r="H224" s="11">
        <f>LasVegas!$B$323</f>
        <v>6982520</v>
      </c>
      <c r="I224" s="11">
        <f>SanFrancisco!$B$323</f>
        <v>2896510</v>
      </c>
      <c r="J224" s="11">
        <f>Baltimore!$B$323</f>
        <v>5393900</v>
      </c>
      <c r="K224" s="11">
        <f>Albuquerque!$B$323</f>
        <v>7686970</v>
      </c>
      <c r="L224" s="11">
        <f>Seattle!$B$323</f>
        <v>1968430</v>
      </c>
      <c r="M224" s="11">
        <f>Chicago!$B$323</f>
        <v>9902580</v>
      </c>
      <c r="N224" s="11">
        <f>Boulder!$B$323</f>
        <v>7560760</v>
      </c>
      <c r="O224" s="11">
        <f>Minneapolis!$B$323</f>
        <v>6654740</v>
      </c>
      <c r="P224" s="11">
        <f>Helena!$B$323</f>
        <v>6754470</v>
      </c>
      <c r="Q224" s="11">
        <f>Duluth!$B$323</f>
        <v>6548700</v>
      </c>
      <c r="R224" s="11">
        <f>Fairbanks!$B$323</f>
        <v>6291020</v>
      </c>
    </row>
    <row r="225" spans="1:18">
      <c r="A225" s="5"/>
      <c r="B225" s="64" t="s">
        <v>440</v>
      </c>
      <c r="C225" s="11">
        <f>Miami!$C$323</f>
        <v>10394.674800000001</v>
      </c>
      <c r="D225" s="11">
        <f>Houston!$C$323</f>
        <v>9814.5882000000001</v>
      </c>
      <c r="E225" s="11">
        <f>Phoenix!$C$323</f>
        <v>10319.4187</v>
      </c>
      <c r="F225" s="11">
        <f>Atlanta!$C$323</f>
        <v>11215.5021</v>
      </c>
      <c r="G225" s="11">
        <f>LosAngeles!$C$323</f>
        <v>2648.1237000000001</v>
      </c>
      <c r="H225" s="11">
        <f>LasVegas!$C$323</f>
        <v>10977.1993</v>
      </c>
      <c r="I225" s="11">
        <f>SanFrancisco!$C$323</f>
        <v>2518.7862</v>
      </c>
      <c r="J225" s="11">
        <f>Baltimore!$C$323</f>
        <v>9961.8477000000003</v>
      </c>
      <c r="K225" s="11">
        <f>Albuquerque!$C$323</f>
        <v>12983.418799999999</v>
      </c>
      <c r="L225" s="11">
        <f>Seattle!$C$323</f>
        <v>2616.6561000000002</v>
      </c>
      <c r="M225" s="11">
        <f>Chicago!$C$323</f>
        <v>17298.6122</v>
      </c>
      <c r="N225" s="11">
        <f>Boulder!$C$323</f>
        <v>12730.306500000001</v>
      </c>
      <c r="O225" s="11">
        <f>Minneapolis!$C$323</f>
        <v>11361.8755</v>
      </c>
      <c r="P225" s="11">
        <f>Helena!$C$323</f>
        <v>11366.4185</v>
      </c>
      <c r="Q225" s="11">
        <f>Duluth!$C$323</f>
        <v>11108.6998</v>
      </c>
      <c r="R225" s="11">
        <f>Fairbanks!$C$323</f>
        <v>7435.7192999999997</v>
      </c>
    </row>
    <row r="226" spans="1:18">
      <c r="A226" s="5"/>
      <c r="B226" s="64" t="s">
        <v>441</v>
      </c>
      <c r="C226" s="11">
        <f>Miami!$D$323</f>
        <v>37796.219400000002</v>
      </c>
      <c r="D226" s="11">
        <f>Houston!$D$323</f>
        <v>39971.016100000001</v>
      </c>
      <c r="E226" s="11">
        <f>Phoenix!$D$323</f>
        <v>32576.716899999999</v>
      </c>
      <c r="F226" s="11">
        <f>Atlanta!$D$323</f>
        <v>27494.262500000001</v>
      </c>
      <c r="G226" s="11">
        <f>LosAngeles!$D$323</f>
        <v>21783.8256</v>
      </c>
      <c r="H226" s="11">
        <f>LasVegas!$D$323</f>
        <v>43629.750500000002</v>
      </c>
      <c r="I226" s="11">
        <f>SanFrancisco!$D$323</f>
        <v>19851.1077</v>
      </c>
      <c r="J226" s="11">
        <f>Baltimore!$D$323</f>
        <v>27993.859899999999</v>
      </c>
      <c r="K226" s="11">
        <f>Albuquerque!$D$323</f>
        <v>32539.7778</v>
      </c>
      <c r="L226" s="11">
        <f>Seattle!$D$323</f>
        <v>5306.8554999999997</v>
      </c>
      <c r="M226" s="11">
        <f>Chicago!$D$323</f>
        <v>49857.342499999999</v>
      </c>
      <c r="N226" s="11">
        <f>Boulder!$D$323</f>
        <v>31789.305199999999</v>
      </c>
      <c r="O226" s="11">
        <f>Minneapolis!$D$323</f>
        <v>17357.806700000001</v>
      </c>
      <c r="P226" s="11">
        <f>Helena!$D$323</f>
        <v>18964.359700000001</v>
      </c>
      <c r="Q226" s="11">
        <f>Duluth!$D$323</f>
        <v>16846.336899999998</v>
      </c>
      <c r="R226" s="11">
        <f>Fairbanks!$D$323</f>
        <v>36106.463799999998</v>
      </c>
    </row>
    <row r="227" spans="1:18">
      <c r="A227" s="5"/>
      <c r="B227" s="64" t="s">
        <v>442</v>
      </c>
      <c r="C227" s="11">
        <f>Miami!$E$323</f>
        <v>0</v>
      </c>
      <c r="D227" s="11">
        <f>Houston!$E$323</f>
        <v>0</v>
      </c>
      <c r="E227" s="11">
        <f>Phoenix!$E$323</f>
        <v>0</v>
      </c>
      <c r="F227" s="11">
        <f>Atlanta!$E$323</f>
        <v>0</v>
      </c>
      <c r="G227" s="11">
        <f>LosAngeles!$E$323</f>
        <v>0</v>
      </c>
      <c r="H227" s="11">
        <f>LasVegas!$E$323</f>
        <v>0</v>
      </c>
      <c r="I227" s="11">
        <f>SanFrancisco!$E$323</f>
        <v>0</v>
      </c>
      <c r="J227" s="11">
        <f>Baltimore!$E$323</f>
        <v>0</v>
      </c>
      <c r="K227" s="11">
        <f>Albuquerque!$E$323</f>
        <v>0</v>
      </c>
      <c r="L227" s="11">
        <f>Seattle!$E$323</f>
        <v>0</v>
      </c>
      <c r="M227" s="11">
        <f>Chicago!$E$323</f>
        <v>0</v>
      </c>
      <c r="N227" s="11">
        <f>Boulder!$E$323</f>
        <v>0</v>
      </c>
      <c r="O227" s="11">
        <f>Minneapolis!$E$323</f>
        <v>0</v>
      </c>
      <c r="P227" s="11">
        <f>Helena!$E$323</f>
        <v>0</v>
      </c>
      <c r="Q227" s="11">
        <f>Duluth!$E$323</f>
        <v>0</v>
      </c>
      <c r="R227" s="11">
        <f>Fairbanks!$E$323</f>
        <v>0</v>
      </c>
    </row>
    <row r="228" spans="1:18">
      <c r="A228" s="5"/>
      <c r="B228" s="64" t="s">
        <v>443</v>
      </c>
      <c r="C228" s="72">
        <f>Miami!$F$323</f>
        <v>0.1734</v>
      </c>
      <c r="D228" s="72">
        <f>Houston!$F$323</f>
        <v>0.1137</v>
      </c>
      <c r="E228" s="72">
        <f>Phoenix!$F$323</f>
        <v>8.9700000000000002E-2</v>
      </c>
      <c r="F228" s="72">
        <f>Atlanta!$F$323</f>
        <v>0.1018</v>
      </c>
      <c r="G228" s="72">
        <f>LosAngeles!$F$323</f>
        <v>1.1299999999999999E-2</v>
      </c>
      <c r="H228" s="72">
        <f>LasVegas!$F$323</f>
        <v>8.3099999999999993E-2</v>
      </c>
      <c r="I228" s="72">
        <f>SanFrancisco!$F$323</f>
        <v>1.0500000000000001E-2</v>
      </c>
      <c r="J228" s="72">
        <f>Baltimore!$F$323</f>
        <v>0.1143</v>
      </c>
      <c r="K228" s="72">
        <f>Albuquerque!$F$323</f>
        <v>0.12790000000000001</v>
      </c>
      <c r="L228" s="72">
        <f>Seattle!$F$323</f>
        <v>2.2200000000000001E-2</v>
      </c>
      <c r="M228" s="72">
        <f>Chicago!$F$323</f>
        <v>0.15190000000000001</v>
      </c>
      <c r="N228" s="72">
        <f>Boulder!$F$323</f>
        <v>0.12509999999999999</v>
      </c>
      <c r="O228" s="72">
        <f>Minneapolis!$F$323</f>
        <v>0.1283</v>
      </c>
      <c r="P228" s="72">
        <f>Helena!$F$323</f>
        <v>0.13289999999999999</v>
      </c>
      <c r="Q228" s="72">
        <f>Duluth!$F$323</f>
        <v>0.12470000000000001</v>
      </c>
      <c r="R228" s="72">
        <f>Fairbanks!$F$323</f>
        <v>0.12470000000000001</v>
      </c>
    </row>
    <row r="229" spans="1:18">
      <c r="A229" s="5"/>
      <c r="B229" s="64" t="s">
        <v>455</v>
      </c>
      <c r="C229" s="11">
        <f>10^(-3)*Miami!$G$323</f>
        <v>4677.4400000000005</v>
      </c>
      <c r="D229" s="11">
        <f>10^(-3)*Houston!$G$323</f>
        <v>13633.5</v>
      </c>
      <c r="E229" s="11">
        <f>10^(-3)*Phoenix!$G$323</f>
        <v>240617</v>
      </c>
      <c r="F229" s="11">
        <f>10^(-3)*Atlanta!$G$323</f>
        <v>48900.4</v>
      </c>
      <c r="G229" s="11">
        <f>10^(-3)*LosAngeles!$G$323</f>
        <v>131418</v>
      </c>
      <c r="H229" s="11">
        <f>10^(-3)*LasVegas!$G$323</f>
        <v>217577</v>
      </c>
      <c r="I229" s="11">
        <f>10^(-3)*SanFrancisco!$G$323</f>
        <v>119755</v>
      </c>
      <c r="J229" s="11">
        <f>10^(-3)*Baltimore!$G$323</f>
        <v>1740.8400000000001</v>
      </c>
      <c r="K229" s="11">
        <f>10^(-3)*Albuquerque!$G$323</f>
        <v>33833.199999999997</v>
      </c>
      <c r="L229" s="11">
        <f>10^(-3)*Seattle!$G$323</f>
        <v>70095.199999999997</v>
      </c>
      <c r="M229" s="11">
        <f>10^(-3)*Chicago!$G$323</f>
        <v>11476.800000000001</v>
      </c>
      <c r="N229" s="11">
        <f>10^(-3)*Boulder!$G$323</f>
        <v>33052.6</v>
      </c>
      <c r="O229" s="11">
        <f>10^(-3)*Minneapolis!$G$323</f>
        <v>11407.2</v>
      </c>
      <c r="P229" s="11">
        <f>10^(-3)*Helena!$G$323</f>
        <v>449810</v>
      </c>
      <c r="Q229" s="11">
        <f>10^(-3)*Duluth!$G$323</f>
        <v>11070.800000000001</v>
      </c>
      <c r="R229" s="11">
        <f>10^(-3)*Fairbanks!$G$323</f>
        <v>7245.49</v>
      </c>
    </row>
    <row r="230" spans="1:18">
      <c r="B230" s="17"/>
      <c r="C230" s="1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>
      <c r="B231" s="17"/>
      <c r="C231" s="1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B232" s="17"/>
      <c r="C232" s="1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3" spans="2:18">
      <c r="B253" s="16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  <c r="C256" s="1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4" spans="2:18">
      <c r="B284" s="16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  <c r="C287" s="1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5" spans="2:18">
      <c r="B315" s="16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  <c r="C318" s="1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6" spans="2:18">
      <c r="B346" s="16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  <c r="C349" s="1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7" spans="2:18">
      <c r="B377" s="16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  <c r="C380" s="1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8" spans="2:18">
      <c r="B408" s="16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  <c r="C411" s="1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9" spans="2:18">
      <c r="B439" s="16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  <c r="C442" s="1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70" spans="2:18">
      <c r="B470" s="16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  <c r="C473" s="1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1" spans="2:18">
      <c r="B501" s="16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  <c r="C504" s="1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2" spans="2:18">
      <c r="B532" s="16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  <c r="C535" s="1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3" spans="2:18">
      <c r="B563" s="16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  <c r="C566" s="1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4" spans="2:18">
      <c r="B594" s="16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  <c r="C597" s="1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5" spans="2:18">
      <c r="B625" s="16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  <c r="C628" s="1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7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AL354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46" width="9.33203125" style="74" customWidth="1"/>
    <col min="47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42485.68</v>
      </c>
      <c r="C2" s="90">
        <v>1894.8</v>
      </c>
      <c r="D2" s="90">
        <v>1894.8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42485.68</v>
      </c>
      <c r="C3" s="90">
        <v>1894.8</v>
      </c>
      <c r="D3" s="90">
        <v>1894.8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117117.84</v>
      </c>
      <c r="C4" s="90">
        <v>5223.29</v>
      </c>
      <c r="D4" s="90">
        <v>5223.29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117117.84</v>
      </c>
      <c r="C5" s="90">
        <v>5223.29</v>
      </c>
      <c r="D5" s="90">
        <v>5223.29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8873.2000000000007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8406.51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108.31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2553.15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1788.43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1281.9100000000001</v>
      </c>
      <c r="C21" s="90">
        <v>0</v>
      </c>
      <c r="D21" s="90">
        <v>0</v>
      </c>
      <c r="E21" s="90">
        <v>0</v>
      </c>
      <c r="F21" s="90">
        <v>0</v>
      </c>
      <c r="G21" s="90">
        <v>33351.949999999997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25.5</v>
      </c>
      <c r="C22" s="90">
        <v>0</v>
      </c>
      <c r="D22" s="90">
        <v>0</v>
      </c>
      <c r="E22" s="90">
        <v>0</v>
      </c>
      <c r="F22" s="90">
        <v>0</v>
      </c>
      <c r="G22" s="90">
        <v>9.48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468.23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205.75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31785.83</v>
      </c>
      <c r="C28" s="90">
        <v>10699.85</v>
      </c>
      <c r="D28" s="90">
        <v>0</v>
      </c>
      <c r="E28" s="90">
        <v>0</v>
      </c>
      <c r="F28" s="90">
        <v>0</v>
      </c>
      <c r="G28" s="90">
        <v>37399.040000000001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2.3769999999999998</v>
      </c>
      <c r="E96" s="90">
        <v>3.6909999999999998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2.3769999999999998</v>
      </c>
      <c r="E97" s="90">
        <v>3.6909999999999998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2.3769999999999998</v>
      </c>
      <c r="E98" s="90">
        <v>3.6909999999999998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2.3769999999999998</v>
      </c>
      <c r="E99" s="90">
        <v>3.6909999999999998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2.3769999999999998</v>
      </c>
      <c r="E100" s="90">
        <v>3.6909999999999998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2.3769999999999998</v>
      </c>
      <c r="E101" s="90">
        <v>3.6909999999999998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0.42099999999999999</v>
      </c>
      <c r="E102" s="90">
        <v>0.45700000000000002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2.3769999999999998</v>
      </c>
      <c r="E103" s="90">
        <v>3.6909999999999998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2.3769999999999998</v>
      </c>
      <c r="E104" s="90">
        <v>3.6909999999999998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2.3769999999999998</v>
      </c>
      <c r="E105" s="90">
        <v>3.6909999999999998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2.3769999999999998</v>
      </c>
      <c r="E106" s="90">
        <v>3.6909999999999998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2.3769999999999998</v>
      </c>
      <c r="E107" s="90">
        <v>3.6909999999999998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2.3769999999999998</v>
      </c>
      <c r="E108" s="90">
        <v>3.6909999999999998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0.42099999999999999</v>
      </c>
      <c r="E109" s="90">
        <v>0.45700000000000002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2.3769999999999998</v>
      </c>
      <c r="E110" s="90">
        <v>3.6909999999999998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2.3769999999999998</v>
      </c>
      <c r="E111" s="90">
        <v>3.6909999999999998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2.3769999999999998</v>
      </c>
      <c r="E112" s="90">
        <v>3.6909999999999998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2.3769999999999998</v>
      </c>
      <c r="E113" s="90">
        <v>3.6909999999999998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2.3769999999999998</v>
      </c>
      <c r="E114" s="90">
        <v>3.6909999999999998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2.3769999999999998</v>
      </c>
      <c r="E115" s="90">
        <v>3.6909999999999998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2.3769999999999998</v>
      </c>
      <c r="E116" s="90">
        <v>3.6909999999999998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2.3769999999999998</v>
      </c>
      <c r="E117" s="90">
        <v>3.6909999999999998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2.3769999999999998</v>
      </c>
      <c r="E118" s="90">
        <v>3.6909999999999998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2.3769999999999998</v>
      </c>
      <c r="E119" s="90">
        <v>3.6909999999999998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2.3769999999999998</v>
      </c>
      <c r="E120" s="90">
        <v>3.6909999999999998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2.3769999999999998</v>
      </c>
      <c r="E121" s="90">
        <v>3.6909999999999998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2.3769999999999998</v>
      </c>
      <c r="E122" s="90">
        <v>3.6909999999999998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2.3769999999999998</v>
      </c>
      <c r="E123" s="90">
        <v>3.6909999999999998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2.3769999999999998</v>
      </c>
      <c r="E124" s="90">
        <v>3.6909999999999998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2.3769999999999998</v>
      </c>
      <c r="E125" s="90">
        <v>3.6909999999999998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0.42099999999999999</v>
      </c>
      <c r="E126" s="90">
        <v>0.45700000000000002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2.3769999999999998</v>
      </c>
      <c r="E127" s="90">
        <v>3.6909999999999998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2.3769999999999998</v>
      </c>
      <c r="E128" s="90">
        <v>3.6909999999999998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2.3769999999999998</v>
      </c>
      <c r="E129" s="90">
        <v>3.6909999999999998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2.3769999999999998</v>
      </c>
      <c r="E130" s="90">
        <v>3.6909999999999998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2.3769999999999998</v>
      </c>
      <c r="E131" s="90">
        <v>3.6909999999999998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0.42099999999999999</v>
      </c>
      <c r="E132" s="90">
        <v>0.45700000000000002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2.3769999999999998</v>
      </c>
      <c r="E133" s="90">
        <v>3.6909999999999998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2.3769999999999998</v>
      </c>
      <c r="E134" s="90">
        <v>3.6909999999999998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2.3769999999999998</v>
      </c>
      <c r="E135" s="90">
        <v>3.6909999999999998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2.3769999999999998</v>
      </c>
      <c r="E136" s="90">
        <v>3.6909999999999998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2.3769999999999998</v>
      </c>
      <c r="E137" s="90">
        <v>3.6909999999999998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2.3769999999999998</v>
      </c>
      <c r="E138" s="90">
        <v>3.6909999999999998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2.3769999999999998</v>
      </c>
      <c r="E139" s="90">
        <v>3.6909999999999998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2.3769999999999998</v>
      </c>
      <c r="E140" s="90">
        <v>3.6909999999999998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0.42099999999999999</v>
      </c>
      <c r="E141" s="90">
        <v>0.45700000000000002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2.3769999999999998</v>
      </c>
      <c r="E142" s="90">
        <v>3.6909999999999998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2.3769999999999998</v>
      </c>
      <c r="E143" s="90">
        <v>3.6909999999999998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0.42099999999999999</v>
      </c>
      <c r="E144" s="90">
        <v>0.45700000000000002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2.3769999999999998</v>
      </c>
      <c r="E145" s="90">
        <v>3.6909999999999998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2.3769999999999998</v>
      </c>
      <c r="E146" s="90">
        <v>3.6909999999999998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0.42099999999999999</v>
      </c>
      <c r="E147" s="90">
        <v>0.45700000000000002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2.3769999999999998</v>
      </c>
      <c r="E148" s="90">
        <v>3.6909999999999998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0.42099999999999999</v>
      </c>
      <c r="E149" s="90">
        <v>0.45700000000000002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2.3769999999999998</v>
      </c>
      <c r="E150" s="90">
        <v>3.6909999999999998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2.3769999999999998</v>
      </c>
      <c r="E151" s="90">
        <v>3.6909999999999998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2.3769999999999998</v>
      </c>
      <c r="E152" s="90">
        <v>3.6909999999999998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2.3769999999999998</v>
      </c>
      <c r="E153" s="90">
        <v>3.6909999999999998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2.3769999999999998</v>
      </c>
      <c r="E154" s="90">
        <v>3.6909999999999998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2.3769999999999998</v>
      </c>
      <c r="E155" s="90">
        <v>3.6909999999999998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2.3769999999999998</v>
      </c>
      <c r="E156" s="90">
        <v>3.6909999999999998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2.3769999999999998</v>
      </c>
      <c r="E157" s="90">
        <v>3.6909999999999998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2.3769999999999998</v>
      </c>
      <c r="E158" s="90">
        <v>3.6909999999999998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2.3769999999999998</v>
      </c>
      <c r="E159" s="90">
        <v>3.6909999999999998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2.3769999999999998</v>
      </c>
      <c r="E160" s="90">
        <v>3.6909999999999998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2.3769999999999998</v>
      </c>
      <c r="E161" s="90">
        <v>3.6909999999999998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2.3769999999999998</v>
      </c>
      <c r="E162" s="90">
        <v>3.6909999999999998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2.3769999999999998</v>
      </c>
      <c r="E163" s="90">
        <v>3.6909999999999998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2.3769999999999998</v>
      </c>
      <c r="E164" s="90">
        <v>3.6909999999999998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2.3769999999999998</v>
      </c>
      <c r="E165" s="90">
        <v>3.6909999999999998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2.3769999999999998</v>
      </c>
      <c r="E166" s="90">
        <v>3.6909999999999998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2.3769999999999998</v>
      </c>
      <c r="E167" s="90">
        <v>3.6909999999999998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2.3769999999999998</v>
      </c>
      <c r="E168" s="90">
        <v>3.6909999999999998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2.3769999999999998</v>
      </c>
      <c r="E169" s="90">
        <v>3.6909999999999998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2.3769999999999998</v>
      </c>
      <c r="E170" s="90">
        <v>3.6909999999999998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2.3769999999999998</v>
      </c>
      <c r="E171" s="90">
        <v>3.6909999999999998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2.3769999999999998</v>
      </c>
      <c r="E172" s="90">
        <v>3.6909999999999998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2.3769999999999998</v>
      </c>
      <c r="E173" s="90">
        <v>3.6909999999999998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5.835</v>
      </c>
      <c r="F176" s="90">
        <v>0.251</v>
      </c>
      <c r="G176" s="90">
        <v>0.11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5.835</v>
      </c>
      <c r="F177" s="90">
        <v>0.251</v>
      </c>
      <c r="G177" s="90">
        <v>0.11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5.835</v>
      </c>
      <c r="F178" s="90">
        <v>0.251</v>
      </c>
      <c r="G178" s="90">
        <v>0.11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5.835</v>
      </c>
      <c r="F179" s="90">
        <v>0.251</v>
      </c>
      <c r="G179" s="90">
        <v>0.11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5.835</v>
      </c>
      <c r="F180" s="90">
        <v>0.251</v>
      </c>
      <c r="G180" s="90">
        <v>0.11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5.835</v>
      </c>
      <c r="F181" s="90">
        <v>0.251</v>
      </c>
      <c r="G181" s="90">
        <v>0.11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5.835</v>
      </c>
      <c r="F182" s="90">
        <v>0.251</v>
      </c>
      <c r="G182" s="90">
        <v>0.11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5.835</v>
      </c>
      <c r="F183" s="90">
        <v>0.251</v>
      </c>
      <c r="G183" s="90">
        <v>0.11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5.835</v>
      </c>
      <c r="F184" s="90">
        <v>0.251</v>
      </c>
      <c r="G184" s="90">
        <v>0.11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5.835</v>
      </c>
      <c r="F185" s="90">
        <v>0.251</v>
      </c>
      <c r="G185" s="90">
        <v>0.11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5.835</v>
      </c>
      <c r="F186" s="90">
        <v>0.251</v>
      </c>
      <c r="G186" s="90">
        <v>0.11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5.835</v>
      </c>
      <c r="F187" s="90">
        <v>0.251</v>
      </c>
      <c r="G187" s="90">
        <v>0.11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5.835</v>
      </c>
      <c r="F188" s="90">
        <v>0.251</v>
      </c>
      <c r="G188" s="90">
        <v>0.11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5.835</v>
      </c>
      <c r="F189" s="90">
        <v>0.251</v>
      </c>
      <c r="G189" s="90">
        <v>0.11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5.835</v>
      </c>
      <c r="F190" s="90">
        <v>0.251</v>
      </c>
      <c r="G190" s="90">
        <v>0.11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5.835</v>
      </c>
      <c r="F191" s="90">
        <v>0.251</v>
      </c>
      <c r="G191" s="90">
        <v>0.11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5.835</v>
      </c>
      <c r="F192" s="90">
        <v>0.251</v>
      </c>
      <c r="G192" s="90">
        <v>0.11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5.835</v>
      </c>
      <c r="F193" s="90">
        <v>0.251</v>
      </c>
      <c r="G193" s="90">
        <v>0.11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5.835</v>
      </c>
      <c r="F194" s="90">
        <v>0.251</v>
      </c>
      <c r="G194" s="90">
        <v>0.11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5.835</v>
      </c>
      <c r="F195" s="90">
        <v>0.251</v>
      </c>
      <c r="G195" s="90">
        <v>0.11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5.835</v>
      </c>
      <c r="F196" s="90">
        <v>0.251</v>
      </c>
      <c r="G196" s="90">
        <v>0.11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5.835</v>
      </c>
      <c r="F197" s="90">
        <v>0.251</v>
      </c>
      <c r="G197" s="90">
        <v>0.11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5.835</v>
      </c>
      <c r="F198" s="90">
        <v>0.251</v>
      </c>
      <c r="G198" s="90">
        <v>0.11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5.835</v>
      </c>
      <c r="F199" s="90">
        <v>0.251</v>
      </c>
      <c r="G199" s="90">
        <v>0.11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5.835</v>
      </c>
      <c r="F200" s="90">
        <v>0.251</v>
      </c>
      <c r="G200" s="90">
        <v>0.11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5.835</v>
      </c>
      <c r="F201" s="90">
        <v>0.251</v>
      </c>
      <c r="G201" s="90">
        <v>0.11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5.835</v>
      </c>
      <c r="F202" s="90">
        <v>0.251</v>
      </c>
      <c r="G202" s="90">
        <v>0.11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5.835</v>
      </c>
      <c r="F203" s="90">
        <v>0.251</v>
      </c>
      <c r="G203" s="90">
        <v>0.11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5.835</v>
      </c>
      <c r="F204" s="90">
        <v>0.251</v>
      </c>
      <c r="G204" s="90">
        <v>0.11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5.835</v>
      </c>
      <c r="F205" s="90">
        <v>0.251</v>
      </c>
      <c r="G205" s="90">
        <v>0.11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5.835</v>
      </c>
      <c r="F206" s="90">
        <v>0.251</v>
      </c>
      <c r="G206" s="90">
        <v>0.11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5.835</v>
      </c>
      <c r="F207" s="90">
        <v>0.251</v>
      </c>
      <c r="G207" s="90">
        <v>0.11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5.835</v>
      </c>
      <c r="F208" s="90">
        <v>0.251</v>
      </c>
      <c r="G208" s="90">
        <v>0.11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5.835</v>
      </c>
      <c r="F209" s="90">
        <v>0.251</v>
      </c>
      <c r="G209" s="90">
        <v>0.11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5.835</v>
      </c>
      <c r="F210" s="90">
        <v>0.251</v>
      </c>
      <c r="G210" s="90">
        <v>0.11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5.835</v>
      </c>
      <c r="F211" s="90">
        <v>0.251</v>
      </c>
      <c r="G211" s="90">
        <v>0.11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5.835</v>
      </c>
      <c r="F212" s="90">
        <v>0.251</v>
      </c>
      <c r="G212" s="90">
        <v>0.11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5.835</v>
      </c>
      <c r="F213" s="90">
        <v>0.251</v>
      </c>
      <c r="G213" s="90">
        <v>0.11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5.835</v>
      </c>
      <c r="F214" s="90">
        <v>0.251</v>
      </c>
      <c r="G214" s="90">
        <v>0.11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5.835</v>
      </c>
      <c r="F215" s="90">
        <v>0.251</v>
      </c>
      <c r="G215" s="90">
        <v>0.11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5.83</v>
      </c>
      <c r="F216" s="90">
        <v>0.251</v>
      </c>
      <c r="G216" s="90">
        <v>0.11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5.83</v>
      </c>
      <c r="F217" s="90">
        <v>0.251</v>
      </c>
      <c r="G217" s="90">
        <v>0.11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5.83</v>
      </c>
      <c r="F218" s="90">
        <v>0.251</v>
      </c>
      <c r="G218" s="90">
        <v>0.11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3247645.08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3285665.65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3097753.77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573100.92000000004</v>
      </c>
      <c r="D226" s="90">
        <v>369427.43</v>
      </c>
      <c r="E226" s="90">
        <v>203673.49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398964.79</v>
      </c>
      <c r="D227" s="90">
        <v>283205.84999999998</v>
      </c>
      <c r="E227" s="90">
        <v>115758.94</v>
      </c>
      <c r="F227" s="90">
        <v>0.71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927184.74</v>
      </c>
      <c r="D228" s="90">
        <v>610529</v>
      </c>
      <c r="E228" s="90">
        <v>316655.74</v>
      </c>
      <c r="F228" s="90">
        <v>0.66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1486454.02</v>
      </c>
      <c r="D229" s="90">
        <v>972651.21</v>
      </c>
      <c r="E229" s="90">
        <v>513802.82</v>
      </c>
      <c r="F229" s="90">
        <v>0.65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79793.83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15197.24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16735.32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18522.27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16667.03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16667.03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16667.03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16667.03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51274.01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65574.44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65574.44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52626.22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16393.61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16393.61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65574.44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191288.04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29819.47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38162.1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15158.19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65356.69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137561.43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77806.320000000007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77806.320000000007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54080.41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28609.69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29158.92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48042.48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57941.73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274063.05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55114.26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204792.82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36727.82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7749.89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4284.74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33812.82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7911.87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7622.45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61469.06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61469.06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12349.5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12276.74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69134.09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68556.479999999996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12516.41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12443.98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61469.06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61469.06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12353.79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12278.08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86966.26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86438.15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12754.01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12674.91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43033.68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107584.19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2428.96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196178.12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67867.53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121463.96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17.079999999999998</v>
      </c>
      <c r="F295" s="90">
        <v>28759.599999999999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15.89</v>
      </c>
      <c r="F296" s="90">
        <v>26923.99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29.67</v>
      </c>
      <c r="F297" s="90">
        <v>49627.35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46.61</v>
      </c>
      <c r="F298" s="90">
        <v>77218.34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29760.17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18092.27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43720.47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498543.48050000001</v>
      </c>
      <c r="C310" s="90">
        <v>829.59630000000004</v>
      </c>
      <c r="D310" s="90">
        <v>2969.6821</v>
      </c>
      <c r="E310" s="90">
        <v>0</v>
      </c>
      <c r="F310" s="90">
        <v>1.37E-2</v>
      </c>
      <c r="G310" s="90">
        <v>367501.81790000002</v>
      </c>
      <c r="H310" s="90">
        <v>210328.3585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448614.93099999998</v>
      </c>
      <c r="C311" s="90">
        <v>748.76660000000004</v>
      </c>
      <c r="D311" s="90">
        <v>2690.0070999999998</v>
      </c>
      <c r="E311" s="90">
        <v>0</v>
      </c>
      <c r="F311" s="90">
        <v>1.24E-2</v>
      </c>
      <c r="G311" s="90">
        <v>332893.58679999999</v>
      </c>
      <c r="H311" s="90">
        <v>189490.00140000001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508219.06599999999</v>
      </c>
      <c r="C312" s="90">
        <v>851.55439999999999</v>
      </c>
      <c r="D312" s="90">
        <v>3073.4193</v>
      </c>
      <c r="E312" s="90">
        <v>0</v>
      </c>
      <c r="F312" s="90">
        <v>1.41E-2</v>
      </c>
      <c r="G312" s="90">
        <v>380344.3541</v>
      </c>
      <c r="H312" s="90">
        <v>214997.27110000001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489847.16340000002</v>
      </c>
      <c r="C313" s="90">
        <v>824.78150000000005</v>
      </c>
      <c r="D313" s="90">
        <v>2993.8814000000002</v>
      </c>
      <c r="E313" s="90">
        <v>0</v>
      </c>
      <c r="F313" s="90">
        <v>1.37E-2</v>
      </c>
      <c r="G313" s="90">
        <v>370504.64559999999</v>
      </c>
      <c r="H313" s="90">
        <v>207627.05859999999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538033.2672</v>
      </c>
      <c r="C314" s="90">
        <v>911.42629999999997</v>
      </c>
      <c r="D314" s="90">
        <v>3331.7658999999999</v>
      </c>
      <c r="E314" s="90">
        <v>0</v>
      </c>
      <c r="F314" s="90">
        <v>1.5299999999999999E-2</v>
      </c>
      <c r="G314" s="90">
        <v>412323.70699999999</v>
      </c>
      <c r="H314" s="90">
        <v>228603.4926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531221.31539999996</v>
      </c>
      <c r="C315" s="90">
        <v>903.03240000000005</v>
      </c>
      <c r="D315" s="90">
        <v>3314.3407999999999</v>
      </c>
      <c r="E315" s="90">
        <v>0</v>
      </c>
      <c r="F315" s="90">
        <v>1.52E-2</v>
      </c>
      <c r="G315" s="90">
        <v>410169.79800000001</v>
      </c>
      <c r="H315" s="90">
        <v>226024.36739999999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551543.60759999999</v>
      </c>
      <c r="C316" s="90">
        <v>939.31150000000002</v>
      </c>
      <c r="D316" s="90">
        <v>3454.7721999999999</v>
      </c>
      <c r="E316" s="90">
        <v>0</v>
      </c>
      <c r="F316" s="90">
        <v>1.5800000000000002E-2</v>
      </c>
      <c r="G316" s="90">
        <v>427550.42609999998</v>
      </c>
      <c r="H316" s="90">
        <v>234844.7396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558917.49170000001</v>
      </c>
      <c r="C317" s="90">
        <v>952.60829999999999</v>
      </c>
      <c r="D317" s="90">
        <v>3506.7746000000002</v>
      </c>
      <c r="E317" s="90">
        <v>0</v>
      </c>
      <c r="F317" s="90">
        <v>1.61E-2</v>
      </c>
      <c r="G317" s="90">
        <v>433986.652</v>
      </c>
      <c r="H317" s="90">
        <v>238058.51860000001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0"/>
      <c r="AA317" s="80"/>
    </row>
    <row r="318" spans="1:27">
      <c r="A318" s="90" t="s">
        <v>801</v>
      </c>
      <c r="B318" s="90">
        <v>530362.07160000002</v>
      </c>
      <c r="C318" s="90">
        <v>900.4905</v>
      </c>
      <c r="D318" s="90">
        <v>3300.4695999999999</v>
      </c>
      <c r="E318" s="90">
        <v>0</v>
      </c>
      <c r="F318" s="90">
        <v>1.5100000000000001E-2</v>
      </c>
      <c r="G318" s="90">
        <v>408452.28110000002</v>
      </c>
      <c r="H318" s="90">
        <v>225550.4327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528328.88309999998</v>
      </c>
      <c r="C319" s="90">
        <v>893.47559999999999</v>
      </c>
      <c r="D319" s="90">
        <v>3259.7755000000002</v>
      </c>
      <c r="E319" s="90">
        <v>0</v>
      </c>
      <c r="F319" s="90">
        <v>1.49E-2</v>
      </c>
      <c r="G319" s="90">
        <v>403413.28690000001</v>
      </c>
      <c r="H319" s="90">
        <v>224328.77619999999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492041.19750000001</v>
      </c>
      <c r="C320" s="90">
        <v>825.64390000000003</v>
      </c>
      <c r="D320" s="90">
        <v>2985.0030000000002</v>
      </c>
      <c r="E320" s="90">
        <v>0</v>
      </c>
      <c r="F320" s="90">
        <v>1.37E-2</v>
      </c>
      <c r="G320" s="90">
        <v>369403.57539999997</v>
      </c>
      <c r="H320" s="90">
        <v>208273.2781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488810.32410000003</v>
      </c>
      <c r="C321" s="90">
        <v>813.98739999999998</v>
      </c>
      <c r="D321" s="90">
        <v>2916.328</v>
      </c>
      <c r="E321" s="90">
        <v>0</v>
      </c>
      <c r="F321" s="90">
        <v>1.34E-2</v>
      </c>
      <c r="G321" s="90">
        <v>360899.67450000002</v>
      </c>
      <c r="H321" s="90">
        <v>206280.9405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6164480</v>
      </c>
      <c r="C323" s="90">
        <v>10394.674800000001</v>
      </c>
      <c r="D323" s="90">
        <v>37796.219400000002</v>
      </c>
      <c r="E323" s="90">
        <v>0</v>
      </c>
      <c r="F323" s="90">
        <v>0.1734</v>
      </c>
      <c r="G323" s="91">
        <v>4677440</v>
      </c>
      <c r="H323" s="91">
        <v>2614410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448614.93099999998</v>
      </c>
      <c r="C324" s="90">
        <v>748.76660000000004</v>
      </c>
      <c r="D324" s="90">
        <v>2690.0070999999998</v>
      </c>
      <c r="E324" s="90">
        <v>0</v>
      </c>
      <c r="F324" s="90">
        <v>1.24E-2</v>
      </c>
      <c r="G324" s="90">
        <v>332893.58679999999</v>
      </c>
      <c r="H324" s="90">
        <v>189490.00140000001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558917.49170000001</v>
      </c>
      <c r="C325" s="90">
        <v>952.60829999999999</v>
      </c>
      <c r="D325" s="90">
        <v>3506.7746000000002</v>
      </c>
      <c r="E325" s="90">
        <v>0</v>
      </c>
      <c r="F325" s="90">
        <v>1.61E-2</v>
      </c>
      <c r="G325" s="90">
        <v>433986.652</v>
      </c>
      <c r="H325" s="90">
        <v>238058.51860000001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0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2497380000000</v>
      </c>
      <c r="C328" s="90">
        <v>1442006.7409999999</v>
      </c>
      <c r="D328" s="90" t="s">
        <v>1035</v>
      </c>
      <c r="E328" s="90">
        <v>445952.00699999998</v>
      </c>
      <c r="F328" s="90">
        <v>310109.712</v>
      </c>
      <c r="G328" s="90">
        <v>92596.157000000007</v>
      </c>
      <c r="H328" s="90">
        <v>0</v>
      </c>
      <c r="I328" s="90">
        <v>317015.77899999998</v>
      </c>
      <c r="J328" s="90">
        <v>6881</v>
      </c>
      <c r="K328" s="90">
        <v>59565.877999999997</v>
      </c>
      <c r="L328" s="90">
        <v>40658.017999999996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6265.5519999999997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2262200000000</v>
      </c>
      <c r="C329" s="90">
        <v>1446495.1869999999</v>
      </c>
      <c r="D329" s="90" t="s">
        <v>873</v>
      </c>
      <c r="E329" s="90">
        <v>445952.00699999998</v>
      </c>
      <c r="F329" s="90">
        <v>310109.712</v>
      </c>
      <c r="G329" s="90">
        <v>91357.744000000006</v>
      </c>
      <c r="H329" s="90">
        <v>0</v>
      </c>
      <c r="I329" s="90">
        <v>324886.00699999998</v>
      </c>
      <c r="J329" s="90">
        <v>0</v>
      </c>
      <c r="K329" s="90">
        <v>59368.178999999996</v>
      </c>
      <c r="L329" s="90">
        <v>40658.017999999996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11200.883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2584650000000</v>
      </c>
      <c r="C330" s="90">
        <v>1462351.845</v>
      </c>
      <c r="D330" s="90" t="s">
        <v>874</v>
      </c>
      <c r="E330" s="90">
        <v>445952.00699999998</v>
      </c>
      <c r="F330" s="90">
        <v>310109.712</v>
      </c>
      <c r="G330" s="90">
        <v>88145.365999999995</v>
      </c>
      <c r="H330" s="90">
        <v>0</v>
      </c>
      <c r="I330" s="90">
        <v>343579.93199999997</v>
      </c>
      <c r="J330" s="90">
        <v>0</v>
      </c>
      <c r="K330" s="90">
        <v>59854.553999999996</v>
      </c>
      <c r="L330" s="90">
        <v>40658.017999999996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11089.618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2517780000000</v>
      </c>
      <c r="C331" s="90">
        <v>1482490.834</v>
      </c>
      <c r="D331" s="90" t="s">
        <v>875</v>
      </c>
      <c r="E331" s="90">
        <v>445952.00699999998</v>
      </c>
      <c r="F331" s="90">
        <v>310109.712</v>
      </c>
      <c r="G331" s="90">
        <v>101781.969</v>
      </c>
      <c r="H331" s="90">
        <v>0</v>
      </c>
      <c r="I331" s="90">
        <v>353671.39600000001</v>
      </c>
      <c r="J331" s="90">
        <v>0</v>
      </c>
      <c r="K331" s="90">
        <v>60802.892999999996</v>
      </c>
      <c r="L331" s="90">
        <v>40658.017999999996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6552.2020000000002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2801970000000</v>
      </c>
      <c r="C332" s="90">
        <v>1564254.4550000001</v>
      </c>
      <c r="D332" s="90" t="s">
        <v>876</v>
      </c>
      <c r="E332" s="90">
        <v>445952.00699999998</v>
      </c>
      <c r="F332" s="90">
        <v>310109.712</v>
      </c>
      <c r="G332" s="90">
        <v>105105.026</v>
      </c>
      <c r="H332" s="90">
        <v>0</v>
      </c>
      <c r="I332" s="90">
        <v>430168.951</v>
      </c>
      <c r="J332" s="90">
        <v>0</v>
      </c>
      <c r="K332" s="90">
        <v>62723.017</v>
      </c>
      <c r="L332" s="90">
        <v>40658.017999999996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6575.0870000000004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2787330000000</v>
      </c>
      <c r="C333" s="90">
        <v>1620479.3149999999</v>
      </c>
      <c r="D333" s="90" t="s">
        <v>877</v>
      </c>
      <c r="E333" s="90">
        <v>445952.00699999998</v>
      </c>
      <c r="F333" s="90">
        <v>310109.712</v>
      </c>
      <c r="G333" s="90">
        <v>102144.15300000001</v>
      </c>
      <c r="H333" s="90">
        <v>0</v>
      </c>
      <c r="I333" s="90">
        <v>488451.69900000002</v>
      </c>
      <c r="J333" s="90">
        <v>0</v>
      </c>
      <c r="K333" s="90">
        <v>63478.654000000002</v>
      </c>
      <c r="L333" s="90">
        <v>40658.017999999996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6722.4350000000004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2905440000000</v>
      </c>
      <c r="C334" s="90">
        <v>1600473.8659999999</v>
      </c>
      <c r="D334" s="90" t="s">
        <v>878</v>
      </c>
      <c r="E334" s="90">
        <v>445952.00699999998</v>
      </c>
      <c r="F334" s="90">
        <v>310109.712</v>
      </c>
      <c r="G334" s="90">
        <v>106903.35</v>
      </c>
      <c r="H334" s="90">
        <v>0</v>
      </c>
      <c r="I334" s="90">
        <v>463735.06900000002</v>
      </c>
      <c r="J334" s="90">
        <v>0</v>
      </c>
      <c r="K334" s="90">
        <v>63467.154000000002</v>
      </c>
      <c r="L334" s="90">
        <v>40658.017999999996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6685.9179999999997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2949180000000</v>
      </c>
      <c r="C335" s="90">
        <v>1575706.8319999999</v>
      </c>
      <c r="D335" s="90" t="s">
        <v>879</v>
      </c>
      <c r="E335" s="90">
        <v>445952.00699999998</v>
      </c>
      <c r="F335" s="90">
        <v>310109.712</v>
      </c>
      <c r="G335" s="90">
        <v>94795.760999999999</v>
      </c>
      <c r="H335" s="90">
        <v>0</v>
      </c>
      <c r="I335" s="90">
        <v>452462.10399999999</v>
      </c>
      <c r="J335" s="90">
        <v>0</v>
      </c>
      <c r="K335" s="90">
        <v>62075.430999999997</v>
      </c>
      <c r="L335" s="90">
        <v>40658.017999999996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6691.1610000000001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2775660000000</v>
      </c>
      <c r="C336" s="90">
        <v>1560231.07</v>
      </c>
      <c r="D336" s="90" t="s">
        <v>880</v>
      </c>
      <c r="E336" s="90">
        <v>445952.00699999998</v>
      </c>
      <c r="F336" s="90">
        <v>310109.712</v>
      </c>
      <c r="G336" s="90">
        <v>101465.481</v>
      </c>
      <c r="H336" s="90">
        <v>0</v>
      </c>
      <c r="I336" s="90">
        <v>429851.283</v>
      </c>
      <c r="J336" s="90">
        <v>0</v>
      </c>
      <c r="K336" s="90">
        <v>62632.125999999997</v>
      </c>
      <c r="L336" s="90">
        <v>40658.017999999996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6599.8040000000001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2741420000000</v>
      </c>
      <c r="C337" s="90">
        <v>1559281.496</v>
      </c>
      <c r="D337" s="90" t="s">
        <v>881</v>
      </c>
      <c r="E337" s="90">
        <v>445952.00699999998</v>
      </c>
      <c r="F337" s="90">
        <v>310109.712</v>
      </c>
      <c r="G337" s="90">
        <v>106522.51</v>
      </c>
      <c r="H337" s="90">
        <v>0</v>
      </c>
      <c r="I337" s="90">
        <v>423615.02</v>
      </c>
      <c r="J337" s="90">
        <v>0</v>
      </c>
      <c r="K337" s="90">
        <v>62857.527999999998</v>
      </c>
      <c r="L337" s="90">
        <v>40658.017999999996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6604.0630000000001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2510300000000</v>
      </c>
      <c r="C338" s="90">
        <v>1486994.267</v>
      </c>
      <c r="D338" s="90" t="s">
        <v>1036</v>
      </c>
      <c r="E338" s="90">
        <v>445952.00699999998</v>
      </c>
      <c r="F338" s="90">
        <v>310109.712</v>
      </c>
      <c r="G338" s="90">
        <v>96775.364000000001</v>
      </c>
      <c r="H338" s="90">
        <v>0</v>
      </c>
      <c r="I338" s="90">
        <v>363291.42599999998</v>
      </c>
      <c r="J338" s="90">
        <v>0</v>
      </c>
      <c r="K338" s="90">
        <v>60784.964999999997</v>
      </c>
      <c r="L338" s="90">
        <v>40658.017999999996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6460.1379999999999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2452510000000</v>
      </c>
      <c r="C339" s="90">
        <v>1455141.5290000001</v>
      </c>
      <c r="D339" s="90" t="s">
        <v>882</v>
      </c>
      <c r="E339" s="90">
        <v>445952.00699999998</v>
      </c>
      <c r="F339" s="90">
        <v>310109.712</v>
      </c>
      <c r="G339" s="90">
        <v>96996.418000000005</v>
      </c>
      <c r="H339" s="90">
        <v>0</v>
      </c>
      <c r="I339" s="90">
        <v>325229.21500000003</v>
      </c>
      <c r="J339" s="90">
        <v>6881</v>
      </c>
      <c r="K339" s="90">
        <v>60033.85</v>
      </c>
      <c r="L339" s="90">
        <v>40658.017999999996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6318.6710000000003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31785800000000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2262200000000</v>
      </c>
      <c r="C342" s="90">
        <v>1442006.7409999999</v>
      </c>
      <c r="D342" s="90"/>
      <c r="E342" s="90">
        <v>445952.00699999998</v>
      </c>
      <c r="F342" s="90">
        <v>310109.712</v>
      </c>
      <c r="G342" s="90">
        <v>88145.365999999995</v>
      </c>
      <c r="H342" s="90">
        <v>0</v>
      </c>
      <c r="I342" s="90">
        <v>317015.77899999998</v>
      </c>
      <c r="J342" s="90">
        <v>0</v>
      </c>
      <c r="K342" s="90">
        <v>59368.178999999996</v>
      </c>
      <c r="L342" s="90">
        <v>40658.017999999996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6265.5519999999997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2949180000000</v>
      </c>
      <c r="C343" s="90">
        <v>1620479.3149999999</v>
      </c>
      <c r="D343" s="90"/>
      <c r="E343" s="90">
        <v>445952.00699999998</v>
      </c>
      <c r="F343" s="90">
        <v>310109.712</v>
      </c>
      <c r="G343" s="90">
        <v>106903.35</v>
      </c>
      <c r="H343" s="90">
        <v>0</v>
      </c>
      <c r="I343" s="90">
        <v>488451.69900000002</v>
      </c>
      <c r="J343" s="90">
        <v>6881</v>
      </c>
      <c r="K343" s="90">
        <v>63478.654000000002</v>
      </c>
      <c r="L343" s="90">
        <v>40658.017999999996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11200.883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662734.56000000006</v>
      </c>
      <c r="C346" s="90">
        <v>122436.71</v>
      </c>
      <c r="D346" s="90">
        <v>0</v>
      </c>
      <c r="E346" s="90">
        <v>785171.27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29.56</v>
      </c>
      <c r="C347" s="90">
        <v>5.46</v>
      </c>
      <c r="D347" s="90">
        <v>0</v>
      </c>
      <c r="E347" s="90">
        <v>35.020000000000003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29.56</v>
      </c>
      <c r="C348" s="90">
        <v>5.46</v>
      </c>
      <c r="D348" s="90">
        <v>0</v>
      </c>
      <c r="E348" s="90">
        <v>35.020000000000003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0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42772.97</v>
      </c>
      <c r="C2" s="90">
        <v>1907.61</v>
      </c>
      <c r="D2" s="90">
        <v>1907.61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42772.97</v>
      </c>
      <c r="C3" s="90">
        <v>1907.61</v>
      </c>
      <c r="D3" s="90">
        <v>1907.61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123325.29</v>
      </c>
      <c r="C4" s="90">
        <v>5500.13</v>
      </c>
      <c r="D4" s="90">
        <v>5500.13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123325.29</v>
      </c>
      <c r="C5" s="90">
        <v>5500.13</v>
      </c>
      <c r="D5" s="90">
        <v>5500.13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10688.63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6726.39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108.12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2498.3200000000002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1698.72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1205.98</v>
      </c>
      <c r="C21" s="90">
        <v>0</v>
      </c>
      <c r="D21" s="90">
        <v>0</v>
      </c>
      <c r="E21" s="90">
        <v>0</v>
      </c>
      <c r="F21" s="90">
        <v>0</v>
      </c>
      <c r="G21" s="90">
        <v>26668.6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312.66000000000003</v>
      </c>
      <c r="C22" s="90">
        <v>0</v>
      </c>
      <c r="D22" s="90">
        <v>0</v>
      </c>
      <c r="E22" s="90">
        <v>0</v>
      </c>
      <c r="F22" s="90">
        <v>0</v>
      </c>
      <c r="G22" s="90">
        <v>116.31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561.66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197.79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30164.25</v>
      </c>
      <c r="C28" s="90">
        <v>12608.71</v>
      </c>
      <c r="D28" s="90">
        <v>0</v>
      </c>
      <c r="E28" s="90">
        <v>0</v>
      </c>
      <c r="F28" s="90">
        <v>0</v>
      </c>
      <c r="G28" s="90">
        <v>30822.52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1.931</v>
      </c>
      <c r="E96" s="90">
        <v>2.7149999999999999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1.931</v>
      </c>
      <c r="E97" s="90">
        <v>2.7149999999999999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1.931</v>
      </c>
      <c r="E98" s="90">
        <v>2.7149999999999999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1.931</v>
      </c>
      <c r="E99" s="90">
        <v>2.7149999999999999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1.931</v>
      </c>
      <c r="E100" s="90">
        <v>2.7149999999999999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1.931</v>
      </c>
      <c r="E101" s="90">
        <v>2.7149999999999999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0.375</v>
      </c>
      <c r="E102" s="90">
        <v>0.40400000000000003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1.931</v>
      </c>
      <c r="E103" s="90">
        <v>2.7149999999999999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1.931</v>
      </c>
      <c r="E104" s="90">
        <v>2.7149999999999999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1.931</v>
      </c>
      <c r="E105" s="90">
        <v>2.7149999999999999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1.931</v>
      </c>
      <c r="E106" s="90">
        <v>2.7149999999999999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1.931</v>
      </c>
      <c r="E107" s="90">
        <v>2.7149999999999999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1.931</v>
      </c>
      <c r="E108" s="90">
        <v>2.7149999999999999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0.375</v>
      </c>
      <c r="E109" s="90">
        <v>0.40400000000000003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1.931</v>
      </c>
      <c r="E110" s="90">
        <v>2.7149999999999999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1.931</v>
      </c>
      <c r="E111" s="90">
        <v>2.7149999999999999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1.931</v>
      </c>
      <c r="E112" s="90">
        <v>2.7149999999999999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1.931</v>
      </c>
      <c r="E113" s="90">
        <v>2.7149999999999999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1.931</v>
      </c>
      <c r="E114" s="90">
        <v>2.7149999999999999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1.931</v>
      </c>
      <c r="E115" s="90">
        <v>2.7149999999999999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1.931</v>
      </c>
      <c r="E116" s="90">
        <v>2.7149999999999999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1.931</v>
      </c>
      <c r="E117" s="90">
        <v>2.7149999999999999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1.931</v>
      </c>
      <c r="E118" s="90">
        <v>2.7149999999999999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1.931</v>
      </c>
      <c r="E119" s="90">
        <v>2.7149999999999999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1.931</v>
      </c>
      <c r="E120" s="90">
        <v>2.7149999999999999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1.931</v>
      </c>
      <c r="E121" s="90">
        <v>2.7149999999999999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1.931</v>
      </c>
      <c r="E122" s="90">
        <v>2.7149999999999999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1.931</v>
      </c>
      <c r="E123" s="90">
        <v>2.7149999999999999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1.931</v>
      </c>
      <c r="E124" s="90">
        <v>2.7149999999999999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1.931</v>
      </c>
      <c r="E125" s="90">
        <v>2.7149999999999999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0.375</v>
      </c>
      <c r="E126" s="90">
        <v>0.40400000000000003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1.931</v>
      </c>
      <c r="E127" s="90">
        <v>2.7149999999999999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1.931</v>
      </c>
      <c r="E128" s="90">
        <v>2.7149999999999999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1.931</v>
      </c>
      <c r="E129" s="90">
        <v>2.7149999999999999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1.931</v>
      </c>
      <c r="E130" s="90">
        <v>2.7149999999999999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1.931</v>
      </c>
      <c r="E131" s="90">
        <v>2.7149999999999999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0.375</v>
      </c>
      <c r="E132" s="90">
        <v>0.40400000000000003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1.931</v>
      </c>
      <c r="E133" s="90">
        <v>2.7149999999999999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1.931</v>
      </c>
      <c r="E134" s="90">
        <v>2.7149999999999999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1.931</v>
      </c>
      <c r="E135" s="90">
        <v>2.7149999999999999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1.931</v>
      </c>
      <c r="E136" s="90">
        <v>2.7149999999999999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1.931</v>
      </c>
      <c r="E137" s="90">
        <v>2.7149999999999999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1.931</v>
      </c>
      <c r="E138" s="90">
        <v>2.7149999999999999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1.931</v>
      </c>
      <c r="E139" s="90">
        <v>2.7149999999999999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1.931</v>
      </c>
      <c r="E140" s="90">
        <v>2.7149999999999999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0.375</v>
      </c>
      <c r="E141" s="90">
        <v>0.40400000000000003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1.931</v>
      </c>
      <c r="E142" s="90">
        <v>2.7149999999999999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1.931</v>
      </c>
      <c r="E143" s="90">
        <v>2.7149999999999999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0.375</v>
      </c>
      <c r="E144" s="90">
        <v>0.40400000000000003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1.931</v>
      </c>
      <c r="E145" s="90">
        <v>2.7149999999999999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1.931</v>
      </c>
      <c r="E146" s="90">
        <v>2.7149999999999999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0.375</v>
      </c>
      <c r="E147" s="90">
        <v>0.40400000000000003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1.931</v>
      </c>
      <c r="E148" s="90">
        <v>2.7149999999999999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0.375</v>
      </c>
      <c r="E149" s="90">
        <v>0.40400000000000003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1.931</v>
      </c>
      <c r="E150" s="90">
        <v>2.7149999999999999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1.931</v>
      </c>
      <c r="E151" s="90">
        <v>2.7149999999999999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1.931</v>
      </c>
      <c r="E152" s="90">
        <v>2.7149999999999999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1.931</v>
      </c>
      <c r="E153" s="90">
        <v>2.7149999999999999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1.931</v>
      </c>
      <c r="E154" s="90">
        <v>2.7149999999999999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1.931</v>
      </c>
      <c r="E155" s="90">
        <v>2.7149999999999999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1.931</v>
      </c>
      <c r="E156" s="90">
        <v>2.7149999999999999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1.931</v>
      </c>
      <c r="E157" s="90">
        <v>2.7149999999999999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1.931</v>
      </c>
      <c r="E158" s="90">
        <v>2.7149999999999999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1.931</v>
      </c>
      <c r="E159" s="90">
        <v>2.7149999999999999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1.931</v>
      </c>
      <c r="E160" s="90">
        <v>2.7149999999999999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1.931</v>
      </c>
      <c r="E161" s="90">
        <v>2.7149999999999999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1.931</v>
      </c>
      <c r="E162" s="90">
        <v>2.7149999999999999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1.931</v>
      </c>
      <c r="E163" s="90">
        <v>2.7149999999999999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1.931</v>
      </c>
      <c r="E164" s="90">
        <v>2.7149999999999999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1.931</v>
      </c>
      <c r="E165" s="90">
        <v>2.7149999999999999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1.931</v>
      </c>
      <c r="E166" s="90">
        <v>2.7149999999999999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1.931</v>
      </c>
      <c r="E167" s="90">
        <v>2.7149999999999999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1.931</v>
      </c>
      <c r="E168" s="90">
        <v>2.7149999999999999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1.931</v>
      </c>
      <c r="E169" s="90">
        <v>2.7149999999999999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1.931</v>
      </c>
      <c r="E170" s="90">
        <v>2.7149999999999999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1.931</v>
      </c>
      <c r="E171" s="90">
        <v>2.7149999999999999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1.931</v>
      </c>
      <c r="E172" s="90">
        <v>2.7149999999999999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1.931</v>
      </c>
      <c r="E173" s="90">
        <v>2.7149999999999999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5.835</v>
      </c>
      <c r="F176" s="90">
        <v>0.251</v>
      </c>
      <c r="G176" s="90">
        <v>0.11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5.835</v>
      </c>
      <c r="F177" s="90">
        <v>0.251</v>
      </c>
      <c r="G177" s="90">
        <v>0.11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5.835</v>
      </c>
      <c r="F178" s="90">
        <v>0.251</v>
      </c>
      <c r="G178" s="90">
        <v>0.11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5.835</v>
      </c>
      <c r="F179" s="90">
        <v>0.251</v>
      </c>
      <c r="G179" s="90">
        <v>0.11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5.835</v>
      </c>
      <c r="F180" s="90">
        <v>0.251</v>
      </c>
      <c r="G180" s="90">
        <v>0.11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5.835</v>
      </c>
      <c r="F181" s="90">
        <v>0.251</v>
      </c>
      <c r="G181" s="90">
        <v>0.11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5.835</v>
      </c>
      <c r="F182" s="90">
        <v>0.251</v>
      </c>
      <c r="G182" s="90">
        <v>0.11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5.835</v>
      </c>
      <c r="F183" s="90">
        <v>0.251</v>
      </c>
      <c r="G183" s="90">
        <v>0.11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5.835</v>
      </c>
      <c r="F184" s="90">
        <v>0.251</v>
      </c>
      <c r="G184" s="90">
        <v>0.11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5.835</v>
      </c>
      <c r="F185" s="90">
        <v>0.251</v>
      </c>
      <c r="G185" s="90">
        <v>0.11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5.835</v>
      </c>
      <c r="F186" s="90">
        <v>0.251</v>
      </c>
      <c r="G186" s="90">
        <v>0.11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5.835</v>
      </c>
      <c r="F187" s="90">
        <v>0.251</v>
      </c>
      <c r="G187" s="90">
        <v>0.11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5.835</v>
      </c>
      <c r="F188" s="90">
        <v>0.251</v>
      </c>
      <c r="G188" s="90">
        <v>0.11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5.835</v>
      </c>
      <c r="F189" s="90">
        <v>0.251</v>
      </c>
      <c r="G189" s="90">
        <v>0.11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5.835</v>
      </c>
      <c r="F190" s="90">
        <v>0.251</v>
      </c>
      <c r="G190" s="90">
        <v>0.11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5.835</v>
      </c>
      <c r="F191" s="90">
        <v>0.251</v>
      </c>
      <c r="G191" s="90">
        <v>0.11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5.835</v>
      </c>
      <c r="F192" s="90">
        <v>0.251</v>
      </c>
      <c r="G192" s="90">
        <v>0.11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5.835</v>
      </c>
      <c r="F193" s="90">
        <v>0.251</v>
      </c>
      <c r="G193" s="90">
        <v>0.11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5.835</v>
      </c>
      <c r="F194" s="90">
        <v>0.251</v>
      </c>
      <c r="G194" s="90">
        <v>0.11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5.835</v>
      </c>
      <c r="F195" s="90">
        <v>0.251</v>
      </c>
      <c r="G195" s="90">
        <v>0.11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5.835</v>
      </c>
      <c r="F196" s="90">
        <v>0.251</v>
      </c>
      <c r="G196" s="90">
        <v>0.11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5.835</v>
      </c>
      <c r="F197" s="90">
        <v>0.251</v>
      </c>
      <c r="G197" s="90">
        <v>0.11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5.835</v>
      </c>
      <c r="F198" s="90">
        <v>0.251</v>
      </c>
      <c r="G198" s="90">
        <v>0.11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5.835</v>
      </c>
      <c r="F199" s="90">
        <v>0.251</v>
      </c>
      <c r="G199" s="90">
        <v>0.11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5.835</v>
      </c>
      <c r="F200" s="90">
        <v>0.251</v>
      </c>
      <c r="G200" s="90">
        <v>0.11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5.835</v>
      </c>
      <c r="F201" s="90">
        <v>0.251</v>
      </c>
      <c r="G201" s="90">
        <v>0.11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5.835</v>
      </c>
      <c r="F202" s="90">
        <v>0.251</v>
      </c>
      <c r="G202" s="90">
        <v>0.11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5.835</v>
      </c>
      <c r="F203" s="90">
        <v>0.251</v>
      </c>
      <c r="G203" s="90">
        <v>0.11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5.835</v>
      </c>
      <c r="F204" s="90">
        <v>0.251</v>
      </c>
      <c r="G204" s="90">
        <v>0.11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5.835</v>
      </c>
      <c r="F205" s="90">
        <v>0.251</v>
      </c>
      <c r="G205" s="90">
        <v>0.11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5.835</v>
      </c>
      <c r="F206" s="90">
        <v>0.251</v>
      </c>
      <c r="G206" s="90">
        <v>0.11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5.835</v>
      </c>
      <c r="F207" s="90">
        <v>0.251</v>
      </c>
      <c r="G207" s="90">
        <v>0.11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5.835</v>
      </c>
      <c r="F208" s="90">
        <v>0.251</v>
      </c>
      <c r="G208" s="90">
        <v>0.11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5.835</v>
      </c>
      <c r="F209" s="90">
        <v>0.251</v>
      </c>
      <c r="G209" s="90">
        <v>0.11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5.835</v>
      </c>
      <c r="F210" s="90">
        <v>0.251</v>
      </c>
      <c r="G210" s="90">
        <v>0.11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5.835</v>
      </c>
      <c r="F211" s="90">
        <v>0.251</v>
      </c>
      <c r="G211" s="90">
        <v>0.11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5.835</v>
      </c>
      <c r="F212" s="90">
        <v>0.251</v>
      </c>
      <c r="G212" s="90">
        <v>0.11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5.835</v>
      </c>
      <c r="F213" s="90">
        <v>0.251</v>
      </c>
      <c r="G213" s="90">
        <v>0.11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5.835</v>
      </c>
      <c r="F214" s="90">
        <v>0.251</v>
      </c>
      <c r="G214" s="90">
        <v>0.11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5.835</v>
      </c>
      <c r="F215" s="90">
        <v>0.251</v>
      </c>
      <c r="G215" s="90">
        <v>0.11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5.83</v>
      </c>
      <c r="F216" s="90">
        <v>0.251</v>
      </c>
      <c r="G216" s="90">
        <v>0.11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5.83</v>
      </c>
      <c r="F217" s="90">
        <v>0.251</v>
      </c>
      <c r="G217" s="90">
        <v>0.11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5.83</v>
      </c>
      <c r="F218" s="90">
        <v>0.251</v>
      </c>
      <c r="G218" s="90">
        <v>0.11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3194230.58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3455086.41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3046804.55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569722.19999999995</v>
      </c>
      <c r="D226" s="90">
        <v>366283.83</v>
      </c>
      <c r="E226" s="90">
        <v>203438.37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371133.18</v>
      </c>
      <c r="D227" s="90">
        <v>268305.78000000003</v>
      </c>
      <c r="E227" s="90">
        <v>102827.4</v>
      </c>
      <c r="F227" s="90">
        <v>0.72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915678.82</v>
      </c>
      <c r="D228" s="90">
        <v>600996.43999999994</v>
      </c>
      <c r="E228" s="90">
        <v>314682.38</v>
      </c>
      <c r="F228" s="90">
        <v>0.66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1478255.14</v>
      </c>
      <c r="D229" s="90">
        <v>963728.5</v>
      </c>
      <c r="E229" s="90">
        <v>514526.64</v>
      </c>
      <c r="F229" s="90">
        <v>0.65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76575.02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14607.74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16674.099999999999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17896.57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16606.060000000001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16606.060000000001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16606.060000000001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16606.060000000001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50586.42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65334.559999999998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65334.559999999998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52337.86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16333.64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16333.64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65334.559999999998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192039.3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29820.07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37404.94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15037.22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65449.62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136277.26999999999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77521.69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77521.69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53454.38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28557.13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29114.720000000001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47208.71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58709.35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271526.15000000002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54086.82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198678.44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37140.080000000002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7825.4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4457.9399999999996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33551.46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7819.86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7382.08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61244.19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61244.19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12683.94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12622.54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68784.02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68290.55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12477.78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12423.05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61244.19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61244.19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12613.8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12531.27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86862.86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86263.94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12602.85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12523.36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42876.25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107190.62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12790.92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202244.43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119271.36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212631.69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17.09</v>
      </c>
      <c r="F295" s="90">
        <v>28760.51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15.74</v>
      </c>
      <c r="F296" s="90">
        <v>26668.71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29.42</v>
      </c>
      <c r="F297" s="90">
        <v>49207.14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46.47</v>
      </c>
      <c r="F298" s="90">
        <v>76984.12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29270.7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19025.169999999998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43001.4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621069.77040000004</v>
      </c>
      <c r="C310" s="90">
        <v>785.47550000000001</v>
      </c>
      <c r="D310" s="90">
        <v>3107.1646999999998</v>
      </c>
      <c r="E310" s="90">
        <v>0</v>
      </c>
      <c r="F310" s="90">
        <v>8.8999999999999999E-3</v>
      </c>
      <c r="G310" s="91">
        <v>1059770</v>
      </c>
      <c r="H310" s="90">
        <v>243530.185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0"/>
      <c r="AA310" s="80"/>
    </row>
    <row r="311" spans="1:27">
      <c r="A311" s="90" t="s">
        <v>795</v>
      </c>
      <c r="B311" s="90">
        <v>544444.85270000005</v>
      </c>
      <c r="C311" s="90">
        <v>687.5136</v>
      </c>
      <c r="D311" s="90">
        <v>2709.0636</v>
      </c>
      <c r="E311" s="90">
        <v>0</v>
      </c>
      <c r="F311" s="90">
        <v>7.7999999999999996E-3</v>
      </c>
      <c r="G311" s="90">
        <v>923980.15529999998</v>
      </c>
      <c r="H311" s="90">
        <v>213348.70490000001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0"/>
      <c r="AA311" s="80"/>
    </row>
    <row r="312" spans="1:27">
      <c r="A312" s="90" t="s">
        <v>796</v>
      </c>
      <c r="B312" s="90">
        <v>628313.28870000003</v>
      </c>
      <c r="C312" s="90">
        <v>799.72889999999995</v>
      </c>
      <c r="D312" s="90">
        <v>3214.7258000000002</v>
      </c>
      <c r="E312" s="90">
        <v>0</v>
      </c>
      <c r="F312" s="90">
        <v>9.1999999999999998E-3</v>
      </c>
      <c r="G312" s="91">
        <v>1096480</v>
      </c>
      <c r="H312" s="90">
        <v>247026.8792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0"/>
      <c r="AA312" s="80"/>
    </row>
    <row r="313" spans="1:27">
      <c r="A313" s="90" t="s">
        <v>797</v>
      </c>
      <c r="B313" s="90">
        <v>612829.45970000001</v>
      </c>
      <c r="C313" s="90">
        <v>783.87969999999996</v>
      </c>
      <c r="D313" s="90">
        <v>3189.5495000000001</v>
      </c>
      <c r="E313" s="90">
        <v>0</v>
      </c>
      <c r="F313" s="90">
        <v>9.1000000000000004E-3</v>
      </c>
      <c r="G313" s="91">
        <v>1087910</v>
      </c>
      <c r="H313" s="90">
        <v>241436.6819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0"/>
      <c r="AA313" s="80"/>
    </row>
    <row r="314" spans="1:27">
      <c r="A314" s="90" t="s">
        <v>420</v>
      </c>
      <c r="B314" s="90">
        <v>666600.43870000006</v>
      </c>
      <c r="C314" s="90">
        <v>856.99620000000004</v>
      </c>
      <c r="D314" s="90">
        <v>3530.1514999999999</v>
      </c>
      <c r="E314" s="90">
        <v>0</v>
      </c>
      <c r="F314" s="90">
        <v>0.01</v>
      </c>
      <c r="G314" s="91">
        <v>1204100</v>
      </c>
      <c r="H314" s="90">
        <v>263179.91070000001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0"/>
      <c r="AA314" s="80"/>
    </row>
    <row r="315" spans="1:27">
      <c r="A315" s="90" t="s">
        <v>798</v>
      </c>
      <c r="B315" s="90">
        <v>674178.52229999995</v>
      </c>
      <c r="C315" s="90">
        <v>870.32190000000003</v>
      </c>
      <c r="D315" s="90">
        <v>3620.4679999999998</v>
      </c>
      <c r="E315" s="90">
        <v>0</v>
      </c>
      <c r="F315" s="90">
        <v>1.03E-2</v>
      </c>
      <c r="G315" s="91">
        <v>1234930</v>
      </c>
      <c r="H315" s="90">
        <v>266633.67879999999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0"/>
      <c r="AA315" s="80"/>
    </row>
    <row r="316" spans="1:27">
      <c r="A316" s="90" t="s">
        <v>799</v>
      </c>
      <c r="B316" s="90">
        <v>706443.59710000001</v>
      </c>
      <c r="C316" s="90">
        <v>913.06190000000004</v>
      </c>
      <c r="D316" s="90">
        <v>3808.9731999999999</v>
      </c>
      <c r="E316" s="90">
        <v>0</v>
      </c>
      <c r="F316" s="90">
        <v>1.0800000000000001E-2</v>
      </c>
      <c r="G316" s="91">
        <v>1299230</v>
      </c>
      <c r="H316" s="90">
        <v>279534.54729999998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0"/>
      <c r="AA316" s="80"/>
    </row>
    <row r="317" spans="1:27">
      <c r="A317" s="90" t="s">
        <v>800</v>
      </c>
      <c r="B317" s="90">
        <v>713499.99399999995</v>
      </c>
      <c r="C317" s="90">
        <v>921.90380000000005</v>
      </c>
      <c r="D317" s="90">
        <v>3843.1215999999999</v>
      </c>
      <c r="E317" s="90">
        <v>0</v>
      </c>
      <c r="F317" s="90">
        <v>1.09E-2</v>
      </c>
      <c r="G317" s="91">
        <v>1310880</v>
      </c>
      <c r="H317" s="90">
        <v>282290.83659999998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651757.32339999999</v>
      </c>
      <c r="C318" s="90">
        <v>839.43830000000003</v>
      </c>
      <c r="D318" s="90">
        <v>3472.9014000000002</v>
      </c>
      <c r="E318" s="90">
        <v>0</v>
      </c>
      <c r="F318" s="90">
        <v>9.7999999999999997E-3</v>
      </c>
      <c r="G318" s="91">
        <v>1184580</v>
      </c>
      <c r="H318" s="90">
        <v>257516.25640000001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0"/>
      <c r="AA318" s="80"/>
    </row>
    <row r="319" spans="1:27">
      <c r="A319" s="90" t="s">
        <v>802</v>
      </c>
      <c r="B319" s="90">
        <v>641238.40930000006</v>
      </c>
      <c r="C319" s="90">
        <v>821.55380000000002</v>
      </c>
      <c r="D319" s="90">
        <v>3356.1152000000002</v>
      </c>
      <c r="E319" s="90">
        <v>0</v>
      </c>
      <c r="F319" s="90">
        <v>9.4999999999999998E-3</v>
      </c>
      <c r="G319" s="91">
        <v>1144730</v>
      </c>
      <c r="H319" s="90">
        <v>252801.14230000001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0"/>
      <c r="AA319" s="80"/>
    </row>
    <row r="320" spans="1:27">
      <c r="A320" s="90" t="s">
        <v>803</v>
      </c>
      <c r="B320" s="90">
        <v>601541.23199999996</v>
      </c>
      <c r="C320" s="90">
        <v>766.34680000000003</v>
      </c>
      <c r="D320" s="90">
        <v>3087.4659000000001</v>
      </c>
      <c r="E320" s="90">
        <v>0</v>
      </c>
      <c r="F320" s="90">
        <v>8.8000000000000005E-3</v>
      </c>
      <c r="G320" s="91">
        <v>1053080</v>
      </c>
      <c r="H320" s="90">
        <v>236590.64660000001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0"/>
      <c r="AA320" s="80"/>
    </row>
    <row r="321" spans="1:38">
      <c r="A321" s="90" t="s">
        <v>804</v>
      </c>
      <c r="B321" s="90">
        <v>608186.14740000002</v>
      </c>
      <c r="C321" s="90">
        <v>768.36789999999996</v>
      </c>
      <c r="D321" s="90">
        <v>3031.3157000000001</v>
      </c>
      <c r="E321" s="90">
        <v>0</v>
      </c>
      <c r="F321" s="90">
        <v>8.6999999999999994E-3</v>
      </c>
      <c r="G321" s="91">
        <v>1033890</v>
      </c>
      <c r="H321" s="90">
        <v>238373.47880000001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0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7670100</v>
      </c>
      <c r="C323" s="90">
        <v>9814.5882000000001</v>
      </c>
      <c r="D323" s="90">
        <v>39971.016100000001</v>
      </c>
      <c r="E323" s="90">
        <v>0</v>
      </c>
      <c r="F323" s="90">
        <v>0.1137</v>
      </c>
      <c r="G323" s="91">
        <v>13633500</v>
      </c>
      <c r="H323" s="91">
        <v>3022260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544444.85270000005</v>
      </c>
      <c r="C324" s="90">
        <v>687.5136</v>
      </c>
      <c r="D324" s="90">
        <v>2709.0636</v>
      </c>
      <c r="E324" s="90">
        <v>0</v>
      </c>
      <c r="F324" s="90">
        <v>7.7999999999999996E-3</v>
      </c>
      <c r="G324" s="90">
        <v>923980.15529999998</v>
      </c>
      <c r="H324" s="90">
        <v>213348.70490000001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0"/>
      <c r="AA324" s="80"/>
    </row>
    <row r="325" spans="1:38">
      <c r="A325" s="90" t="s">
        <v>807</v>
      </c>
      <c r="B325" s="90">
        <v>713499.99399999995</v>
      </c>
      <c r="C325" s="90">
        <v>921.90380000000005</v>
      </c>
      <c r="D325" s="90">
        <v>3843.1215999999999</v>
      </c>
      <c r="E325" s="90">
        <v>0</v>
      </c>
      <c r="F325" s="90">
        <v>1.09E-2</v>
      </c>
      <c r="G325" s="91">
        <v>1310880</v>
      </c>
      <c r="H325" s="90">
        <v>282290.83659999998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2344740000000</v>
      </c>
      <c r="C328" s="90">
        <v>1391717.4169999999</v>
      </c>
      <c r="D328" s="90" t="s">
        <v>888</v>
      </c>
      <c r="E328" s="90">
        <v>445952.00699999998</v>
      </c>
      <c r="F328" s="90">
        <v>310109.712</v>
      </c>
      <c r="G328" s="90">
        <v>78132.320999999996</v>
      </c>
      <c r="H328" s="90">
        <v>0</v>
      </c>
      <c r="I328" s="90">
        <v>286618.25199999998</v>
      </c>
      <c r="J328" s="90">
        <v>0</v>
      </c>
      <c r="K328" s="90">
        <v>57058.606</v>
      </c>
      <c r="L328" s="90">
        <v>39989.31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10894.572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2044310000000</v>
      </c>
      <c r="C329" s="90">
        <v>1347292.996</v>
      </c>
      <c r="D329" s="90" t="s">
        <v>889</v>
      </c>
      <c r="E329" s="90">
        <v>445952.00699999998</v>
      </c>
      <c r="F329" s="90">
        <v>310109.712</v>
      </c>
      <c r="G329" s="90">
        <v>82514.337</v>
      </c>
      <c r="H329" s="90">
        <v>0</v>
      </c>
      <c r="I329" s="90">
        <v>243735.88099999999</v>
      </c>
      <c r="J329" s="90">
        <v>0</v>
      </c>
      <c r="K329" s="90">
        <v>55891.463000000003</v>
      </c>
      <c r="L329" s="90">
        <v>39989.31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6137.6480000000001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2425960000000</v>
      </c>
      <c r="C330" s="90">
        <v>1383438.932</v>
      </c>
      <c r="D330" s="90" t="s">
        <v>1037</v>
      </c>
      <c r="E330" s="90">
        <v>445952.00699999998</v>
      </c>
      <c r="F330" s="90">
        <v>310109.712</v>
      </c>
      <c r="G330" s="90">
        <v>87122.812000000005</v>
      </c>
      <c r="H330" s="90">
        <v>0</v>
      </c>
      <c r="I330" s="90">
        <v>273920.59000000003</v>
      </c>
      <c r="J330" s="90">
        <v>0</v>
      </c>
      <c r="K330" s="90">
        <v>57080.625999999997</v>
      </c>
      <c r="L330" s="90">
        <v>39989.31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6301.2370000000001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2407000000000</v>
      </c>
      <c r="C331" s="90">
        <v>1421554.621</v>
      </c>
      <c r="D331" s="90" t="s">
        <v>890</v>
      </c>
      <c r="E331" s="90">
        <v>445952.00699999998</v>
      </c>
      <c r="F331" s="90">
        <v>310109.712</v>
      </c>
      <c r="G331" s="90">
        <v>92428.12</v>
      </c>
      <c r="H331" s="90">
        <v>0</v>
      </c>
      <c r="I331" s="90">
        <v>305718.962</v>
      </c>
      <c r="J331" s="90">
        <v>0</v>
      </c>
      <c r="K331" s="90">
        <v>58036.557999999997</v>
      </c>
      <c r="L331" s="90">
        <v>39989.31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6357.3159999999998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2664080000000</v>
      </c>
      <c r="C332" s="90">
        <v>1556776.267</v>
      </c>
      <c r="D332" s="90" t="s">
        <v>891</v>
      </c>
      <c r="E332" s="90">
        <v>445952.00699999998</v>
      </c>
      <c r="F332" s="90">
        <v>310109.712</v>
      </c>
      <c r="G332" s="90">
        <v>102783.145</v>
      </c>
      <c r="H332" s="90">
        <v>0</v>
      </c>
      <c r="I332" s="90">
        <v>426642.03600000002</v>
      </c>
      <c r="J332" s="90">
        <v>0</v>
      </c>
      <c r="K332" s="90">
        <v>61694.79</v>
      </c>
      <c r="L332" s="90">
        <v>39989.31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6642.63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2732280000000</v>
      </c>
      <c r="C333" s="90">
        <v>1545397.1429999999</v>
      </c>
      <c r="D333" s="90" t="s">
        <v>892</v>
      </c>
      <c r="E333" s="90">
        <v>445952.00699999998</v>
      </c>
      <c r="F333" s="90">
        <v>310109.712</v>
      </c>
      <c r="G333" s="90">
        <v>102993.565</v>
      </c>
      <c r="H333" s="90">
        <v>0</v>
      </c>
      <c r="I333" s="90">
        <v>415354.29200000002</v>
      </c>
      <c r="J333" s="90">
        <v>0</v>
      </c>
      <c r="K333" s="90">
        <v>61366.517999999996</v>
      </c>
      <c r="L333" s="90">
        <v>39989.31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6669.1009999999997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2874550000000</v>
      </c>
      <c r="C334" s="90">
        <v>1620662.16</v>
      </c>
      <c r="D334" s="90" t="s">
        <v>893</v>
      </c>
      <c r="E334" s="90">
        <v>445952.00699999998</v>
      </c>
      <c r="F334" s="90">
        <v>302612.43699999998</v>
      </c>
      <c r="G334" s="90">
        <v>96660.986999999994</v>
      </c>
      <c r="H334" s="90">
        <v>0</v>
      </c>
      <c r="I334" s="90">
        <v>502452.75099999999</v>
      </c>
      <c r="J334" s="90">
        <v>0</v>
      </c>
      <c r="K334" s="90">
        <v>62421.212</v>
      </c>
      <c r="L334" s="90">
        <v>39989.31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7610.82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2900320000000</v>
      </c>
      <c r="C335" s="90">
        <v>1584830.166</v>
      </c>
      <c r="D335" s="90" t="s">
        <v>894</v>
      </c>
      <c r="E335" s="90">
        <v>445952.00699999998</v>
      </c>
      <c r="F335" s="90">
        <v>310109.712</v>
      </c>
      <c r="G335" s="90">
        <v>102703.93</v>
      </c>
      <c r="H335" s="90">
        <v>0</v>
      </c>
      <c r="I335" s="90">
        <v>454247.261</v>
      </c>
      <c r="J335" s="90">
        <v>0</v>
      </c>
      <c r="K335" s="90">
        <v>62190.741999999998</v>
      </c>
      <c r="L335" s="90">
        <v>39989.31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6674.5659999999998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2620890000000</v>
      </c>
      <c r="C336" s="90">
        <v>1599837.459</v>
      </c>
      <c r="D336" s="90" t="s">
        <v>895</v>
      </c>
      <c r="E336" s="90">
        <v>445952.00699999998</v>
      </c>
      <c r="F336" s="90">
        <v>310109.712</v>
      </c>
      <c r="G336" s="90">
        <v>99659.274000000005</v>
      </c>
      <c r="H336" s="90">
        <v>0</v>
      </c>
      <c r="I336" s="90">
        <v>472383.98599999998</v>
      </c>
      <c r="J336" s="90">
        <v>0</v>
      </c>
      <c r="K336" s="90">
        <v>62148.889000000003</v>
      </c>
      <c r="L336" s="90">
        <v>39989.31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6631.6450000000004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2532710000000</v>
      </c>
      <c r="C337" s="90">
        <v>1479394.064</v>
      </c>
      <c r="D337" s="90" t="s">
        <v>896</v>
      </c>
      <c r="E337" s="90">
        <v>445952.00699999998</v>
      </c>
      <c r="F337" s="90">
        <v>310109.712</v>
      </c>
      <c r="G337" s="90">
        <v>86534.876000000004</v>
      </c>
      <c r="H337" s="90">
        <v>0</v>
      </c>
      <c r="I337" s="90">
        <v>368329.79700000002</v>
      </c>
      <c r="J337" s="90">
        <v>0</v>
      </c>
      <c r="K337" s="90">
        <v>59162.86</v>
      </c>
      <c r="L337" s="90">
        <v>39989.31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6352.8649999999998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2329930000000</v>
      </c>
      <c r="C338" s="90">
        <v>1433306.389</v>
      </c>
      <c r="D338" s="90" t="s">
        <v>897</v>
      </c>
      <c r="E338" s="90">
        <v>445952.00699999998</v>
      </c>
      <c r="F338" s="90">
        <v>310109.712</v>
      </c>
      <c r="G338" s="90">
        <v>82891.087</v>
      </c>
      <c r="H338" s="90">
        <v>0</v>
      </c>
      <c r="I338" s="90">
        <v>320060.69699999999</v>
      </c>
      <c r="J338" s="90">
        <v>6881</v>
      </c>
      <c r="K338" s="90">
        <v>58150.303</v>
      </c>
      <c r="L338" s="90">
        <v>39989.31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6309.6369999999997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2287490000000</v>
      </c>
      <c r="C339" s="90">
        <v>1384708.4620000001</v>
      </c>
      <c r="D339" s="90" t="s">
        <v>1038</v>
      </c>
      <c r="E339" s="90">
        <v>445952.00699999998</v>
      </c>
      <c r="F339" s="90">
        <v>310109.712</v>
      </c>
      <c r="G339" s="90">
        <v>83360.479999999996</v>
      </c>
      <c r="H339" s="90">
        <v>0</v>
      </c>
      <c r="I339" s="90">
        <v>272406.24599999998</v>
      </c>
      <c r="J339" s="90">
        <v>6881</v>
      </c>
      <c r="K339" s="90">
        <v>56943.06</v>
      </c>
      <c r="L339" s="90">
        <v>39989.31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6104.009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30164300000000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2044310000000</v>
      </c>
      <c r="C342" s="90">
        <v>1347292.996</v>
      </c>
      <c r="D342" s="90"/>
      <c r="E342" s="90">
        <v>445952.00699999998</v>
      </c>
      <c r="F342" s="90">
        <v>302612.43699999998</v>
      </c>
      <c r="G342" s="90">
        <v>78132.320999999996</v>
      </c>
      <c r="H342" s="90">
        <v>0</v>
      </c>
      <c r="I342" s="90">
        <v>243735.88099999999</v>
      </c>
      <c r="J342" s="90">
        <v>0</v>
      </c>
      <c r="K342" s="90">
        <v>55891.463000000003</v>
      </c>
      <c r="L342" s="90">
        <v>39989.31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6104.009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2900320000000</v>
      </c>
      <c r="C343" s="90">
        <v>1620662.16</v>
      </c>
      <c r="D343" s="90"/>
      <c r="E343" s="90">
        <v>445952.00699999998</v>
      </c>
      <c r="F343" s="90">
        <v>310109.712</v>
      </c>
      <c r="G343" s="90">
        <v>102993.565</v>
      </c>
      <c r="H343" s="90">
        <v>0</v>
      </c>
      <c r="I343" s="90">
        <v>502452.75099999999</v>
      </c>
      <c r="J343" s="90">
        <v>6881</v>
      </c>
      <c r="K343" s="90">
        <v>62421.212</v>
      </c>
      <c r="L343" s="90">
        <v>39989.31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10894.572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813820.9</v>
      </c>
      <c r="C346" s="90">
        <v>103019.4</v>
      </c>
      <c r="D346" s="90">
        <v>0</v>
      </c>
      <c r="E346" s="90">
        <v>916840.3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36.299999999999997</v>
      </c>
      <c r="C347" s="90">
        <v>4.59</v>
      </c>
      <c r="D347" s="90">
        <v>0</v>
      </c>
      <c r="E347" s="90">
        <v>40.89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36.299999999999997</v>
      </c>
      <c r="C348" s="90">
        <v>4.59</v>
      </c>
      <c r="D348" s="90">
        <v>0</v>
      </c>
      <c r="E348" s="90">
        <v>40.89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5"/>
      <c r="Y355" s="75"/>
    </row>
    <row r="356" spans="20:34">
      <c r="T356" s="73"/>
      <c r="U356" s="75"/>
      <c r="V356" s="75"/>
      <c r="W356" s="75"/>
      <c r="X356" s="75"/>
      <c r="Y356" s="75"/>
    </row>
    <row r="357" spans="20:34">
      <c r="T357" s="73"/>
      <c r="U357" s="75"/>
      <c r="V357" s="75"/>
      <c r="W357" s="75"/>
      <c r="X357" s="75"/>
      <c r="Y357" s="73"/>
    </row>
    <row r="358" spans="20:34">
      <c r="T358" s="73"/>
      <c r="U358" s="75"/>
      <c r="V358" s="75"/>
      <c r="W358" s="75"/>
      <c r="X358" s="75"/>
      <c r="Y358" s="73"/>
    </row>
    <row r="359" spans="20:34">
      <c r="T359" s="73"/>
      <c r="U359" s="75"/>
      <c r="V359" s="75"/>
      <c r="W359" s="75"/>
      <c r="X359" s="75"/>
      <c r="Y359" s="73"/>
    </row>
    <row r="360" spans="20:34">
      <c r="T360" s="73"/>
      <c r="U360" s="75"/>
      <c r="V360" s="75"/>
      <c r="W360" s="75"/>
      <c r="X360" s="75"/>
      <c r="Y360" s="73"/>
    </row>
    <row r="361" spans="20:34">
      <c r="T361" s="73"/>
      <c r="U361" s="75"/>
      <c r="V361" s="75"/>
      <c r="W361" s="75"/>
      <c r="X361" s="75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3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9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41844.6</v>
      </c>
      <c r="C2" s="90">
        <v>1866.21</v>
      </c>
      <c r="D2" s="90">
        <v>1866.21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41844.6</v>
      </c>
      <c r="C3" s="90">
        <v>1866.21</v>
      </c>
      <c r="D3" s="90">
        <v>1866.21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106087.63</v>
      </c>
      <c r="C4" s="90">
        <v>4731.3599999999997</v>
      </c>
      <c r="D4" s="90">
        <v>4731.3599999999997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106087.63</v>
      </c>
      <c r="C5" s="90">
        <v>4731.3599999999997</v>
      </c>
      <c r="D5" s="90">
        <v>4731.3599999999997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10816.84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4765.97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108.09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2753.49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1514.03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1123.26</v>
      </c>
      <c r="C21" s="90">
        <v>0</v>
      </c>
      <c r="D21" s="90">
        <v>0</v>
      </c>
      <c r="E21" s="90">
        <v>0</v>
      </c>
      <c r="F21" s="90">
        <v>0</v>
      </c>
      <c r="G21" s="90">
        <v>35326.1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1281.2</v>
      </c>
      <c r="C22" s="90">
        <v>0</v>
      </c>
      <c r="D22" s="90">
        <v>0</v>
      </c>
      <c r="E22" s="90">
        <v>0</v>
      </c>
      <c r="F22" s="90">
        <v>0</v>
      </c>
      <c r="G22" s="90">
        <v>476.6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507.91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199.11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29161.43</v>
      </c>
      <c r="C28" s="90">
        <v>12683.17</v>
      </c>
      <c r="D28" s="90">
        <v>0</v>
      </c>
      <c r="E28" s="90">
        <v>0</v>
      </c>
      <c r="F28" s="90">
        <v>0</v>
      </c>
      <c r="G28" s="90">
        <v>39840.32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2.3279999999999998</v>
      </c>
      <c r="E96" s="90">
        <v>3.573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2.3279999999999998</v>
      </c>
      <c r="E97" s="90">
        <v>3.573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2.3279999999999998</v>
      </c>
      <c r="E98" s="90">
        <v>3.573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2.3279999999999998</v>
      </c>
      <c r="E99" s="90">
        <v>3.573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2.3279999999999998</v>
      </c>
      <c r="E100" s="90">
        <v>3.573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2.3279999999999998</v>
      </c>
      <c r="E101" s="90">
        <v>3.573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0.26100000000000001</v>
      </c>
      <c r="E102" s="90">
        <v>0.27500000000000002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2.3279999999999998</v>
      </c>
      <c r="E103" s="90">
        <v>3.573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2.3279999999999998</v>
      </c>
      <c r="E104" s="90">
        <v>3.573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2.3279999999999998</v>
      </c>
      <c r="E105" s="90">
        <v>3.573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2.3279999999999998</v>
      </c>
      <c r="E106" s="90">
        <v>3.573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2.3279999999999998</v>
      </c>
      <c r="E107" s="90">
        <v>3.573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2.3279999999999998</v>
      </c>
      <c r="E108" s="90">
        <v>3.573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0.26100000000000001</v>
      </c>
      <c r="E109" s="90">
        <v>0.27500000000000002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2.3279999999999998</v>
      </c>
      <c r="E110" s="90">
        <v>3.573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2.3279999999999998</v>
      </c>
      <c r="E111" s="90">
        <v>3.573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2.3279999999999998</v>
      </c>
      <c r="E112" s="90">
        <v>3.573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2.3279999999999998</v>
      </c>
      <c r="E113" s="90">
        <v>3.573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2.3279999999999998</v>
      </c>
      <c r="E114" s="90">
        <v>3.573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2.3279999999999998</v>
      </c>
      <c r="E115" s="90">
        <v>3.573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2.3279999999999998</v>
      </c>
      <c r="E116" s="90">
        <v>3.573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2.3279999999999998</v>
      </c>
      <c r="E117" s="90">
        <v>3.573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2.3279999999999998</v>
      </c>
      <c r="E118" s="90">
        <v>3.573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2.3279999999999998</v>
      </c>
      <c r="E119" s="90">
        <v>3.573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2.3279999999999998</v>
      </c>
      <c r="E120" s="90">
        <v>3.573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2.3279999999999998</v>
      </c>
      <c r="E121" s="90">
        <v>3.573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2.3279999999999998</v>
      </c>
      <c r="E122" s="90">
        <v>3.573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2.3279999999999998</v>
      </c>
      <c r="E123" s="90">
        <v>3.573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2.3279999999999998</v>
      </c>
      <c r="E124" s="90">
        <v>3.573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2.3279999999999998</v>
      </c>
      <c r="E125" s="90">
        <v>3.573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0.26100000000000001</v>
      </c>
      <c r="E126" s="90">
        <v>0.27500000000000002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2.3279999999999998</v>
      </c>
      <c r="E127" s="90">
        <v>3.573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2.3279999999999998</v>
      </c>
      <c r="E128" s="90">
        <v>3.573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2.3279999999999998</v>
      </c>
      <c r="E129" s="90">
        <v>3.573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2.3279999999999998</v>
      </c>
      <c r="E130" s="90">
        <v>3.573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2.3279999999999998</v>
      </c>
      <c r="E131" s="90">
        <v>3.573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0.26100000000000001</v>
      </c>
      <c r="E132" s="90">
        <v>0.27500000000000002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2.3279999999999998</v>
      </c>
      <c r="E133" s="90">
        <v>3.573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2.3279999999999998</v>
      </c>
      <c r="E134" s="90">
        <v>3.573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2.3279999999999998</v>
      </c>
      <c r="E135" s="90">
        <v>3.573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2.3279999999999998</v>
      </c>
      <c r="E136" s="90">
        <v>3.573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2.3279999999999998</v>
      </c>
      <c r="E137" s="90">
        <v>3.573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2.3279999999999998</v>
      </c>
      <c r="E138" s="90">
        <v>3.573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2.3279999999999998</v>
      </c>
      <c r="E139" s="90">
        <v>3.573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2.3279999999999998</v>
      </c>
      <c r="E140" s="90">
        <v>3.573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0.26100000000000001</v>
      </c>
      <c r="E141" s="90">
        <v>0.27500000000000002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2.3279999999999998</v>
      </c>
      <c r="E142" s="90">
        <v>3.573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2.3279999999999998</v>
      </c>
      <c r="E143" s="90">
        <v>3.573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0.26100000000000001</v>
      </c>
      <c r="E144" s="90">
        <v>0.27500000000000002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2.3279999999999998</v>
      </c>
      <c r="E145" s="90">
        <v>3.573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2.3279999999999998</v>
      </c>
      <c r="E146" s="90">
        <v>3.573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0.26100000000000001</v>
      </c>
      <c r="E147" s="90">
        <v>0.27500000000000002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2.3279999999999998</v>
      </c>
      <c r="E148" s="90">
        <v>3.573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0.26100000000000001</v>
      </c>
      <c r="E149" s="90">
        <v>0.27500000000000002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2.3279999999999998</v>
      </c>
      <c r="E150" s="90">
        <v>3.573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2.3279999999999998</v>
      </c>
      <c r="E151" s="90">
        <v>3.573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2.3279999999999998</v>
      </c>
      <c r="E152" s="90">
        <v>3.573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2.3279999999999998</v>
      </c>
      <c r="E153" s="90">
        <v>3.573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2.3279999999999998</v>
      </c>
      <c r="E154" s="90">
        <v>3.573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2.3279999999999998</v>
      </c>
      <c r="E155" s="90">
        <v>3.573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2.3279999999999998</v>
      </c>
      <c r="E156" s="90">
        <v>3.573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2.3279999999999998</v>
      </c>
      <c r="E157" s="90">
        <v>3.573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2.3279999999999998</v>
      </c>
      <c r="E158" s="90">
        <v>3.573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2.3279999999999998</v>
      </c>
      <c r="E159" s="90">
        <v>3.573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2.3279999999999998</v>
      </c>
      <c r="E160" s="90">
        <v>3.573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2.3279999999999998</v>
      </c>
      <c r="E161" s="90">
        <v>3.573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2.3279999999999998</v>
      </c>
      <c r="E162" s="90">
        <v>3.573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2.3279999999999998</v>
      </c>
      <c r="E163" s="90">
        <v>3.573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2.3279999999999998</v>
      </c>
      <c r="E164" s="90">
        <v>3.573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2.3279999999999998</v>
      </c>
      <c r="E165" s="90">
        <v>3.573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2.3279999999999998</v>
      </c>
      <c r="E166" s="90">
        <v>3.573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2.3279999999999998</v>
      </c>
      <c r="E167" s="90">
        <v>3.573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2.3279999999999998</v>
      </c>
      <c r="E168" s="90">
        <v>3.573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2.3279999999999998</v>
      </c>
      <c r="E169" s="90">
        <v>3.573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2.3279999999999998</v>
      </c>
      <c r="E170" s="90">
        <v>3.573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2.3279999999999998</v>
      </c>
      <c r="E171" s="90">
        <v>3.573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2.3279999999999998</v>
      </c>
      <c r="E172" s="90">
        <v>3.573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2.3279999999999998</v>
      </c>
      <c r="E173" s="90">
        <v>3.573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5.835</v>
      </c>
      <c r="F176" s="90">
        <v>0.251</v>
      </c>
      <c r="G176" s="90">
        <v>0.11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5.835</v>
      </c>
      <c r="F177" s="90">
        <v>0.251</v>
      </c>
      <c r="G177" s="90">
        <v>0.11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5.835</v>
      </c>
      <c r="F178" s="90">
        <v>0.251</v>
      </c>
      <c r="G178" s="90">
        <v>0.11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5.835</v>
      </c>
      <c r="F179" s="90">
        <v>0.251</v>
      </c>
      <c r="G179" s="90">
        <v>0.11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5.835</v>
      </c>
      <c r="F180" s="90">
        <v>0.251</v>
      </c>
      <c r="G180" s="90">
        <v>0.11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5.835</v>
      </c>
      <c r="F181" s="90">
        <v>0.251</v>
      </c>
      <c r="G181" s="90">
        <v>0.11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5.835</v>
      </c>
      <c r="F182" s="90">
        <v>0.251</v>
      </c>
      <c r="G182" s="90">
        <v>0.11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5.835</v>
      </c>
      <c r="F183" s="90">
        <v>0.251</v>
      </c>
      <c r="G183" s="90">
        <v>0.11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5.835</v>
      </c>
      <c r="F184" s="90">
        <v>0.251</v>
      </c>
      <c r="G184" s="90">
        <v>0.11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5.835</v>
      </c>
      <c r="F185" s="90">
        <v>0.251</v>
      </c>
      <c r="G185" s="90">
        <v>0.11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5.835</v>
      </c>
      <c r="F186" s="90">
        <v>0.251</v>
      </c>
      <c r="G186" s="90">
        <v>0.11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5.835</v>
      </c>
      <c r="F187" s="90">
        <v>0.251</v>
      </c>
      <c r="G187" s="90">
        <v>0.11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5.835</v>
      </c>
      <c r="F188" s="90">
        <v>0.251</v>
      </c>
      <c r="G188" s="90">
        <v>0.11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5.835</v>
      </c>
      <c r="F189" s="90">
        <v>0.251</v>
      </c>
      <c r="G189" s="90">
        <v>0.11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5.835</v>
      </c>
      <c r="F190" s="90">
        <v>0.251</v>
      </c>
      <c r="G190" s="90">
        <v>0.11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5.835</v>
      </c>
      <c r="F191" s="90">
        <v>0.251</v>
      </c>
      <c r="G191" s="90">
        <v>0.11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5.835</v>
      </c>
      <c r="F192" s="90">
        <v>0.251</v>
      </c>
      <c r="G192" s="90">
        <v>0.11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5.835</v>
      </c>
      <c r="F193" s="90">
        <v>0.251</v>
      </c>
      <c r="G193" s="90">
        <v>0.11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5.835</v>
      </c>
      <c r="F194" s="90">
        <v>0.251</v>
      </c>
      <c r="G194" s="90">
        <v>0.11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5.835</v>
      </c>
      <c r="F195" s="90">
        <v>0.251</v>
      </c>
      <c r="G195" s="90">
        <v>0.11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5.835</v>
      </c>
      <c r="F196" s="90">
        <v>0.251</v>
      </c>
      <c r="G196" s="90">
        <v>0.11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5.835</v>
      </c>
      <c r="F197" s="90">
        <v>0.251</v>
      </c>
      <c r="G197" s="90">
        <v>0.11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5.835</v>
      </c>
      <c r="F198" s="90">
        <v>0.251</v>
      </c>
      <c r="G198" s="90">
        <v>0.11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5.835</v>
      </c>
      <c r="F199" s="90">
        <v>0.251</v>
      </c>
      <c r="G199" s="90">
        <v>0.11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5.835</v>
      </c>
      <c r="F200" s="90">
        <v>0.251</v>
      </c>
      <c r="G200" s="90">
        <v>0.11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5.835</v>
      </c>
      <c r="F201" s="90">
        <v>0.251</v>
      </c>
      <c r="G201" s="90">
        <v>0.11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5.835</v>
      </c>
      <c r="F202" s="90">
        <v>0.251</v>
      </c>
      <c r="G202" s="90">
        <v>0.11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5.835</v>
      </c>
      <c r="F203" s="90">
        <v>0.251</v>
      </c>
      <c r="G203" s="90">
        <v>0.11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5.835</v>
      </c>
      <c r="F204" s="90">
        <v>0.251</v>
      </c>
      <c r="G204" s="90">
        <v>0.11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5.835</v>
      </c>
      <c r="F205" s="90">
        <v>0.251</v>
      </c>
      <c r="G205" s="90">
        <v>0.11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5.835</v>
      </c>
      <c r="F206" s="90">
        <v>0.251</v>
      </c>
      <c r="G206" s="90">
        <v>0.11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5.835</v>
      </c>
      <c r="F207" s="90">
        <v>0.251</v>
      </c>
      <c r="G207" s="90">
        <v>0.11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5.835</v>
      </c>
      <c r="F208" s="90">
        <v>0.251</v>
      </c>
      <c r="G208" s="90">
        <v>0.11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5.835</v>
      </c>
      <c r="F209" s="90">
        <v>0.251</v>
      </c>
      <c r="G209" s="90">
        <v>0.11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5.835</v>
      </c>
      <c r="F210" s="90">
        <v>0.251</v>
      </c>
      <c r="G210" s="90">
        <v>0.11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5.835</v>
      </c>
      <c r="F211" s="90">
        <v>0.251</v>
      </c>
      <c r="G211" s="90">
        <v>0.11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5.835</v>
      </c>
      <c r="F212" s="90">
        <v>0.251</v>
      </c>
      <c r="G212" s="90">
        <v>0.11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5.835</v>
      </c>
      <c r="F213" s="90">
        <v>0.251</v>
      </c>
      <c r="G213" s="90">
        <v>0.11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5.835</v>
      </c>
      <c r="F214" s="90">
        <v>0.251</v>
      </c>
      <c r="G214" s="90">
        <v>0.11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5.835</v>
      </c>
      <c r="F215" s="90">
        <v>0.251</v>
      </c>
      <c r="G215" s="90">
        <v>0.11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5.83</v>
      </c>
      <c r="F216" s="90">
        <v>0.251</v>
      </c>
      <c r="G216" s="90">
        <v>0.11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5.83</v>
      </c>
      <c r="F217" s="90">
        <v>0.251</v>
      </c>
      <c r="G217" s="90">
        <v>0.11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5.83</v>
      </c>
      <c r="F218" s="90">
        <v>0.251</v>
      </c>
      <c r="G218" s="90">
        <v>0.11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2926288.28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3441100.81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2791228.83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581838.99</v>
      </c>
      <c r="D226" s="90">
        <v>372222.25</v>
      </c>
      <c r="E226" s="90">
        <v>209616.74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391084.37</v>
      </c>
      <c r="D227" s="90">
        <v>277522.01</v>
      </c>
      <c r="E227" s="90">
        <v>113562.35</v>
      </c>
      <c r="F227" s="90">
        <v>0.71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874199.18</v>
      </c>
      <c r="D228" s="90">
        <v>567563.4</v>
      </c>
      <c r="E228" s="90">
        <v>306635.78000000003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1429578.51</v>
      </c>
      <c r="D229" s="90">
        <v>920964.3</v>
      </c>
      <c r="E229" s="90">
        <v>508614.21</v>
      </c>
      <c r="F229" s="90">
        <v>0.64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47188.1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14851.25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16079.49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16368.72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16013.87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16013.87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16013.87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16013.87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50559.05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63004.66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63004.66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53963.43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16756.939999999999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16141.04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63004.66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204207.25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29824.07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41802.43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17138.169999999998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71826.16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136789.15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74757.19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74757.19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60166.78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29617.74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30157.58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43134.26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63490.34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278316.31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56060.65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204464.01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40439.82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8633.4599999999991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5443.65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34162.18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8458.4699999999993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7954.71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69897.759999999995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69740.87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15761.26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15706.86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78170.84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77913.64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15091.4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15047.39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65909.53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65818.66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15127.23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15042.11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97180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96558.13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14723.81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14644.17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41347.24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103368.1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0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209329.28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83094.25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165247.54999999999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18.93</v>
      </c>
      <c r="F295" s="90">
        <v>31869.97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17.12</v>
      </c>
      <c r="F296" s="90">
        <v>28822.75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29.8</v>
      </c>
      <c r="F297" s="90">
        <v>49840.25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47.57</v>
      </c>
      <c r="F298" s="90">
        <v>78800.61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26815.38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18948.16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39394.300000000003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528862.92220000003</v>
      </c>
      <c r="C310" s="90">
        <v>832.41660000000002</v>
      </c>
      <c r="D310" s="90">
        <v>2551.123</v>
      </c>
      <c r="E310" s="90">
        <v>0</v>
      </c>
      <c r="F310" s="90">
        <v>7.1000000000000004E-3</v>
      </c>
      <c r="G310" s="91">
        <v>18842000</v>
      </c>
      <c r="H310" s="90">
        <v>218671.8155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482564.1507</v>
      </c>
      <c r="C311" s="90">
        <v>762.30150000000003</v>
      </c>
      <c r="D311" s="90">
        <v>2347.7384999999999</v>
      </c>
      <c r="E311" s="90">
        <v>0</v>
      </c>
      <c r="F311" s="90">
        <v>6.4999999999999997E-3</v>
      </c>
      <c r="G311" s="91">
        <v>17340000</v>
      </c>
      <c r="H311" s="90">
        <v>199807.29889999999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541218.89190000005</v>
      </c>
      <c r="C312" s="90">
        <v>865.03800000000001</v>
      </c>
      <c r="D312" s="90">
        <v>2706.0230000000001</v>
      </c>
      <c r="E312" s="90">
        <v>0</v>
      </c>
      <c r="F312" s="90">
        <v>7.4999999999999997E-3</v>
      </c>
      <c r="G312" s="91">
        <v>19986800</v>
      </c>
      <c r="H312" s="90">
        <v>225112.83170000001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525462.16200000001</v>
      </c>
      <c r="C313" s="90">
        <v>846.17669999999998</v>
      </c>
      <c r="D313" s="90">
        <v>2672.9812999999999</v>
      </c>
      <c r="E313" s="90">
        <v>0</v>
      </c>
      <c r="F313" s="90">
        <v>7.4000000000000003E-3</v>
      </c>
      <c r="G313" s="91">
        <v>19743100</v>
      </c>
      <c r="H313" s="90">
        <v>219198.40900000001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550268.64720000001</v>
      </c>
      <c r="C314" s="90">
        <v>891.92669999999998</v>
      </c>
      <c r="D314" s="90">
        <v>2841.1484999999998</v>
      </c>
      <c r="E314" s="90">
        <v>0</v>
      </c>
      <c r="F314" s="90">
        <v>7.7999999999999996E-3</v>
      </c>
      <c r="G314" s="91">
        <v>20985600</v>
      </c>
      <c r="H314" s="90">
        <v>230133.32750000001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542333.55079999997</v>
      </c>
      <c r="C315" s="90">
        <v>887.26679999999999</v>
      </c>
      <c r="D315" s="90">
        <v>2859.5127000000002</v>
      </c>
      <c r="E315" s="90">
        <v>0</v>
      </c>
      <c r="F315" s="90">
        <v>7.7999999999999996E-3</v>
      </c>
      <c r="G315" s="91">
        <v>21121600</v>
      </c>
      <c r="H315" s="90">
        <v>227644.1293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563991.35250000004</v>
      </c>
      <c r="C316" s="90">
        <v>925.67560000000003</v>
      </c>
      <c r="D316" s="90">
        <v>2995.2359999999999</v>
      </c>
      <c r="E316" s="90">
        <v>0</v>
      </c>
      <c r="F316" s="90">
        <v>8.2000000000000007E-3</v>
      </c>
      <c r="G316" s="91">
        <v>22124300</v>
      </c>
      <c r="H316" s="90">
        <v>237035.93909999999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569762.73430000001</v>
      </c>
      <c r="C317" s="90">
        <v>934.43140000000005</v>
      </c>
      <c r="D317" s="90">
        <v>3020.7019</v>
      </c>
      <c r="E317" s="90">
        <v>0</v>
      </c>
      <c r="F317" s="90">
        <v>8.3000000000000001E-3</v>
      </c>
      <c r="G317" s="91">
        <v>22312400</v>
      </c>
      <c r="H317" s="90">
        <v>239389.07750000001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528758.93929999997</v>
      </c>
      <c r="C318" s="90">
        <v>861.72040000000004</v>
      </c>
      <c r="D318" s="90">
        <v>2763.7910000000002</v>
      </c>
      <c r="E318" s="90">
        <v>0</v>
      </c>
      <c r="F318" s="90">
        <v>7.6E-3</v>
      </c>
      <c r="G318" s="91">
        <v>20414400</v>
      </c>
      <c r="H318" s="90">
        <v>221608.6384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534187.55989999999</v>
      </c>
      <c r="C319" s="90">
        <v>860.20450000000005</v>
      </c>
      <c r="D319" s="90">
        <v>2717.1997999999999</v>
      </c>
      <c r="E319" s="90">
        <v>0</v>
      </c>
      <c r="F319" s="90">
        <v>7.4999999999999997E-3</v>
      </c>
      <c r="G319" s="91">
        <v>20069700</v>
      </c>
      <c r="H319" s="90">
        <v>222835.90830000001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510303.48950000003</v>
      </c>
      <c r="C320" s="90">
        <v>812.87</v>
      </c>
      <c r="D320" s="90">
        <v>2531.5164</v>
      </c>
      <c r="E320" s="90">
        <v>0</v>
      </c>
      <c r="F320" s="90">
        <v>7.0000000000000001E-3</v>
      </c>
      <c r="G320" s="91">
        <v>18697800</v>
      </c>
      <c r="H320" s="90">
        <v>211975.3339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533712.83849999995</v>
      </c>
      <c r="C321" s="90">
        <v>839.39049999999997</v>
      </c>
      <c r="D321" s="90">
        <v>2569.7449999999999</v>
      </c>
      <c r="E321" s="90">
        <v>0</v>
      </c>
      <c r="F321" s="90">
        <v>7.1000000000000004E-3</v>
      </c>
      <c r="G321" s="91">
        <v>18979500</v>
      </c>
      <c r="H321" s="90">
        <v>220610.4167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6411430</v>
      </c>
      <c r="C323" s="90">
        <v>10319.4187</v>
      </c>
      <c r="D323" s="90">
        <v>32576.716899999999</v>
      </c>
      <c r="E323" s="90">
        <v>0</v>
      </c>
      <c r="F323" s="90">
        <v>8.9700000000000002E-2</v>
      </c>
      <c r="G323" s="91">
        <v>240617000</v>
      </c>
      <c r="H323" s="91">
        <v>2674020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482564.1507</v>
      </c>
      <c r="C324" s="90">
        <v>762.30150000000003</v>
      </c>
      <c r="D324" s="90">
        <v>2347.7384999999999</v>
      </c>
      <c r="E324" s="90">
        <v>0</v>
      </c>
      <c r="F324" s="90">
        <v>6.4999999999999997E-3</v>
      </c>
      <c r="G324" s="91">
        <v>17340000</v>
      </c>
      <c r="H324" s="90">
        <v>199807.29889999999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569762.73430000001</v>
      </c>
      <c r="C325" s="90">
        <v>934.43140000000005</v>
      </c>
      <c r="D325" s="90">
        <v>3020.7019</v>
      </c>
      <c r="E325" s="90">
        <v>0</v>
      </c>
      <c r="F325" s="90">
        <v>8.3000000000000001E-3</v>
      </c>
      <c r="G325" s="91">
        <v>22312400</v>
      </c>
      <c r="H325" s="90">
        <v>239389.07750000001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2283540000000</v>
      </c>
      <c r="C328" s="90">
        <v>1368257.628</v>
      </c>
      <c r="D328" s="90" t="s">
        <v>1039</v>
      </c>
      <c r="E328" s="90">
        <v>445952.00699999998</v>
      </c>
      <c r="F328" s="90">
        <v>310109.712</v>
      </c>
      <c r="G328" s="90">
        <v>93302.335000000006</v>
      </c>
      <c r="H328" s="90">
        <v>0</v>
      </c>
      <c r="I328" s="90">
        <v>151995.99900000001</v>
      </c>
      <c r="J328" s="90">
        <v>0</v>
      </c>
      <c r="K328" s="90">
        <v>49156.92</v>
      </c>
      <c r="L328" s="90">
        <v>36634.877999999997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5994.4849999999997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2101510000000</v>
      </c>
      <c r="C329" s="90">
        <v>1409298.77</v>
      </c>
      <c r="D329" s="90" t="s">
        <v>899</v>
      </c>
      <c r="E329" s="90">
        <v>445952.00699999998</v>
      </c>
      <c r="F329" s="90">
        <v>310109.712</v>
      </c>
      <c r="G329" s="90">
        <v>93925.56</v>
      </c>
      <c r="H329" s="90">
        <v>0</v>
      </c>
      <c r="I329" s="90">
        <v>163269.21100000001</v>
      </c>
      <c r="J329" s="90">
        <v>0</v>
      </c>
      <c r="K329" s="90">
        <v>49371.087</v>
      </c>
      <c r="L329" s="90">
        <v>36634.877999999997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6171.2860000000001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2422290000000</v>
      </c>
      <c r="C330" s="90">
        <v>1461163.28</v>
      </c>
      <c r="D330" s="90" t="s">
        <v>900</v>
      </c>
      <c r="E330" s="90">
        <v>445952.00699999998</v>
      </c>
      <c r="F330" s="90">
        <v>310109.712</v>
      </c>
      <c r="G330" s="90">
        <v>103316.314</v>
      </c>
      <c r="H330" s="90">
        <v>0</v>
      </c>
      <c r="I330" s="90">
        <v>192738.02600000001</v>
      </c>
      <c r="J330" s="90">
        <v>0</v>
      </c>
      <c r="K330" s="90">
        <v>50603.025000000001</v>
      </c>
      <c r="L330" s="90">
        <v>36634.877999999997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6412.6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2392750000000</v>
      </c>
      <c r="C331" s="90">
        <v>1439768.909</v>
      </c>
      <c r="D331" s="90" t="s">
        <v>901</v>
      </c>
      <c r="E331" s="90">
        <v>445952.00699999998</v>
      </c>
      <c r="F331" s="90">
        <v>310109.712</v>
      </c>
      <c r="G331" s="90">
        <v>107765.63800000001</v>
      </c>
      <c r="H331" s="90">
        <v>0</v>
      </c>
      <c r="I331" s="90">
        <v>212723.30799999999</v>
      </c>
      <c r="J331" s="90">
        <v>0</v>
      </c>
      <c r="K331" s="90">
        <v>51200.625999999997</v>
      </c>
      <c r="L331" s="90">
        <v>36634.877999999997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6554.35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2543330000000</v>
      </c>
      <c r="C332" s="90">
        <v>1482241.8189999999</v>
      </c>
      <c r="D332" s="90" t="s">
        <v>902</v>
      </c>
      <c r="E332" s="90">
        <v>445952.00699999998</v>
      </c>
      <c r="F332" s="90">
        <v>310109.712</v>
      </c>
      <c r="G332" s="90">
        <v>114855.98699999999</v>
      </c>
      <c r="H332" s="90">
        <v>0</v>
      </c>
      <c r="I332" s="90">
        <v>243180.101</v>
      </c>
      <c r="J332" s="90">
        <v>0</v>
      </c>
      <c r="K332" s="90">
        <v>52229.125</v>
      </c>
      <c r="L332" s="90">
        <v>36634.877999999997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6663.5929999999998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2559820000000</v>
      </c>
      <c r="C333" s="90">
        <v>1547300.7690000001</v>
      </c>
      <c r="D333" s="90" t="s">
        <v>903</v>
      </c>
      <c r="E333" s="90">
        <v>445952.00699999998</v>
      </c>
      <c r="F333" s="90">
        <v>310109.712</v>
      </c>
      <c r="G333" s="90">
        <v>123192.894</v>
      </c>
      <c r="H333" s="90">
        <v>0</v>
      </c>
      <c r="I333" s="90">
        <v>310418.22700000001</v>
      </c>
      <c r="J333" s="90">
        <v>0</v>
      </c>
      <c r="K333" s="90">
        <v>53972.845999999998</v>
      </c>
      <c r="L333" s="90">
        <v>36634.877999999997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6742.1540000000005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2681340000000</v>
      </c>
      <c r="C334" s="90">
        <v>1517696.899</v>
      </c>
      <c r="D334" s="90" t="s">
        <v>904</v>
      </c>
      <c r="E334" s="90">
        <v>445952.00699999998</v>
      </c>
      <c r="F334" s="90">
        <v>310109.712</v>
      </c>
      <c r="G334" s="90">
        <v>120238.58500000001</v>
      </c>
      <c r="H334" s="90">
        <v>0</v>
      </c>
      <c r="I334" s="90">
        <v>378778.02399999998</v>
      </c>
      <c r="J334" s="90">
        <v>0</v>
      </c>
      <c r="K334" s="90">
        <v>56147.071000000004</v>
      </c>
      <c r="L334" s="90">
        <v>36634.877999999997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6873.9849999999997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2704130000000</v>
      </c>
      <c r="C335" s="90">
        <v>1526955.2479999999</v>
      </c>
      <c r="D335" s="90" t="s">
        <v>905</v>
      </c>
      <c r="E335" s="90">
        <v>445952.00699999998</v>
      </c>
      <c r="F335" s="90">
        <v>310109.712</v>
      </c>
      <c r="G335" s="90">
        <v>120258.253</v>
      </c>
      <c r="H335" s="90">
        <v>0</v>
      </c>
      <c r="I335" s="90">
        <v>386350.23</v>
      </c>
      <c r="J335" s="90">
        <v>0</v>
      </c>
      <c r="K335" s="90">
        <v>57820.462</v>
      </c>
      <c r="L335" s="90">
        <v>36634.877999999997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6867.0680000000002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2474110000000</v>
      </c>
      <c r="C336" s="90">
        <v>1465161.709</v>
      </c>
      <c r="D336" s="90" t="s">
        <v>1040</v>
      </c>
      <c r="E336" s="90">
        <v>445952.00699999998</v>
      </c>
      <c r="F336" s="90">
        <v>310109.712</v>
      </c>
      <c r="G336" s="90">
        <v>117978.202</v>
      </c>
      <c r="H336" s="90">
        <v>0</v>
      </c>
      <c r="I336" s="90">
        <v>329845.83299999998</v>
      </c>
      <c r="J336" s="90">
        <v>0</v>
      </c>
      <c r="K336" s="90">
        <v>54859.616999999998</v>
      </c>
      <c r="L336" s="90">
        <v>36634.877999999997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6818.8230000000003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2432340000000</v>
      </c>
      <c r="C337" s="90">
        <v>1421630.5649999999</v>
      </c>
      <c r="D337" s="90" t="s">
        <v>1041</v>
      </c>
      <c r="E337" s="90">
        <v>445952.00699999998</v>
      </c>
      <c r="F337" s="90">
        <v>310109.712</v>
      </c>
      <c r="G337" s="90">
        <v>94668.573000000004</v>
      </c>
      <c r="H337" s="90">
        <v>0</v>
      </c>
      <c r="I337" s="90">
        <v>307806.57799999998</v>
      </c>
      <c r="J337" s="90">
        <v>0</v>
      </c>
      <c r="K337" s="90">
        <v>56597.987999999998</v>
      </c>
      <c r="L337" s="90">
        <v>36634.877999999997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6898.1909999999998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2266060000000</v>
      </c>
      <c r="C338" s="90">
        <v>1390183.8729999999</v>
      </c>
      <c r="D338" s="90" t="s">
        <v>906</v>
      </c>
      <c r="E338" s="90">
        <v>445952.00699999998</v>
      </c>
      <c r="F338" s="90">
        <v>310109.712</v>
      </c>
      <c r="G338" s="90">
        <v>98659.948999999993</v>
      </c>
      <c r="H338" s="90">
        <v>0</v>
      </c>
      <c r="I338" s="90">
        <v>179235.95199999999</v>
      </c>
      <c r="J338" s="90">
        <v>0</v>
      </c>
      <c r="K338" s="90">
        <v>49997.542000000001</v>
      </c>
      <c r="L338" s="90">
        <v>36634.877999999997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6273.1869999999999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2300210000000</v>
      </c>
      <c r="C339" s="90">
        <v>1403763.6129999999</v>
      </c>
      <c r="D339" s="90" t="s">
        <v>1024</v>
      </c>
      <c r="E339" s="90">
        <v>445952.00699999998</v>
      </c>
      <c r="F339" s="90">
        <v>310109.712</v>
      </c>
      <c r="G339" s="90">
        <v>92594.282000000007</v>
      </c>
      <c r="H339" s="90">
        <v>0</v>
      </c>
      <c r="I339" s="90">
        <v>134927.799</v>
      </c>
      <c r="J339" s="90">
        <v>0</v>
      </c>
      <c r="K339" s="90">
        <v>48677.409</v>
      </c>
      <c r="L339" s="90">
        <v>36634.877999999997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5846.0259999999998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29161400000000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2101510000000</v>
      </c>
      <c r="C342" s="90">
        <v>1368257.628</v>
      </c>
      <c r="D342" s="90"/>
      <c r="E342" s="90">
        <v>445952.00699999998</v>
      </c>
      <c r="F342" s="90">
        <v>310109.712</v>
      </c>
      <c r="G342" s="90">
        <v>92594.282000000007</v>
      </c>
      <c r="H342" s="90">
        <v>0</v>
      </c>
      <c r="I342" s="90">
        <v>134927.799</v>
      </c>
      <c r="J342" s="90">
        <v>0</v>
      </c>
      <c r="K342" s="90">
        <v>48677.409</v>
      </c>
      <c r="L342" s="90">
        <v>36634.877999999997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5846.0259999999998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2704130000000</v>
      </c>
      <c r="C343" s="90">
        <v>1547300.7690000001</v>
      </c>
      <c r="D343" s="90"/>
      <c r="E343" s="90">
        <v>445952.00699999998</v>
      </c>
      <c r="F343" s="90">
        <v>310109.712</v>
      </c>
      <c r="G343" s="90">
        <v>123192.894</v>
      </c>
      <c r="H343" s="90">
        <v>0</v>
      </c>
      <c r="I343" s="90">
        <v>386350.23</v>
      </c>
      <c r="J343" s="90">
        <v>0</v>
      </c>
      <c r="K343" s="90">
        <v>57820.462</v>
      </c>
      <c r="L343" s="90">
        <v>36634.877999999997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6898.1909999999998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545379.9</v>
      </c>
      <c r="C346" s="90">
        <v>108455.61</v>
      </c>
      <c r="D346" s="90">
        <v>0</v>
      </c>
      <c r="E346" s="90">
        <v>653835.51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24.32</v>
      </c>
      <c r="C347" s="90">
        <v>4.84</v>
      </c>
      <c r="D347" s="90">
        <v>0</v>
      </c>
      <c r="E347" s="90">
        <v>29.16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24.32</v>
      </c>
      <c r="C348" s="90">
        <v>4.84</v>
      </c>
      <c r="D348" s="90">
        <v>0</v>
      </c>
      <c r="E348" s="90">
        <v>29.16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5"/>
      <c r="Y355" s="75"/>
    </row>
    <row r="356" spans="20:34">
      <c r="T356" s="73"/>
      <c r="U356" s="75"/>
      <c r="V356" s="75"/>
      <c r="W356" s="75"/>
      <c r="X356" s="75"/>
      <c r="Y356" s="75"/>
    </row>
    <row r="357" spans="20:34">
      <c r="T357" s="73"/>
      <c r="U357" s="75"/>
      <c r="V357" s="75"/>
      <c r="W357" s="75"/>
      <c r="X357" s="75"/>
      <c r="Y357" s="73"/>
    </row>
    <row r="358" spans="20:34">
      <c r="T358" s="73"/>
      <c r="U358" s="75"/>
      <c r="V358" s="75"/>
      <c r="W358" s="75"/>
      <c r="X358" s="75"/>
      <c r="Y358" s="73"/>
    </row>
    <row r="359" spans="20:34">
      <c r="T359" s="73"/>
      <c r="U359" s="75"/>
      <c r="V359" s="75"/>
      <c r="W359" s="75"/>
      <c r="X359" s="75"/>
      <c r="Y359" s="73"/>
    </row>
    <row r="360" spans="20:34">
      <c r="T360" s="73"/>
      <c r="U360" s="75"/>
      <c r="V360" s="75"/>
      <c r="W360" s="75"/>
      <c r="X360" s="75"/>
      <c r="Y360" s="73"/>
    </row>
    <row r="361" spans="20:34">
      <c r="T361" s="73"/>
      <c r="U361" s="75"/>
      <c r="V361" s="75"/>
      <c r="W361" s="75"/>
      <c r="X361" s="75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3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41772.370000000003</v>
      </c>
      <c r="C2" s="90">
        <v>1862.99</v>
      </c>
      <c r="D2" s="90">
        <v>1862.99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41772.370000000003</v>
      </c>
      <c r="C3" s="90">
        <v>1862.99</v>
      </c>
      <c r="D3" s="90">
        <v>1862.99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109675.63</v>
      </c>
      <c r="C4" s="90">
        <v>4891.38</v>
      </c>
      <c r="D4" s="90">
        <v>4891.38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109675.63</v>
      </c>
      <c r="C5" s="90">
        <v>4891.38</v>
      </c>
      <c r="D5" s="90">
        <v>4891.38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11566.73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4628.8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108.27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2478.29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1522.02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1038.27</v>
      </c>
      <c r="C21" s="90">
        <v>0</v>
      </c>
      <c r="D21" s="90">
        <v>0</v>
      </c>
      <c r="E21" s="90">
        <v>0</v>
      </c>
      <c r="F21" s="90">
        <v>0</v>
      </c>
      <c r="G21" s="90">
        <v>21112.21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813.27</v>
      </c>
      <c r="C22" s="90">
        <v>0</v>
      </c>
      <c r="D22" s="90">
        <v>0</v>
      </c>
      <c r="E22" s="90">
        <v>0</v>
      </c>
      <c r="F22" s="90">
        <v>0</v>
      </c>
      <c r="G22" s="90">
        <v>302.54000000000002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651.71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190.32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28195.51</v>
      </c>
      <c r="C28" s="90">
        <v>13576.85</v>
      </c>
      <c r="D28" s="90">
        <v>0</v>
      </c>
      <c r="E28" s="90">
        <v>0</v>
      </c>
      <c r="F28" s="90">
        <v>0</v>
      </c>
      <c r="G28" s="90">
        <v>25452.35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1.647</v>
      </c>
      <c r="E96" s="90">
        <v>2.1850000000000001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1.647</v>
      </c>
      <c r="E97" s="90">
        <v>2.1850000000000001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1.647</v>
      </c>
      <c r="E98" s="90">
        <v>2.1850000000000001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1.647</v>
      </c>
      <c r="E99" s="90">
        <v>2.1850000000000001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1.647</v>
      </c>
      <c r="E100" s="90">
        <v>2.1850000000000001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1.647</v>
      </c>
      <c r="E101" s="90">
        <v>2.1850000000000001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0.40899999999999997</v>
      </c>
      <c r="E102" s="90">
        <v>0.44400000000000001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1.647</v>
      </c>
      <c r="E103" s="90">
        <v>2.1850000000000001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1.647</v>
      </c>
      <c r="E104" s="90">
        <v>2.1850000000000001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1.647</v>
      </c>
      <c r="E105" s="90">
        <v>2.1850000000000001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1.647</v>
      </c>
      <c r="E106" s="90">
        <v>2.1850000000000001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1.647</v>
      </c>
      <c r="E107" s="90">
        <v>2.1850000000000001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1.647</v>
      </c>
      <c r="E108" s="90">
        <v>2.1850000000000001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0.40899999999999997</v>
      </c>
      <c r="E109" s="90">
        <v>0.44400000000000001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1.647</v>
      </c>
      <c r="E110" s="90">
        <v>2.1850000000000001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1.647</v>
      </c>
      <c r="E111" s="90">
        <v>2.1850000000000001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1.647</v>
      </c>
      <c r="E112" s="90">
        <v>2.1850000000000001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1.647</v>
      </c>
      <c r="E113" s="90">
        <v>2.1850000000000001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1.647</v>
      </c>
      <c r="E114" s="90">
        <v>2.1850000000000001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1.647</v>
      </c>
      <c r="E115" s="90">
        <v>2.1850000000000001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1.647</v>
      </c>
      <c r="E116" s="90">
        <v>2.1850000000000001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1.647</v>
      </c>
      <c r="E117" s="90">
        <v>2.1850000000000001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1.647</v>
      </c>
      <c r="E118" s="90">
        <v>2.1850000000000001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1.647</v>
      </c>
      <c r="E119" s="90">
        <v>2.1850000000000001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1.647</v>
      </c>
      <c r="E120" s="90">
        <v>2.1850000000000001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1.647</v>
      </c>
      <c r="E121" s="90">
        <v>2.1850000000000001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1.647</v>
      </c>
      <c r="E122" s="90">
        <v>2.1850000000000001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1.647</v>
      </c>
      <c r="E123" s="90">
        <v>2.1850000000000001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1.647</v>
      </c>
      <c r="E124" s="90">
        <v>2.1850000000000001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1.647</v>
      </c>
      <c r="E125" s="90">
        <v>2.1850000000000001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0.40899999999999997</v>
      </c>
      <c r="E126" s="90">
        <v>0.44400000000000001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1.647</v>
      </c>
      <c r="E127" s="90">
        <v>2.1850000000000001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1.647</v>
      </c>
      <c r="E128" s="90">
        <v>2.1850000000000001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1.647</v>
      </c>
      <c r="E129" s="90">
        <v>2.1850000000000001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1.647</v>
      </c>
      <c r="E130" s="90">
        <v>2.1850000000000001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1.647</v>
      </c>
      <c r="E131" s="90">
        <v>2.1850000000000001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0.40899999999999997</v>
      </c>
      <c r="E132" s="90">
        <v>0.44400000000000001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1.647</v>
      </c>
      <c r="E133" s="90">
        <v>2.1850000000000001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1.647</v>
      </c>
      <c r="E134" s="90">
        <v>2.1850000000000001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1.647</v>
      </c>
      <c r="E135" s="90">
        <v>2.1850000000000001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1.647</v>
      </c>
      <c r="E136" s="90">
        <v>2.1850000000000001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1.647</v>
      </c>
      <c r="E137" s="90">
        <v>2.1850000000000001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1.647</v>
      </c>
      <c r="E138" s="90">
        <v>2.1850000000000001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1.647</v>
      </c>
      <c r="E139" s="90">
        <v>2.1850000000000001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1.647</v>
      </c>
      <c r="E140" s="90">
        <v>2.1850000000000001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0.40899999999999997</v>
      </c>
      <c r="E141" s="90">
        <v>0.44400000000000001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1.647</v>
      </c>
      <c r="E142" s="90">
        <v>2.1850000000000001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1.647</v>
      </c>
      <c r="E143" s="90">
        <v>2.1850000000000001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0.40899999999999997</v>
      </c>
      <c r="E144" s="90">
        <v>0.44400000000000001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1.647</v>
      </c>
      <c r="E145" s="90">
        <v>2.1850000000000001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1.647</v>
      </c>
      <c r="E146" s="90">
        <v>2.1850000000000001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0.40899999999999997</v>
      </c>
      <c r="E147" s="90">
        <v>0.44400000000000001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1.647</v>
      </c>
      <c r="E148" s="90">
        <v>2.1850000000000001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0.40899999999999997</v>
      </c>
      <c r="E149" s="90">
        <v>0.44400000000000001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1.647</v>
      </c>
      <c r="E150" s="90">
        <v>2.1850000000000001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1.647</v>
      </c>
      <c r="E151" s="90">
        <v>2.1850000000000001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1.647</v>
      </c>
      <c r="E152" s="90">
        <v>2.1850000000000001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1.647</v>
      </c>
      <c r="E153" s="90">
        <v>2.1850000000000001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1.647</v>
      </c>
      <c r="E154" s="90">
        <v>2.1850000000000001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1.647</v>
      </c>
      <c r="E155" s="90">
        <v>2.1850000000000001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1.647</v>
      </c>
      <c r="E156" s="90">
        <v>2.1850000000000001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1.647</v>
      </c>
      <c r="E157" s="90">
        <v>2.1850000000000001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1.647</v>
      </c>
      <c r="E158" s="90">
        <v>2.1850000000000001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1.647</v>
      </c>
      <c r="E159" s="90">
        <v>2.1850000000000001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1.647</v>
      </c>
      <c r="E160" s="90">
        <v>2.1850000000000001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1.647</v>
      </c>
      <c r="E161" s="90">
        <v>2.1850000000000001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1.647</v>
      </c>
      <c r="E162" s="90">
        <v>2.1850000000000001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1.647</v>
      </c>
      <c r="E163" s="90">
        <v>2.1850000000000001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1.647</v>
      </c>
      <c r="E164" s="90">
        <v>2.1850000000000001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1.647</v>
      </c>
      <c r="E165" s="90">
        <v>2.1850000000000001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1.647</v>
      </c>
      <c r="E166" s="90">
        <v>2.1850000000000001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1.647</v>
      </c>
      <c r="E167" s="90">
        <v>2.1850000000000001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1.647</v>
      </c>
      <c r="E168" s="90">
        <v>2.1850000000000001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1.647</v>
      </c>
      <c r="E169" s="90">
        <v>2.1850000000000001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1.647</v>
      </c>
      <c r="E170" s="90">
        <v>2.1850000000000001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1.647</v>
      </c>
      <c r="E171" s="90">
        <v>2.1850000000000001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1.647</v>
      </c>
      <c r="E172" s="90">
        <v>2.1850000000000001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1.647</v>
      </c>
      <c r="E173" s="90">
        <v>2.1850000000000001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4.0919999999999996</v>
      </c>
      <c r="F176" s="90">
        <v>0.255</v>
      </c>
      <c r="G176" s="90">
        <v>0.129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4.0919999999999996</v>
      </c>
      <c r="F177" s="90">
        <v>0.255</v>
      </c>
      <c r="G177" s="90">
        <v>0.129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4.0919999999999996</v>
      </c>
      <c r="F178" s="90">
        <v>0.255</v>
      </c>
      <c r="G178" s="90">
        <v>0.129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4.0919999999999996</v>
      </c>
      <c r="F179" s="90">
        <v>0.255</v>
      </c>
      <c r="G179" s="90">
        <v>0.129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4.0919999999999996</v>
      </c>
      <c r="F180" s="90">
        <v>0.255</v>
      </c>
      <c r="G180" s="90">
        <v>0.129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4.0919999999999996</v>
      </c>
      <c r="F181" s="90">
        <v>0.255</v>
      </c>
      <c r="G181" s="90">
        <v>0.129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4.0919999999999996</v>
      </c>
      <c r="F182" s="90">
        <v>0.255</v>
      </c>
      <c r="G182" s="90">
        <v>0.129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4.0919999999999996</v>
      </c>
      <c r="F183" s="90">
        <v>0.255</v>
      </c>
      <c r="G183" s="90">
        <v>0.129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4.0919999999999996</v>
      </c>
      <c r="F184" s="90">
        <v>0.255</v>
      </c>
      <c r="G184" s="90">
        <v>0.129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4.0919999999999996</v>
      </c>
      <c r="F185" s="90">
        <v>0.255</v>
      </c>
      <c r="G185" s="90">
        <v>0.129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4.0919999999999996</v>
      </c>
      <c r="F186" s="90">
        <v>0.255</v>
      </c>
      <c r="G186" s="90">
        <v>0.129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4.0919999999999996</v>
      </c>
      <c r="F187" s="90">
        <v>0.255</v>
      </c>
      <c r="G187" s="90">
        <v>0.129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4.0919999999999996</v>
      </c>
      <c r="F188" s="90">
        <v>0.255</v>
      </c>
      <c r="G188" s="90">
        <v>0.129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4.0919999999999996</v>
      </c>
      <c r="F189" s="90">
        <v>0.255</v>
      </c>
      <c r="G189" s="90">
        <v>0.129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4.0919999999999996</v>
      </c>
      <c r="F190" s="90">
        <v>0.255</v>
      </c>
      <c r="G190" s="90">
        <v>0.129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4.0919999999999996</v>
      </c>
      <c r="F191" s="90">
        <v>0.255</v>
      </c>
      <c r="G191" s="90">
        <v>0.129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4.0919999999999996</v>
      </c>
      <c r="F192" s="90">
        <v>0.255</v>
      </c>
      <c r="G192" s="90">
        <v>0.129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4.0919999999999996</v>
      </c>
      <c r="F193" s="90">
        <v>0.255</v>
      </c>
      <c r="G193" s="90">
        <v>0.129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4.0919999999999996</v>
      </c>
      <c r="F194" s="90">
        <v>0.255</v>
      </c>
      <c r="G194" s="90">
        <v>0.129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4.0919999999999996</v>
      </c>
      <c r="F195" s="90">
        <v>0.255</v>
      </c>
      <c r="G195" s="90">
        <v>0.129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4.0919999999999996</v>
      </c>
      <c r="F196" s="90">
        <v>0.255</v>
      </c>
      <c r="G196" s="90">
        <v>0.129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4.0919999999999996</v>
      </c>
      <c r="F197" s="90">
        <v>0.255</v>
      </c>
      <c r="G197" s="90">
        <v>0.129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4.0919999999999996</v>
      </c>
      <c r="F198" s="90">
        <v>0.255</v>
      </c>
      <c r="G198" s="90">
        <v>0.129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4.0919999999999996</v>
      </c>
      <c r="F199" s="90">
        <v>0.255</v>
      </c>
      <c r="G199" s="90">
        <v>0.129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4.0919999999999996</v>
      </c>
      <c r="F200" s="90">
        <v>0.255</v>
      </c>
      <c r="G200" s="90">
        <v>0.129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4.0919999999999996</v>
      </c>
      <c r="F201" s="90">
        <v>0.255</v>
      </c>
      <c r="G201" s="90">
        <v>0.129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4.0919999999999996</v>
      </c>
      <c r="F202" s="90">
        <v>0.255</v>
      </c>
      <c r="G202" s="90">
        <v>0.129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4.0919999999999996</v>
      </c>
      <c r="F203" s="90">
        <v>0.255</v>
      </c>
      <c r="G203" s="90">
        <v>0.129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4.0919999999999996</v>
      </c>
      <c r="F204" s="90">
        <v>0.255</v>
      </c>
      <c r="G204" s="90">
        <v>0.129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4.0919999999999996</v>
      </c>
      <c r="F205" s="90">
        <v>0.255</v>
      </c>
      <c r="G205" s="90">
        <v>0.129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4.0919999999999996</v>
      </c>
      <c r="F206" s="90">
        <v>0.255</v>
      </c>
      <c r="G206" s="90">
        <v>0.129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4.0919999999999996</v>
      </c>
      <c r="F207" s="90">
        <v>0.255</v>
      </c>
      <c r="G207" s="90">
        <v>0.129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4.0919999999999996</v>
      </c>
      <c r="F208" s="90">
        <v>0.255</v>
      </c>
      <c r="G208" s="90">
        <v>0.129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4.0919999999999996</v>
      </c>
      <c r="F209" s="90">
        <v>0.255</v>
      </c>
      <c r="G209" s="90">
        <v>0.129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4.0919999999999996</v>
      </c>
      <c r="F210" s="90">
        <v>0.255</v>
      </c>
      <c r="G210" s="90">
        <v>0.129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4.0919999999999996</v>
      </c>
      <c r="F211" s="90">
        <v>0.255</v>
      </c>
      <c r="G211" s="90">
        <v>0.129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4.0919999999999996</v>
      </c>
      <c r="F212" s="90">
        <v>0.255</v>
      </c>
      <c r="G212" s="90">
        <v>0.129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4.0919999999999996</v>
      </c>
      <c r="F213" s="90">
        <v>0.255</v>
      </c>
      <c r="G213" s="90">
        <v>0.129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4.0919999999999996</v>
      </c>
      <c r="F214" s="90">
        <v>0.255</v>
      </c>
      <c r="G214" s="90">
        <v>0.129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4.0919999999999996</v>
      </c>
      <c r="F215" s="90">
        <v>0.255</v>
      </c>
      <c r="G215" s="90">
        <v>0.129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4.09</v>
      </c>
      <c r="F216" s="90">
        <v>0.255</v>
      </c>
      <c r="G216" s="90">
        <v>0.129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4.09</v>
      </c>
      <c r="F217" s="90">
        <v>0.255</v>
      </c>
      <c r="G217" s="90">
        <v>0.129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4.09</v>
      </c>
      <c r="F218" s="90">
        <v>0.255</v>
      </c>
      <c r="G218" s="90">
        <v>0.129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2958351.69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3445795.29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2821812.38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541241.66</v>
      </c>
      <c r="D226" s="90">
        <v>342745.88</v>
      </c>
      <c r="E226" s="90">
        <v>198495.78</v>
      </c>
      <c r="F226" s="90">
        <v>0.63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359703.6</v>
      </c>
      <c r="D227" s="90">
        <v>258364.01</v>
      </c>
      <c r="E227" s="90">
        <v>101339.59</v>
      </c>
      <c r="F227" s="90">
        <v>0.72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874824.9</v>
      </c>
      <c r="D228" s="90">
        <v>566050.93000000005</v>
      </c>
      <c r="E228" s="90">
        <v>308773.96000000002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1439455.49</v>
      </c>
      <c r="D229" s="90">
        <v>926251.12</v>
      </c>
      <c r="E229" s="90">
        <v>513204.37</v>
      </c>
      <c r="F229" s="90">
        <v>0.64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71902.179999999993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14423.14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16125.49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18209.97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16059.69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16059.69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16059.69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16059.69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50437.31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63184.92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63184.92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51415.97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15796.23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15796.23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63184.92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188327.36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29823.759999999998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35622.480000000003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13765.88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60909.46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135090.1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74971.08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74971.08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49764.36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28380.78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28937.62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48092.18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56194.37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270869.89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53972.12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198665.55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36479.79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7420.14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4256.51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31984.98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7251.36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7013.35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59229.14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59229.14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11846.88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11804.6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64836.639999999999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64557.15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11491.19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11447.63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59229.14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59229.14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11640.56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11576.95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79427.39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78970.240000000005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11298.71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11235.33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41465.54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103663.85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36726.959999999999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189287.21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136047.91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246977.36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16.79</v>
      </c>
      <c r="F295" s="90">
        <v>28269.759999999998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16.059999999999999</v>
      </c>
      <c r="F296" s="90">
        <v>27207.69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29.11</v>
      </c>
      <c r="F297" s="90">
        <v>48696.52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47.08</v>
      </c>
      <c r="F298" s="90">
        <v>77989.88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27109.200000000001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18974.009999999998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39825.949999999997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516126.12729999999</v>
      </c>
      <c r="C310" s="90">
        <v>909.45349999999996</v>
      </c>
      <c r="D310" s="90">
        <v>2163.8719000000001</v>
      </c>
      <c r="E310" s="90">
        <v>0</v>
      </c>
      <c r="F310" s="90">
        <v>8.0999999999999996E-3</v>
      </c>
      <c r="G310" s="91">
        <v>3848320</v>
      </c>
      <c r="H310" s="90">
        <v>219356.5845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467171.22379999998</v>
      </c>
      <c r="C311" s="90">
        <v>828.27149999999995</v>
      </c>
      <c r="D311" s="90">
        <v>1983.5309999999999</v>
      </c>
      <c r="E311" s="90">
        <v>0</v>
      </c>
      <c r="F311" s="90">
        <v>7.4000000000000003E-3</v>
      </c>
      <c r="G311" s="91">
        <v>3527650</v>
      </c>
      <c r="H311" s="90">
        <v>199019.6433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518301.26809999999</v>
      </c>
      <c r="C312" s="90">
        <v>931.46220000000005</v>
      </c>
      <c r="D312" s="90">
        <v>2262.0911000000001</v>
      </c>
      <c r="E312" s="90">
        <v>0</v>
      </c>
      <c r="F312" s="90">
        <v>8.3999999999999995E-3</v>
      </c>
      <c r="G312" s="91">
        <v>4023190</v>
      </c>
      <c r="H312" s="90">
        <v>221959.6317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490608.3603</v>
      </c>
      <c r="C313" s="90">
        <v>888.78070000000002</v>
      </c>
      <c r="D313" s="90">
        <v>2175.9663999999998</v>
      </c>
      <c r="E313" s="90">
        <v>0</v>
      </c>
      <c r="F313" s="90">
        <v>8.0999999999999996E-3</v>
      </c>
      <c r="G313" s="91">
        <v>3870090</v>
      </c>
      <c r="H313" s="90">
        <v>210754.7684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519649.57870000001</v>
      </c>
      <c r="C314" s="90">
        <v>951.69479999999999</v>
      </c>
      <c r="D314" s="90">
        <v>2355.2788999999998</v>
      </c>
      <c r="E314" s="90">
        <v>0</v>
      </c>
      <c r="F314" s="90">
        <v>8.6999999999999994E-3</v>
      </c>
      <c r="G314" s="91">
        <v>4189110</v>
      </c>
      <c r="H314" s="90">
        <v>224181.7917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524183.1446</v>
      </c>
      <c r="C315" s="90">
        <v>969.14300000000003</v>
      </c>
      <c r="D315" s="90">
        <v>2420.6581999999999</v>
      </c>
      <c r="E315" s="90">
        <v>0</v>
      </c>
      <c r="F315" s="90">
        <v>8.8999999999999999E-3</v>
      </c>
      <c r="G315" s="91">
        <v>4305490</v>
      </c>
      <c r="H315" s="90">
        <v>226982.2151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552431.61289999995</v>
      </c>
      <c r="C316" s="90">
        <v>1024.7064</v>
      </c>
      <c r="D316" s="90">
        <v>2567.4609999999998</v>
      </c>
      <c r="E316" s="90">
        <v>0</v>
      </c>
      <c r="F316" s="90">
        <v>9.4999999999999998E-3</v>
      </c>
      <c r="G316" s="91">
        <v>4566630</v>
      </c>
      <c r="H316" s="90">
        <v>239522.46309999999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561449.97510000004</v>
      </c>
      <c r="C317" s="90">
        <v>1041.8344</v>
      </c>
      <c r="D317" s="90">
        <v>2611.3344999999999</v>
      </c>
      <c r="E317" s="90">
        <v>0</v>
      </c>
      <c r="F317" s="90">
        <v>9.5999999999999992E-3</v>
      </c>
      <c r="G317" s="91">
        <v>4644670</v>
      </c>
      <c r="H317" s="90">
        <v>243469.5577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523715.37089999998</v>
      </c>
      <c r="C318" s="90">
        <v>966.22400000000005</v>
      </c>
      <c r="D318" s="90">
        <v>2408.4286000000002</v>
      </c>
      <c r="E318" s="90">
        <v>0</v>
      </c>
      <c r="F318" s="90">
        <v>8.8999999999999999E-3</v>
      </c>
      <c r="G318" s="91">
        <v>4283720</v>
      </c>
      <c r="H318" s="90">
        <v>226589.9559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507232.4963</v>
      </c>
      <c r="C319" s="90">
        <v>920.4991</v>
      </c>
      <c r="D319" s="90">
        <v>2257.5529999999999</v>
      </c>
      <c r="E319" s="90">
        <v>0</v>
      </c>
      <c r="F319" s="90">
        <v>8.3999999999999995E-3</v>
      </c>
      <c r="G319" s="91">
        <v>4015210</v>
      </c>
      <c r="H319" s="90">
        <v>218044.11470000001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491940.46769999998</v>
      </c>
      <c r="C320" s="90">
        <v>880.55409999999995</v>
      </c>
      <c r="D320" s="90">
        <v>2129.7175000000002</v>
      </c>
      <c r="E320" s="90">
        <v>0</v>
      </c>
      <c r="F320" s="90">
        <v>7.9000000000000008E-3</v>
      </c>
      <c r="G320" s="91">
        <v>3787730</v>
      </c>
      <c r="H320" s="90">
        <v>210344.39730000001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510112.83020000003</v>
      </c>
      <c r="C321" s="90">
        <v>902.87819999999999</v>
      </c>
      <c r="D321" s="90">
        <v>2158.3703</v>
      </c>
      <c r="E321" s="90">
        <v>0</v>
      </c>
      <c r="F321" s="90">
        <v>8.0000000000000002E-3</v>
      </c>
      <c r="G321" s="91">
        <v>3838580</v>
      </c>
      <c r="H321" s="90">
        <v>217172.21290000001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6182920</v>
      </c>
      <c r="C323" s="90">
        <v>11215.5021</v>
      </c>
      <c r="D323" s="90">
        <v>27494.262500000001</v>
      </c>
      <c r="E323" s="90">
        <v>0</v>
      </c>
      <c r="F323" s="90">
        <v>0.1018</v>
      </c>
      <c r="G323" s="91">
        <v>48900400</v>
      </c>
      <c r="H323" s="91">
        <v>2657400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467171.22379999998</v>
      </c>
      <c r="C324" s="90">
        <v>828.27149999999995</v>
      </c>
      <c r="D324" s="90">
        <v>1983.5309999999999</v>
      </c>
      <c r="E324" s="90">
        <v>0</v>
      </c>
      <c r="F324" s="90">
        <v>7.4000000000000003E-3</v>
      </c>
      <c r="G324" s="91">
        <v>3527650</v>
      </c>
      <c r="H324" s="90">
        <v>199019.6433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561449.97510000004</v>
      </c>
      <c r="C325" s="90">
        <v>1041.8344</v>
      </c>
      <c r="D325" s="90">
        <v>2611.3344999999999</v>
      </c>
      <c r="E325" s="90">
        <v>0</v>
      </c>
      <c r="F325" s="90">
        <v>9.5999999999999992E-3</v>
      </c>
      <c r="G325" s="91">
        <v>4644670</v>
      </c>
      <c r="H325" s="90">
        <v>243469.5577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2218910000000</v>
      </c>
      <c r="C328" s="90">
        <v>1295276.013</v>
      </c>
      <c r="D328" s="90" t="s">
        <v>963</v>
      </c>
      <c r="E328" s="90">
        <v>445952.00699999998</v>
      </c>
      <c r="F328" s="90">
        <v>310109.712</v>
      </c>
      <c r="G328" s="90">
        <v>82708.289000000004</v>
      </c>
      <c r="H328" s="90">
        <v>0</v>
      </c>
      <c r="I328" s="90">
        <v>105631.128</v>
      </c>
      <c r="J328" s="90">
        <v>0</v>
      </c>
      <c r="K328" s="90">
        <v>46962.034</v>
      </c>
      <c r="L328" s="90">
        <v>37036.288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5582.1379999999999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2034010000000</v>
      </c>
      <c r="C329" s="90">
        <v>1306349.2830000001</v>
      </c>
      <c r="D329" s="90" t="s">
        <v>907</v>
      </c>
      <c r="E329" s="90">
        <v>445952.00699999998</v>
      </c>
      <c r="F329" s="90">
        <v>310109.712</v>
      </c>
      <c r="G329" s="90">
        <v>78532.171000000002</v>
      </c>
      <c r="H329" s="90">
        <v>0</v>
      </c>
      <c r="I329" s="90">
        <v>105437.285</v>
      </c>
      <c r="J329" s="90">
        <v>0</v>
      </c>
      <c r="K329" s="90">
        <v>46928.491000000002</v>
      </c>
      <c r="L329" s="90">
        <v>37036.288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5604.07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2319740000000</v>
      </c>
      <c r="C330" s="90">
        <v>1353837.466</v>
      </c>
      <c r="D330" s="90" t="s">
        <v>908</v>
      </c>
      <c r="E330" s="90">
        <v>445952.00699999998</v>
      </c>
      <c r="F330" s="90">
        <v>310109.712</v>
      </c>
      <c r="G330" s="90">
        <v>88549.275999999998</v>
      </c>
      <c r="H330" s="90">
        <v>0</v>
      </c>
      <c r="I330" s="90">
        <v>141697.47099999999</v>
      </c>
      <c r="J330" s="90">
        <v>0</v>
      </c>
      <c r="K330" s="90">
        <v>48731.455999999998</v>
      </c>
      <c r="L330" s="90">
        <v>37036.288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6084.3239999999996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2231460000000</v>
      </c>
      <c r="C331" s="90">
        <v>1341090.879</v>
      </c>
      <c r="D331" s="90" t="s">
        <v>909</v>
      </c>
      <c r="E331" s="90">
        <v>445952.00699999998</v>
      </c>
      <c r="F331" s="90">
        <v>310109.712</v>
      </c>
      <c r="G331" s="90">
        <v>92995.532999999996</v>
      </c>
      <c r="H331" s="90">
        <v>0</v>
      </c>
      <c r="I331" s="90">
        <v>233257.92300000001</v>
      </c>
      <c r="J331" s="90">
        <v>0</v>
      </c>
      <c r="K331" s="90">
        <v>52327.252999999997</v>
      </c>
      <c r="L331" s="90">
        <v>37036.288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6449.5249999999996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2415400000000</v>
      </c>
      <c r="C332" s="90">
        <v>1428000.3540000001</v>
      </c>
      <c r="D332" s="90" t="s">
        <v>910</v>
      </c>
      <c r="E332" s="90">
        <v>445952.00699999998</v>
      </c>
      <c r="F332" s="90">
        <v>310109.712</v>
      </c>
      <c r="G332" s="90">
        <v>95007.01</v>
      </c>
      <c r="H332" s="90">
        <v>0</v>
      </c>
      <c r="I332" s="90">
        <v>315038.95500000002</v>
      </c>
      <c r="J332" s="90">
        <v>0</v>
      </c>
      <c r="K332" s="90">
        <v>55305.031999999999</v>
      </c>
      <c r="L332" s="90">
        <v>37036.288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6588.7129999999997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2482500000000</v>
      </c>
      <c r="C333" s="90">
        <v>1484892.041</v>
      </c>
      <c r="D333" s="90" t="s">
        <v>903</v>
      </c>
      <c r="E333" s="90">
        <v>445952.00699999998</v>
      </c>
      <c r="F333" s="90">
        <v>310109.712</v>
      </c>
      <c r="G333" s="90">
        <v>100338.732</v>
      </c>
      <c r="H333" s="90">
        <v>0</v>
      </c>
      <c r="I333" s="90">
        <v>365011.80200000003</v>
      </c>
      <c r="J333" s="90">
        <v>0</v>
      </c>
      <c r="K333" s="90">
        <v>56929.421999999999</v>
      </c>
      <c r="L333" s="90">
        <v>37036.288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6551.44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2633080000000</v>
      </c>
      <c r="C334" s="90">
        <v>1513607.821</v>
      </c>
      <c r="D334" s="90" t="s">
        <v>1025</v>
      </c>
      <c r="E334" s="90">
        <v>445952.00699999998</v>
      </c>
      <c r="F334" s="90">
        <v>310109.712</v>
      </c>
      <c r="G334" s="90">
        <v>96221.807000000001</v>
      </c>
      <c r="H334" s="90">
        <v>0</v>
      </c>
      <c r="I334" s="90">
        <v>397260.19500000001</v>
      </c>
      <c r="J334" s="90">
        <v>0</v>
      </c>
      <c r="K334" s="90">
        <v>57511.319000000003</v>
      </c>
      <c r="L334" s="90">
        <v>37036.288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6553.8559999999998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2678070000000</v>
      </c>
      <c r="C335" s="90">
        <v>1510555.612</v>
      </c>
      <c r="D335" s="90" t="s">
        <v>1019</v>
      </c>
      <c r="E335" s="90">
        <v>445952.00699999998</v>
      </c>
      <c r="F335" s="90">
        <v>310109.712</v>
      </c>
      <c r="G335" s="90">
        <v>101338.77800000001</v>
      </c>
      <c r="H335" s="90">
        <v>0</v>
      </c>
      <c r="I335" s="90">
        <v>389124.36200000002</v>
      </c>
      <c r="J335" s="90">
        <v>0</v>
      </c>
      <c r="K335" s="90">
        <v>57323.589</v>
      </c>
      <c r="L335" s="90">
        <v>37036.288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6708.2389999999996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2469950000000</v>
      </c>
      <c r="C336" s="90">
        <v>1458168.523</v>
      </c>
      <c r="D336" s="90" t="s">
        <v>911</v>
      </c>
      <c r="E336" s="90">
        <v>445952.00699999998</v>
      </c>
      <c r="F336" s="90">
        <v>310109.712</v>
      </c>
      <c r="G336" s="90">
        <v>100521.42200000001</v>
      </c>
      <c r="H336" s="90">
        <v>0</v>
      </c>
      <c r="I336" s="90">
        <v>338781.04100000003</v>
      </c>
      <c r="J336" s="90">
        <v>0</v>
      </c>
      <c r="K336" s="90">
        <v>56347.228999999999</v>
      </c>
      <c r="L336" s="90">
        <v>37036.288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6458.1869999999999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2315130000000</v>
      </c>
      <c r="C337" s="90">
        <v>1366253.936</v>
      </c>
      <c r="D337" s="90" t="s">
        <v>912</v>
      </c>
      <c r="E337" s="90">
        <v>445952.00699999998</v>
      </c>
      <c r="F337" s="90">
        <v>310109.712</v>
      </c>
      <c r="G337" s="90">
        <v>91519.790999999997</v>
      </c>
      <c r="H337" s="90">
        <v>0</v>
      </c>
      <c r="I337" s="90">
        <v>258702.198</v>
      </c>
      <c r="J337" s="90">
        <v>0</v>
      </c>
      <c r="K337" s="90">
        <v>53706.896999999997</v>
      </c>
      <c r="L337" s="90">
        <v>37036.288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6264.4059999999999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2183970000000</v>
      </c>
      <c r="C338" s="90">
        <v>1315362.885</v>
      </c>
      <c r="D338" s="90" t="s">
        <v>913</v>
      </c>
      <c r="E338" s="90">
        <v>445952.00699999998</v>
      </c>
      <c r="F338" s="90">
        <v>310109.712</v>
      </c>
      <c r="G338" s="90">
        <v>83909.676999999996</v>
      </c>
      <c r="H338" s="90">
        <v>0</v>
      </c>
      <c r="I338" s="90">
        <v>100344.58500000001</v>
      </c>
      <c r="J338" s="90">
        <v>0</v>
      </c>
      <c r="K338" s="90">
        <v>46907.408000000003</v>
      </c>
      <c r="L338" s="90">
        <v>37036.288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5481.4260000000004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2213290000000</v>
      </c>
      <c r="C339" s="90">
        <v>1299066.899</v>
      </c>
      <c r="D339" s="90" t="s">
        <v>914</v>
      </c>
      <c r="E339" s="90">
        <v>445952.00699999998</v>
      </c>
      <c r="F339" s="90">
        <v>302612.43699999998</v>
      </c>
      <c r="G339" s="90">
        <v>81695.899000000005</v>
      </c>
      <c r="H339" s="90">
        <v>0</v>
      </c>
      <c r="I339" s="90">
        <v>93567.854999999996</v>
      </c>
      <c r="J339" s="90">
        <v>0</v>
      </c>
      <c r="K339" s="90">
        <v>46424.661</v>
      </c>
      <c r="L339" s="90">
        <v>37036.288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6273.4359999999997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28195500000000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2034010000000</v>
      </c>
      <c r="C342" s="90">
        <v>1295276.013</v>
      </c>
      <c r="D342" s="90"/>
      <c r="E342" s="90">
        <v>445952.00699999998</v>
      </c>
      <c r="F342" s="90">
        <v>302612.43699999998</v>
      </c>
      <c r="G342" s="90">
        <v>78532.171000000002</v>
      </c>
      <c r="H342" s="90">
        <v>0</v>
      </c>
      <c r="I342" s="90">
        <v>93567.854999999996</v>
      </c>
      <c r="J342" s="90">
        <v>0</v>
      </c>
      <c r="K342" s="90">
        <v>46424.661</v>
      </c>
      <c r="L342" s="90">
        <v>37036.288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5481.4260000000004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2678070000000</v>
      </c>
      <c r="C343" s="90">
        <v>1513607.821</v>
      </c>
      <c r="D343" s="90"/>
      <c r="E343" s="90">
        <v>445952.00699999998</v>
      </c>
      <c r="F343" s="90">
        <v>310109.712</v>
      </c>
      <c r="G343" s="90">
        <v>101338.77800000001</v>
      </c>
      <c r="H343" s="90">
        <v>0</v>
      </c>
      <c r="I343" s="90">
        <v>397260.19500000001</v>
      </c>
      <c r="J343" s="90">
        <v>0</v>
      </c>
      <c r="K343" s="90">
        <v>57511.319000000003</v>
      </c>
      <c r="L343" s="90">
        <v>37036.288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6708.2389999999996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754430.36</v>
      </c>
      <c r="C346" s="90">
        <v>144686.88</v>
      </c>
      <c r="D346" s="90">
        <v>0</v>
      </c>
      <c r="E346" s="90">
        <v>899117.23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33.65</v>
      </c>
      <c r="C347" s="90">
        <v>6.45</v>
      </c>
      <c r="D347" s="90">
        <v>0</v>
      </c>
      <c r="E347" s="90">
        <v>40.1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33.65</v>
      </c>
      <c r="C348" s="90">
        <v>6.45</v>
      </c>
      <c r="D348" s="90">
        <v>0</v>
      </c>
      <c r="E348" s="90">
        <v>40.1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5"/>
      <c r="Y356" s="75"/>
    </row>
    <row r="357" spans="20:34">
      <c r="T357" s="73"/>
      <c r="U357" s="75"/>
      <c r="V357" s="75"/>
      <c r="W357" s="75"/>
      <c r="X357" s="75"/>
      <c r="Y357" s="73"/>
    </row>
    <row r="358" spans="20:34">
      <c r="T358" s="73"/>
      <c r="U358" s="75"/>
      <c r="V358" s="75"/>
      <c r="W358" s="75"/>
      <c r="X358" s="75"/>
      <c r="Y358" s="73"/>
    </row>
    <row r="359" spans="20:34">
      <c r="T359" s="73"/>
      <c r="U359" s="75"/>
      <c r="V359" s="75"/>
      <c r="W359" s="75"/>
      <c r="X359" s="75"/>
      <c r="Y359" s="73"/>
    </row>
    <row r="360" spans="20:34">
      <c r="T360" s="73"/>
      <c r="U360" s="75"/>
      <c r="V360" s="75"/>
      <c r="W360" s="75"/>
      <c r="X360" s="75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3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40678.54</v>
      </c>
      <c r="C2" s="90">
        <v>1814.2</v>
      </c>
      <c r="D2" s="90">
        <v>1814.2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40678.54</v>
      </c>
      <c r="C3" s="90">
        <v>1814.2</v>
      </c>
      <c r="D3" s="90">
        <v>1814.2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98393.04</v>
      </c>
      <c r="C4" s="90">
        <v>4388.1899999999996</v>
      </c>
      <c r="D4" s="90">
        <v>4388.1899999999996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98393.04</v>
      </c>
      <c r="C5" s="90">
        <v>4388.1899999999996</v>
      </c>
      <c r="D5" s="90">
        <v>4388.1899999999996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11740.28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4035.88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108.25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2481.33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1371.81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1018.57</v>
      </c>
      <c r="C21" s="90">
        <v>0</v>
      </c>
      <c r="D21" s="90">
        <v>0</v>
      </c>
      <c r="E21" s="90">
        <v>0</v>
      </c>
      <c r="F21" s="90">
        <v>0</v>
      </c>
      <c r="G21" s="90">
        <v>18419.46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322.38</v>
      </c>
      <c r="C22" s="90">
        <v>0</v>
      </c>
      <c r="D22" s="90">
        <v>0</v>
      </c>
      <c r="E22" s="90">
        <v>0</v>
      </c>
      <c r="F22" s="90">
        <v>0</v>
      </c>
      <c r="G22" s="90">
        <v>119.92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634.22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191.13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26945.62</v>
      </c>
      <c r="C28" s="90">
        <v>13732.92</v>
      </c>
      <c r="D28" s="90">
        <v>0</v>
      </c>
      <c r="E28" s="90">
        <v>0</v>
      </c>
      <c r="F28" s="90">
        <v>0</v>
      </c>
      <c r="G28" s="90">
        <v>22576.99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2.3769999999999998</v>
      </c>
      <c r="E96" s="90">
        <v>3.6909999999999998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2.3769999999999998</v>
      </c>
      <c r="E97" s="90">
        <v>3.6909999999999998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2.3769999999999998</v>
      </c>
      <c r="E98" s="90">
        <v>3.6909999999999998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2.3769999999999998</v>
      </c>
      <c r="E99" s="90">
        <v>3.6909999999999998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2.3769999999999998</v>
      </c>
      <c r="E100" s="90">
        <v>3.6909999999999998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2.3769999999999998</v>
      </c>
      <c r="E101" s="90">
        <v>3.6909999999999998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0.56899999999999995</v>
      </c>
      <c r="E102" s="90">
        <v>0.63700000000000001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2.3769999999999998</v>
      </c>
      <c r="E103" s="90">
        <v>3.6909999999999998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2.3769999999999998</v>
      </c>
      <c r="E104" s="90">
        <v>3.6909999999999998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2.3769999999999998</v>
      </c>
      <c r="E105" s="90">
        <v>3.6909999999999998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2.3769999999999998</v>
      </c>
      <c r="E106" s="90">
        <v>3.6909999999999998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2.3769999999999998</v>
      </c>
      <c r="E107" s="90">
        <v>3.6909999999999998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2.3769999999999998</v>
      </c>
      <c r="E108" s="90">
        <v>3.6909999999999998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0.56899999999999995</v>
      </c>
      <c r="E109" s="90">
        <v>0.63700000000000001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2.3769999999999998</v>
      </c>
      <c r="E110" s="90">
        <v>3.6909999999999998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2.3769999999999998</v>
      </c>
      <c r="E111" s="90">
        <v>3.6909999999999998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2.3769999999999998</v>
      </c>
      <c r="E112" s="90">
        <v>3.6909999999999998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2.3769999999999998</v>
      </c>
      <c r="E113" s="90">
        <v>3.6909999999999998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2.3769999999999998</v>
      </c>
      <c r="E114" s="90">
        <v>3.6909999999999998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2.3769999999999998</v>
      </c>
      <c r="E115" s="90">
        <v>3.6909999999999998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2.3769999999999998</v>
      </c>
      <c r="E116" s="90">
        <v>3.6909999999999998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2.3769999999999998</v>
      </c>
      <c r="E117" s="90">
        <v>3.6909999999999998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2.3769999999999998</v>
      </c>
      <c r="E118" s="90">
        <v>3.6909999999999998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2.3769999999999998</v>
      </c>
      <c r="E119" s="90">
        <v>3.6909999999999998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2.3769999999999998</v>
      </c>
      <c r="E120" s="90">
        <v>3.6909999999999998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2.3769999999999998</v>
      </c>
      <c r="E121" s="90">
        <v>3.6909999999999998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2.3769999999999998</v>
      </c>
      <c r="E122" s="90">
        <v>3.6909999999999998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2.3769999999999998</v>
      </c>
      <c r="E123" s="90">
        <v>3.6909999999999998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2.3769999999999998</v>
      </c>
      <c r="E124" s="90">
        <v>3.6909999999999998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2.3769999999999998</v>
      </c>
      <c r="E125" s="90">
        <v>3.6909999999999998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0.56899999999999995</v>
      </c>
      <c r="E126" s="90">
        <v>0.63700000000000001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2.3769999999999998</v>
      </c>
      <c r="E127" s="90">
        <v>3.6909999999999998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2.3769999999999998</v>
      </c>
      <c r="E128" s="90">
        <v>3.6909999999999998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2.3769999999999998</v>
      </c>
      <c r="E129" s="90">
        <v>3.6909999999999998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2.3769999999999998</v>
      </c>
      <c r="E130" s="90">
        <v>3.6909999999999998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2.3769999999999998</v>
      </c>
      <c r="E131" s="90">
        <v>3.6909999999999998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0.56899999999999995</v>
      </c>
      <c r="E132" s="90">
        <v>0.63700000000000001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2.3769999999999998</v>
      </c>
      <c r="E133" s="90">
        <v>3.6909999999999998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2.3769999999999998</v>
      </c>
      <c r="E134" s="90">
        <v>3.6909999999999998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2.3769999999999998</v>
      </c>
      <c r="E135" s="90">
        <v>3.6909999999999998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2.3769999999999998</v>
      </c>
      <c r="E136" s="90">
        <v>3.6909999999999998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2.3769999999999998</v>
      </c>
      <c r="E137" s="90">
        <v>3.6909999999999998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2.3769999999999998</v>
      </c>
      <c r="E138" s="90">
        <v>3.6909999999999998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2.3769999999999998</v>
      </c>
      <c r="E139" s="90">
        <v>3.6909999999999998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2.3769999999999998</v>
      </c>
      <c r="E140" s="90">
        <v>3.6909999999999998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0.56899999999999995</v>
      </c>
      <c r="E141" s="90">
        <v>0.63700000000000001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2.3769999999999998</v>
      </c>
      <c r="E142" s="90">
        <v>3.6909999999999998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2.3769999999999998</v>
      </c>
      <c r="E143" s="90">
        <v>3.6909999999999998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0.56899999999999995</v>
      </c>
      <c r="E144" s="90">
        <v>0.63700000000000001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2.3769999999999998</v>
      </c>
      <c r="E145" s="90">
        <v>3.6909999999999998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2.3769999999999998</v>
      </c>
      <c r="E146" s="90">
        <v>3.6909999999999998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0.56899999999999995</v>
      </c>
      <c r="E147" s="90">
        <v>0.63700000000000001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2.3769999999999998</v>
      </c>
      <c r="E148" s="90">
        <v>3.6909999999999998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0.56899999999999995</v>
      </c>
      <c r="E149" s="90">
        <v>0.63700000000000001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2.3769999999999998</v>
      </c>
      <c r="E150" s="90">
        <v>3.6909999999999998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2.3769999999999998</v>
      </c>
      <c r="E151" s="90">
        <v>3.6909999999999998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2.3769999999999998</v>
      </c>
      <c r="E152" s="90">
        <v>3.6909999999999998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2.3769999999999998</v>
      </c>
      <c r="E153" s="90">
        <v>3.6909999999999998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2.3769999999999998</v>
      </c>
      <c r="E154" s="90">
        <v>3.6909999999999998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2.3769999999999998</v>
      </c>
      <c r="E155" s="90">
        <v>3.6909999999999998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2.3769999999999998</v>
      </c>
      <c r="E156" s="90">
        <v>3.6909999999999998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2.3769999999999998</v>
      </c>
      <c r="E157" s="90">
        <v>3.6909999999999998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2.3769999999999998</v>
      </c>
      <c r="E158" s="90">
        <v>3.6909999999999998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2.3769999999999998</v>
      </c>
      <c r="E159" s="90">
        <v>3.6909999999999998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2.3769999999999998</v>
      </c>
      <c r="E160" s="90">
        <v>3.6909999999999998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2.3769999999999998</v>
      </c>
      <c r="E161" s="90">
        <v>3.6909999999999998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2.3769999999999998</v>
      </c>
      <c r="E162" s="90">
        <v>3.6909999999999998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2.3769999999999998</v>
      </c>
      <c r="E163" s="90">
        <v>3.6909999999999998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2.3769999999999998</v>
      </c>
      <c r="E164" s="90">
        <v>3.6909999999999998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2.3769999999999998</v>
      </c>
      <c r="E165" s="90">
        <v>3.6909999999999998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2.3769999999999998</v>
      </c>
      <c r="E166" s="90">
        <v>3.6909999999999998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2.3769999999999998</v>
      </c>
      <c r="E167" s="90">
        <v>3.6909999999999998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2.3769999999999998</v>
      </c>
      <c r="E168" s="90">
        <v>3.6909999999999998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2.3769999999999998</v>
      </c>
      <c r="E169" s="90">
        <v>3.6909999999999998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2.3769999999999998</v>
      </c>
      <c r="E170" s="90">
        <v>3.6909999999999998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2.3769999999999998</v>
      </c>
      <c r="E171" s="90">
        <v>3.6909999999999998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2.3769999999999998</v>
      </c>
      <c r="E172" s="90">
        <v>3.6909999999999998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2.3769999999999998</v>
      </c>
      <c r="E173" s="90">
        <v>3.6909999999999998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5.835</v>
      </c>
      <c r="F176" s="90">
        <v>0.44</v>
      </c>
      <c r="G176" s="90">
        <v>0.27200000000000002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5.835</v>
      </c>
      <c r="F177" s="90">
        <v>0.44</v>
      </c>
      <c r="G177" s="90">
        <v>0.27200000000000002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5.835</v>
      </c>
      <c r="F178" s="90">
        <v>0.44</v>
      </c>
      <c r="G178" s="90">
        <v>0.27200000000000002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5.835</v>
      </c>
      <c r="F179" s="90">
        <v>0.44</v>
      </c>
      <c r="G179" s="90">
        <v>0.27200000000000002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5.835</v>
      </c>
      <c r="F180" s="90">
        <v>0.44</v>
      </c>
      <c r="G180" s="90">
        <v>0.27200000000000002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5.835</v>
      </c>
      <c r="F181" s="90">
        <v>0.44</v>
      </c>
      <c r="G181" s="90">
        <v>0.27200000000000002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5.835</v>
      </c>
      <c r="F182" s="90">
        <v>0.44</v>
      </c>
      <c r="G182" s="90">
        <v>0.27200000000000002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5.835</v>
      </c>
      <c r="F183" s="90">
        <v>0.44</v>
      </c>
      <c r="G183" s="90">
        <v>0.27200000000000002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5.835</v>
      </c>
      <c r="F184" s="90">
        <v>0.44</v>
      </c>
      <c r="G184" s="90">
        <v>0.27200000000000002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5.835</v>
      </c>
      <c r="F185" s="90">
        <v>0.44</v>
      </c>
      <c r="G185" s="90">
        <v>0.27200000000000002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5.835</v>
      </c>
      <c r="F186" s="90">
        <v>0.44</v>
      </c>
      <c r="G186" s="90">
        <v>0.27200000000000002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5.835</v>
      </c>
      <c r="F187" s="90">
        <v>0.44</v>
      </c>
      <c r="G187" s="90">
        <v>0.27200000000000002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5.835</v>
      </c>
      <c r="F188" s="90">
        <v>0.44</v>
      </c>
      <c r="G188" s="90">
        <v>0.27200000000000002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5.835</v>
      </c>
      <c r="F189" s="90">
        <v>0.44</v>
      </c>
      <c r="G189" s="90">
        <v>0.27200000000000002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5.835</v>
      </c>
      <c r="F190" s="90">
        <v>0.44</v>
      </c>
      <c r="G190" s="90">
        <v>0.27200000000000002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5.835</v>
      </c>
      <c r="F191" s="90">
        <v>0.44</v>
      </c>
      <c r="G191" s="90">
        <v>0.27200000000000002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5.835</v>
      </c>
      <c r="F192" s="90">
        <v>0.44</v>
      </c>
      <c r="G192" s="90">
        <v>0.27200000000000002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5.835</v>
      </c>
      <c r="F193" s="90">
        <v>0.44</v>
      </c>
      <c r="G193" s="90">
        <v>0.27200000000000002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5.835</v>
      </c>
      <c r="F194" s="90">
        <v>0.44</v>
      </c>
      <c r="G194" s="90">
        <v>0.27200000000000002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5.835</v>
      </c>
      <c r="F195" s="90">
        <v>0.44</v>
      </c>
      <c r="G195" s="90">
        <v>0.27200000000000002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5.835</v>
      </c>
      <c r="F196" s="90">
        <v>0.44</v>
      </c>
      <c r="G196" s="90">
        <v>0.27200000000000002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5.835</v>
      </c>
      <c r="F197" s="90">
        <v>0.44</v>
      </c>
      <c r="G197" s="90">
        <v>0.27200000000000002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5.835</v>
      </c>
      <c r="F198" s="90">
        <v>0.44</v>
      </c>
      <c r="G198" s="90">
        <v>0.27200000000000002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5.835</v>
      </c>
      <c r="F199" s="90">
        <v>0.44</v>
      </c>
      <c r="G199" s="90">
        <v>0.27200000000000002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5.835</v>
      </c>
      <c r="F200" s="90">
        <v>0.44</v>
      </c>
      <c r="G200" s="90">
        <v>0.27200000000000002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5.835</v>
      </c>
      <c r="F201" s="90">
        <v>0.44</v>
      </c>
      <c r="G201" s="90">
        <v>0.27200000000000002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5.835</v>
      </c>
      <c r="F202" s="90">
        <v>0.44</v>
      </c>
      <c r="G202" s="90">
        <v>0.27200000000000002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5.835</v>
      </c>
      <c r="F203" s="90">
        <v>0.44</v>
      </c>
      <c r="G203" s="90">
        <v>0.27200000000000002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5.835</v>
      </c>
      <c r="F204" s="90">
        <v>0.44</v>
      </c>
      <c r="G204" s="90">
        <v>0.27200000000000002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5.835</v>
      </c>
      <c r="F205" s="90">
        <v>0.44</v>
      </c>
      <c r="G205" s="90">
        <v>0.27200000000000002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5.835</v>
      </c>
      <c r="F206" s="90">
        <v>0.44</v>
      </c>
      <c r="G206" s="90">
        <v>0.27200000000000002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5.835</v>
      </c>
      <c r="F207" s="90">
        <v>0.44</v>
      </c>
      <c r="G207" s="90">
        <v>0.27200000000000002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5.835</v>
      </c>
      <c r="F208" s="90">
        <v>0.44</v>
      </c>
      <c r="G208" s="90">
        <v>0.27200000000000002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5.835</v>
      </c>
      <c r="F209" s="90">
        <v>0.44</v>
      </c>
      <c r="G209" s="90">
        <v>0.27200000000000002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5.835</v>
      </c>
      <c r="F210" s="90">
        <v>0.44</v>
      </c>
      <c r="G210" s="90">
        <v>0.27200000000000002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5.835</v>
      </c>
      <c r="F211" s="90">
        <v>0.44</v>
      </c>
      <c r="G211" s="90">
        <v>0.27200000000000002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5.835</v>
      </c>
      <c r="F212" s="90">
        <v>0.44</v>
      </c>
      <c r="G212" s="90">
        <v>0.27200000000000002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5.835</v>
      </c>
      <c r="F213" s="90">
        <v>0.44</v>
      </c>
      <c r="G213" s="90">
        <v>0.27200000000000002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5.835</v>
      </c>
      <c r="F214" s="90">
        <v>0.44</v>
      </c>
      <c r="G214" s="90">
        <v>0.27200000000000002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5.835</v>
      </c>
      <c r="F215" s="90">
        <v>0.44</v>
      </c>
      <c r="G215" s="90">
        <v>0.27200000000000002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5.83</v>
      </c>
      <c r="F216" s="90">
        <v>0.44</v>
      </c>
      <c r="G216" s="90">
        <v>0.27200000000000002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5.83</v>
      </c>
      <c r="F217" s="90">
        <v>0.44</v>
      </c>
      <c r="G217" s="90">
        <v>0.27200000000000002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5.83</v>
      </c>
      <c r="F218" s="90">
        <v>0.44</v>
      </c>
      <c r="G218" s="90">
        <v>0.27200000000000002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2586167.48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3291823.96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2466805.91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518084.9</v>
      </c>
      <c r="D226" s="90">
        <v>344780.54</v>
      </c>
      <c r="E226" s="90">
        <v>173304.36</v>
      </c>
      <c r="F226" s="90">
        <v>0.67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346641.09</v>
      </c>
      <c r="D227" s="90">
        <v>254607.78</v>
      </c>
      <c r="E227" s="90">
        <v>92033.3</v>
      </c>
      <c r="F227" s="90">
        <v>0.73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813428.72</v>
      </c>
      <c r="D228" s="90">
        <v>551313.36</v>
      </c>
      <c r="E228" s="90">
        <v>262115.36</v>
      </c>
      <c r="F228" s="90">
        <v>0.68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1344002.99</v>
      </c>
      <c r="D229" s="90">
        <v>905135.34</v>
      </c>
      <c r="E229" s="90">
        <v>438867.64</v>
      </c>
      <c r="F229" s="90">
        <v>0.67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72374.39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11925.94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16676.07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18624.509999999998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16608.02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16608.02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16608.02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16608.02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52803.03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65342.28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65342.28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52860.71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16335.57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16335.57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65342.28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195100.12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29820.15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30865.35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13752.7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69792.47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135522.13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77530.86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77530.86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53420.76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29468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30022.58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50085.43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53438.27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262075.57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50625.11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204762.34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37670.92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8298.68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5074.17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36200.49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7429.2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6164.38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64142.15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63583.17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12876.18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12746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70825.679999999993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70320.899999999994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10210.43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10210.43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61251.44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61251.44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13205.73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13056.6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93618.67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92759.64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11324.85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11217.14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42881.32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107203.3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8512.5400000000009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191467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72758.44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132417.69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17.38</v>
      </c>
      <c r="F295" s="90">
        <v>29255.919999999998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15.35</v>
      </c>
      <c r="F296" s="90">
        <v>26003.8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28.82</v>
      </c>
      <c r="F297" s="90">
        <v>48206.6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46.74</v>
      </c>
      <c r="F298" s="90">
        <v>77424.7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23698.65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18126.18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34815.519999999997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261089.4553</v>
      </c>
      <c r="C310" s="90">
        <v>227.1883</v>
      </c>
      <c r="D310" s="90">
        <v>1763.1965</v>
      </c>
      <c r="E310" s="90">
        <v>0</v>
      </c>
      <c r="F310" s="90">
        <v>8.9999999999999998E-4</v>
      </c>
      <c r="G310" s="91">
        <v>10636600</v>
      </c>
      <c r="H310" s="90">
        <v>95742.942599999995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230248.5552</v>
      </c>
      <c r="C311" s="90">
        <v>200.2809</v>
      </c>
      <c r="D311" s="90">
        <v>1567.6212</v>
      </c>
      <c r="E311" s="90">
        <v>0</v>
      </c>
      <c r="F311" s="90">
        <v>8.0000000000000004E-4</v>
      </c>
      <c r="G311" s="91">
        <v>9456850</v>
      </c>
      <c r="H311" s="90">
        <v>84472.162800000006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258728.21609999999</v>
      </c>
      <c r="C312" s="90">
        <v>224.8767</v>
      </c>
      <c r="D312" s="90">
        <v>1793.2161000000001</v>
      </c>
      <c r="E312" s="90">
        <v>0</v>
      </c>
      <c r="F312" s="90">
        <v>8.9999999999999998E-4</v>
      </c>
      <c r="G312" s="91">
        <v>10817900</v>
      </c>
      <c r="H312" s="90">
        <v>95017.302299999996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244403.46429999999</v>
      </c>
      <c r="C313" s="90">
        <v>212.304</v>
      </c>
      <c r="D313" s="90">
        <v>1715.8018</v>
      </c>
      <c r="E313" s="90">
        <v>0</v>
      </c>
      <c r="F313" s="90">
        <v>8.9999999999999998E-4</v>
      </c>
      <c r="G313" s="91">
        <v>10351000</v>
      </c>
      <c r="H313" s="90">
        <v>89823.293600000005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256573.3358</v>
      </c>
      <c r="C314" s="90">
        <v>222.63630000000001</v>
      </c>
      <c r="D314" s="90">
        <v>1844.0299</v>
      </c>
      <c r="E314" s="90">
        <v>0</v>
      </c>
      <c r="F314" s="90">
        <v>8.9999999999999998E-4</v>
      </c>
      <c r="G314" s="91">
        <v>11124800</v>
      </c>
      <c r="H314" s="90">
        <v>94426.525500000003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252280.0699</v>
      </c>
      <c r="C315" s="90">
        <v>218.73480000000001</v>
      </c>
      <c r="D315" s="90">
        <v>1844.6845000000001</v>
      </c>
      <c r="E315" s="90">
        <v>0</v>
      </c>
      <c r="F315" s="90">
        <v>8.9999999999999998E-4</v>
      </c>
      <c r="G315" s="91">
        <v>11128800</v>
      </c>
      <c r="H315" s="90">
        <v>92942.615999999995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258762.3173</v>
      </c>
      <c r="C316" s="90">
        <v>224.13560000000001</v>
      </c>
      <c r="D316" s="90">
        <v>1931.3543</v>
      </c>
      <c r="E316" s="90">
        <v>0</v>
      </c>
      <c r="F316" s="90">
        <v>1E-3</v>
      </c>
      <c r="G316" s="91">
        <v>11651900</v>
      </c>
      <c r="H316" s="90">
        <v>95450.558799999999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266228.01610000001</v>
      </c>
      <c r="C317" s="90">
        <v>230.44880000000001</v>
      </c>
      <c r="D317" s="90">
        <v>2014.5461</v>
      </c>
      <c r="E317" s="90">
        <v>0</v>
      </c>
      <c r="F317" s="90">
        <v>1E-3</v>
      </c>
      <c r="G317" s="91">
        <v>12153900</v>
      </c>
      <c r="H317" s="90">
        <v>98288.264800000004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251984.1023</v>
      </c>
      <c r="C318" s="90">
        <v>218.27549999999999</v>
      </c>
      <c r="D318" s="90">
        <v>1878.7935</v>
      </c>
      <c r="E318" s="90">
        <v>0</v>
      </c>
      <c r="F318" s="90">
        <v>8.9999999999999998E-4</v>
      </c>
      <c r="G318" s="91">
        <v>11334800</v>
      </c>
      <c r="H318" s="90">
        <v>92944.246299999999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260588.6716</v>
      </c>
      <c r="C319" s="90">
        <v>226.0094</v>
      </c>
      <c r="D319" s="90">
        <v>1892.7655</v>
      </c>
      <c r="E319" s="90">
        <v>0</v>
      </c>
      <c r="F319" s="90">
        <v>1E-3</v>
      </c>
      <c r="G319" s="91">
        <v>11418900</v>
      </c>
      <c r="H319" s="90">
        <v>95964.930500000002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250412.9148</v>
      </c>
      <c r="C320" s="90">
        <v>217.51599999999999</v>
      </c>
      <c r="D320" s="90">
        <v>1759.4427000000001</v>
      </c>
      <c r="E320" s="90">
        <v>0</v>
      </c>
      <c r="F320" s="90">
        <v>8.9999999999999998E-4</v>
      </c>
      <c r="G320" s="91">
        <v>10614300</v>
      </c>
      <c r="H320" s="90">
        <v>92036.321100000001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259562.80869999999</v>
      </c>
      <c r="C321" s="90">
        <v>225.7174</v>
      </c>
      <c r="D321" s="90">
        <v>1778.3733999999999</v>
      </c>
      <c r="E321" s="90">
        <v>0</v>
      </c>
      <c r="F321" s="90">
        <v>8.9999999999999998E-4</v>
      </c>
      <c r="G321" s="91">
        <v>10728300</v>
      </c>
      <c r="H321" s="90">
        <v>95260.871799999994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3050860</v>
      </c>
      <c r="C323" s="90">
        <v>2648.1237000000001</v>
      </c>
      <c r="D323" s="90">
        <v>21783.8256</v>
      </c>
      <c r="E323" s="90">
        <v>0</v>
      </c>
      <c r="F323" s="90">
        <v>1.1299999999999999E-2</v>
      </c>
      <c r="G323" s="91">
        <v>131418000</v>
      </c>
      <c r="H323" s="91">
        <v>1122370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0"/>
    </row>
    <row r="324" spans="1:38">
      <c r="A324" s="90" t="s">
        <v>806</v>
      </c>
      <c r="B324" s="90">
        <v>230248.5552</v>
      </c>
      <c r="C324" s="90">
        <v>200.2809</v>
      </c>
      <c r="D324" s="90">
        <v>1567.6212</v>
      </c>
      <c r="E324" s="90">
        <v>0</v>
      </c>
      <c r="F324" s="90">
        <v>8.0000000000000004E-4</v>
      </c>
      <c r="G324" s="91">
        <v>9456850</v>
      </c>
      <c r="H324" s="90">
        <v>84472.162800000006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266228.01610000001</v>
      </c>
      <c r="C325" s="90">
        <v>230.44880000000001</v>
      </c>
      <c r="D325" s="90">
        <v>2014.5461</v>
      </c>
      <c r="E325" s="90">
        <v>0</v>
      </c>
      <c r="F325" s="90">
        <v>1E-3</v>
      </c>
      <c r="G325" s="91">
        <v>12153900</v>
      </c>
      <c r="H325" s="90">
        <v>98288.264800000004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2180910000000</v>
      </c>
      <c r="C328" s="90">
        <v>1332327.8330000001</v>
      </c>
      <c r="D328" s="90" t="s">
        <v>1042</v>
      </c>
      <c r="E328" s="90">
        <v>445952.00699999998</v>
      </c>
      <c r="F328" s="90">
        <v>302612.43699999998</v>
      </c>
      <c r="G328" s="90">
        <v>87663.464999999997</v>
      </c>
      <c r="H328" s="90">
        <v>0</v>
      </c>
      <c r="I328" s="90">
        <v>160648.54999999999</v>
      </c>
      <c r="J328" s="90">
        <v>0</v>
      </c>
      <c r="K328" s="90">
        <v>44818.923000000003</v>
      </c>
      <c r="L328" s="90">
        <v>32376.828000000001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7097.2690000000002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1939010000000</v>
      </c>
      <c r="C329" s="90">
        <v>1292425.8459999999</v>
      </c>
      <c r="D329" s="90" t="s">
        <v>915</v>
      </c>
      <c r="E329" s="90">
        <v>445952.00699999998</v>
      </c>
      <c r="F329" s="90">
        <v>310109.712</v>
      </c>
      <c r="G329" s="90">
        <v>83149.187000000005</v>
      </c>
      <c r="H329" s="90">
        <v>0</v>
      </c>
      <c r="I329" s="90">
        <v>133037.19399999999</v>
      </c>
      <c r="J329" s="90">
        <v>0</v>
      </c>
      <c r="K329" s="90">
        <v>43984.52</v>
      </c>
      <c r="L329" s="90">
        <v>32376.828000000001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6809.7449999999999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2218080000000</v>
      </c>
      <c r="C330" s="90">
        <v>1350515.808</v>
      </c>
      <c r="D330" s="90" t="s">
        <v>916</v>
      </c>
      <c r="E330" s="90">
        <v>445952.00699999998</v>
      </c>
      <c r="F330" s="90">
        <v>310109.712</v>
      </c>
      <c r="G330" s="90">
        <v>94094.320999999996</v>
      </c>
      <c r="H330" s="90">
        <v>0</v>
      </c>
      <c r="I330" s="90">
        <v>149175.23800000001</v>
      </c>
      <c r="J330" s="90">
        <v>0</v>
      </c>
      <c r="K330" s="90">
        <v>44713.470999999998</v>
      </c>
      <c r="L330" s="90">
        <v>32376.828000000001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6102.9840000000004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2122340000000</v>
      </c>
      <c r="C331" s="90">
        <v>1415161.1669999999</v>
      </c>
      <c r="D331" s="90" t="s">
        <v>917</v>
      </c>
      <c r="E331" s="90">
        <v>445952.00699999998</v>
      </c>
      <c r="F331" s="90">
        <v>310109.712</v>
      </c>
      <c r="G331" s="90">
        <v>90834.578999999998</v>
      </c>
      <c r="H331" s="90">
        <v>0</v>
      </c>
      <c r="I331" s="90">
        <v>177129.283</v>
      </c>
      <c r="J331" s="90">
        <v>0</v>
      </c>
      <c r="K331" s="90">
        <v>45281.279000000002</v>
      </c>
      <c r="L331" s="90">
        <v>32376.828000000001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6412.308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2280990000000</v>
      </c>
      <c r="C332" s="90">
        <v>1338953.311</v>
      </c>
      <c r="D332" s="90" t="s">
        <v>918</v>
      </c>
      <c r="E332" s="90">
        <v>445952.00699999998</v>
      </c>
      <c r="F332" s="90">
        <v>310109.712</v>
      </c>
      <c r="G332" s="90">
        <v>90576.877999999997</v>
      </c>
      <c r="H332" s="90">
        <v>0</v>
      </c>
      <c r="I332" s="90">
        <v>240888.913</v>
      </c>
      <c r="J332" s="90">
        <v>0</v>
      </c>
      <c r="K332" s="90">
        <v>49939.631000000001</v>
      </c>
      <c r="L332" s="90">
        <v>32376.828000000001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6146.7049999999999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2281830000000</v>
      </c>
      <c r="C333" s="90">
        <v>1363425.845</v>
      </c>
      <c r="D333" s="90" t="s">
        <v>1043</v>
      </c>
      <c r="E333" s="90">
        <v>445952.00699999998</v>
      </c>
      <c r="F333" s="90">
        <v>310109.712</v>
      </c>
      <c r="G333" s="90">
        <v>95330.879000000001</v>
      </c>
      <c r="H333" s="90">
        <v>0</v>
      </c>
      <c r="I333" s="90">
        <v>259358.057</v>
      </c>
      <c r="J333" s="90">
        <v>0</v>
      </c>
      <c r="K333" s="90">
        <v>51135.767</v>
      </c>
      <c r="L333" s="90">
        <v>32376.828000000001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6199.9579999999996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2389070000000</v>
      </c>
      <c r="C334" s="90">
        <v>1364503.2220000001</v>
      </c>
      <c r="D334" s="90" t="s">
        <v>1044</v>
      </c>
      <c r="E334" s="90">
        <v>445952.00699999998</v>
      </c>
      <c r="F334" s="90">
        <v>310109.712</v>
      </c>
      <c r="G334" s="90">
        <v>99124.876999999993</v>
      </c>
      <c r="H334" s="90">
        <v>0</v>
      </c>
      <c r="I334" s="90">
        <v>256474.277</v>
      </c>
      <c r="J334" s="90">
        <v>0</v>
      </c>
      <c r="K334" s="90">
        <v>51280.103000000003</v>
      </c>
      <c r="L334" s="90">
        <v>32376.828000000001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6222.7820000000002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2492010000000</v>
      </c>
      <c r="C335" s="90">
        <v>1407027.7609999999</v>
      </c>
      <c r="D335" s="90" t="s">
        <v>1026</v>
      </c>
      <c r="E335" s="90">
        <v>445952.00699999998</v>
      </c>
      <c r="F335" s="90">
        <v>310109.712</v>
      </c>
      <c r="G335" s="90">
        <v>101574.07799999999</v>
      </c>
      <c r="H335" s="90">
        <v>0</v>
      </c>
      <c r="I335" s="90">
        <v>296207.587</v>
      </c>
      <c r="J335" s="90">
        <v>0</v>
      </c>
      <c r="K335" s="90">
        <v>51403.118000000002</v>
      </c>
      <c r="L335" s="90">
        <v>32376.828000000001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6441.7950000000001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2324050000000</v>
      </c>
      <c r="C336" s="90">
        <v>1393023.2109999999</v>
      </c>
      <c r="D336" s="90" t="s">
        <v>1045</v>
      </c>
      <c r="E336" s="90">
        <v>445952.00699999998</v>
      </c>
      <c r="F336" s="90">
        <v>310109.712</v>
      </c>
      <c r="G336" s="90">
        <v>99558.505000000005</v>
      </c>
      <c r="H336" s="90">
        <v>0</v>
      </c>
      <c r="I336" s="90">
        <v>283427.038</v>
      </c>
      <c r="J336" s="90">
        <v>0</v>
      </c>
      <c r="K336" s="90">
        <v>52453.877</v>
      </c>
      <c r="L336" s="90">
        <v>32376.828000000001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6182.6080000000002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2341300000000</v>
      </c>
      <c r="C337" s="90">
        <v>1369081.76</v>
      </c>
      <c r="D337" s="90" t="s">
        <v>920</v>
      </c>
      <c r="E337" s="90">
        <v>445952.00699999998</v>
      </c>
      <c r="F337" s="90">
        <v>310109.712</v>
      </c>
      <c r="G337" s="90">
        <v>95157.395999999993</v>
      </c>
      <c r="H337" s="90">
        <v>0</v>
      </c>
      <c r="I337" s="90">
        <v>264851.96999999997</v>
      </c>
      <c r="J337" s="90">
        <v>0</v>
      </c>
      <c r="K337" s="90">
        <v>51533.631000000001</v>
      </c>
      <c r="L337" s="90">
        <v>32376.828000000001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6137.5780000000004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2176330000000</v>
      </c>
      <c r="C338" s="90">
        <v>1308259.125</v>
      </c>
      <c r="D338" s="90" t="s">
        <v>921</v>
      </c>
      <c r="E338" s="90">
        <v>445952.00699999998</v>
      </c>
      <c r="F338" s="90">
        <v>310109.712</v>
      </c>
      <c r="G338" s="90">
        <v>83481.168000000005</v>
      </c>
      <c r="H338" s="90">
        <v>0</v>
      </c>
      <c r="I338" s="90">
        <v>118469.933</v>
      </c>
      <c r="J338" s="90">
        <v>0</v>
      </c>
      <c r="K338" s="90">
        <v>43498.591</v>
      </c>
      <c r="L338" s="90">
        <v>32376.828000000001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10192.941999999999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2199700000000</v>
      </c>
      <c r="C339" s="90">
        <v>1331568.51</v>
      </c>
      <c r="D339" s="90" t="s">
        <v>1016</v>
      </c>
      <c r="E339" s="90">
        <v>445952.00699999998</v>
      </c>
      <c r="F339" s="90">
        <v>310109.712</v>
      </c>
      <c r="G339" s="90">
        <v>80133.657999999996</v>
      </c>
      <c r="H339" s="90">
        <v>0</v>
      </c>
      <c r="I339" s="90">
        <v>140710.35800000001</v>
      </c>
      <c r="J339" s="90">
        <v>0</v>
      </c>
      <c r="K339" s="90">
        <v>44028.254999999997</v>
      </c>
      <c r="L339" s="90">
        <v>32376.828000000001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10852.349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26945600000000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1939010000000</v>
      </c>
      <c r="C342" s="90">
        <v>1292425.8459999999</v>
      </c>
      <c r="D342" s="90"/>
      <c r="E342" s="90">
        <v>445952.00699999998</v>
      </c>
      <c r="F342" s="90">
        <v>302612.43699999998</v>
      </c>
      <c r="G342" s="90">
        <v>80133.657999999996</v>
      </c>
      <c r="H342" s="90">
        <v>0</v>
      </c>
      <c r="I342" s="90">
        <v>118469.933</v>
      </c>
      <c r="J342" s="90">
        <v>0</v>
      </c>
      <c r="K342" s="90">
        <v>43498.591</v>
      </c>
      <c r="L342" s="90">
        <v>32376.828000000001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6102.9840000000004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2492010000000</v>
      </c>
      <c r="C343" s="90">
        <v>1415161.1669999999</v>
      </c>
      <c r="D343" s="90"/>
      <c r="E343" s="90">
        <v>445952.00699999998</v>
      </c>
      <c r="F343" s="90">
        <v>310109.712</v>
      </c>
      <c r="G343" s="90">
        <v>101574.07799999999</v>
      </c>
      <c r="H343" s="90">
        <v>0</v>
      </c>
      <c r="I343" s="90">
        <v>296207.587</v>
      </c>
      <c r="J343" s="90">
        <v>0</v>
      </c>
      <c r="K343" s="90">
        <v>52453.877</v>
      </c>
      <c r="L343" s="90">
        <v>32376.828000000001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10852.349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328742.61</v>
      </c>
      <c r="C346" s="90">
        <v>115552.92</v>
      </c>
      <c r="D346" s="90">
        <v>0</v>
      </c>
      <c r="E346" s="90">
        <v>444295.54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14.66</v>
      </c>
      <c r="C347" s="90">
        <v>5.15</v>
      </c>
      <c r="D347" s="90">
        <v>0</v>
      </c>
      <c r="E347" s="90">
        <v>19.809999999999999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14.66</v>
      </c>
      <c r="C348" s="90">
        <v>5.15</v>
      </c>
      <c r="D348" s="90">
        <v>0</v>
      </c>
      <c r="E348" s="90">
        <v>19.809999999999999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3"/>
      <c r="Y355" s="75"/>
    </row>
    <row r="356" spans="20:34">
      <c r="T356" s="73"/>
      <c r="U356" s="75"/>
      <c r="V356" s="75"/>
      <c r="W356" s="75"/>
      <c r="X356" s="73"/>
      <c r="Y356" s="75"/>
    </row>
    <row r="357" spans="20:34">
      <c r="T357" s="73"/>
      <c r="U357" s="75"/>
      <c r="V357" s="75"/>
      <c r="W357" s="75"/>
      <c r="X357" s="73"/>
      <c r="Y357" s="75"/>
    </row>
    <row r="358" spans="20:34">
      <c r="T358" s="73"/>
      <c r="U358" s="75"/>
      <c r="V358" s="75"/>
      <c r="W358" s="75"/>
      <c r="X358" s="73"/>
      <c r="Y358" s="75"/>
    </row>
    <row r="359" spans="20:34">
      <c r="T359" s="73"/>
      <c r="U359" s="75"/>
      <c r="V359" s="75"/>
      <c r="W359" s="75"/>
      <c r="X359" s="73"/>
      <c r="Y359" s="75"/>
    </row>
    <row r="360" spans="20:34">
      <c r="T360" s="73"/>
      <c r="U360" s="75"/>
      <c r="V360" s="75"/>
      <c r="W360" s="75"/>
      <c r="X360" s="73"/>
      <c r="Y360" s="75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5"/>
    </row>
    <row r="367" spans="20:34">
      <c r="T367" s="73"/>
      <c r="U367" s="75"/>
      <c r="V367" s="75"/>
      <c r="W367" s="75"/>
      <c r="X367" s="73"/>
      <c r="Y367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6"/>
  <dimension ref="A1:AL367"/>
  <sheetViews>
    <sheetView workbookViewId="0"/>
  </sheetViews>
  <sheetFormatPr defaultRowHeight="10.5"/>
  <cols>
    <col min="1" max="1" width="51.5" style="74" customWidth="1"/>
    <col min="2" max="2" width="31" style="74" customWidth="1"/>
    <col min="3" max="3" width="37.5" style="74" customWidth="1"/>
    <col min="4" max="4" width="38.6640625" style="74" customWidth="1"/>
    <col min="5" max="5" width="45.6640625" style="74" customWidth="1"/>
    <col min="6" max="6" width="50" style="74" customWidth="1"/>
    <col min="7" max="7" width="43.6640625" style="74" customWidth="1"/>
    <col min="8" max="8" width="38.33203125" style="74" customWidth="1"/>
    <col min="9" max="9" width="41.83203125" style="74" customWidth="1"/>
    <col min="10" max="10" width="46.1640625" style="74" customWidth="1"/>
    <col min="11" max="11" width="36.5" style="74" customWidth="1"/>
    <col min="12" max="12" width="45.33203125" style="74" customWidth="1"/>
    <col min="13" max="13" width="50.5" style="74" customWidth="1"/>
    <col min="14" max="15" width="44.83203125" style="74" customWidth="1"/>
    <col min="16" max="16" width="45.33203125" style="74" customWidth="1"/>
    <col min="17" max="17" width="45.1640625" style="74" customWidth="1"/>
    <col min="18" max="18" width="42.6640625" style="74" customWidth="1"/>
    <col min="19" max="19" width="48.1640625" style="74" customWidth="1"/>
    <col min="20" max="38" width="9.33203125" style="74" customWidth="1"/>
    <col min="39" max="16384" width="9.33203125" style="74"/>
  </cols>
  <sheetData>
    <row r="1" spans="1:26">
      <c r="A1" s="78"/>
      <c r="B1" s="90" t="s">
        <v>456</v>
      </c>
      <c r="C1" s="90" t="s">
        <v>457</v>
      </c>
      <c r="D1" s="90" t="s">
        <v>458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U1" s="80"/>
      <c r="V1" s="80"/>
      <c r="W1" s="80"/>
    </row>
    <row r="2" spans="1:26">
      <c r="A2" s="90" t="s">
        <v>459</v>
      </c>
      <c r="B2" s="90">
        <v>40969.35</v>
      </c>
      <c r="C2" s="90">
        <v>1827.17</v>
      </c>
      <c r="D2" s="90">
        <v>1827.17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80"/>
      <c r="U2" s="80"/>
      <c r="V2" s="80"/>
      <c r="W2" s="80"/>
    </row>
    <row r="3" spans="1:26">
      <c r="A3" s="90" t="s">
        <v>460</v>
      </c>
      <c r="B3" s="90">
        <v>40969.35</v>
      </c>
      <c r="C3" s="90">
        <v>1827.17</v>
      </c>
      <c r="D3" s="90">
        <v>1827.17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80"/>
      <c r="U3" s="80"/>
      <c r="V3" s="80"/>
      <c r="W3" s="80"/>
    </row>
    <row r="4" spans="1:26">
      <c r="A4" s="90" t="s">
        <v>461</v>
      </c>
      <c r="B4" s="90">
        <v>115688.57</v>
      </c>
      <c r="C4" s="90">
        <v>5159.55</v>
      </c>
      <c r="D4" s="90">
        <v>5159.55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80"/>
      <c r="U4" s="80"/>
      <c r="V4" s="80"/>
      <c r="W4" s="80"/>
    </row>
    <row r="5" spans="1:26">
      <c r="A5" s="90" t="s">
        <v>462</v>
      </c>
      <c r="B5" s="90">
        <v>115688.57</v>
      </c>
      <c r="C5" s="90">
        <v>5159.55</v>
      </c>
      <c r="D5" s="90">
        <v>5159.55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s="80"/>
      <c r="U5" s="80"/>
      <c r="V5" s="80"/>
      <c r="W5" s="80"/>
    </row>
    <row r="6" spans="1:2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6">
      <c r="A7" s="78"/>
      <c r="B7" s="90" t="s">
        <v>463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 s="80"/>
    </row>
    <row r="8" spans="1:26">
      <c r="A8" s="90" t="s">
        <v>464</v>
      </c>
      <c r="B8" s="90">
        <v>22422.240000000002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80"/>
      <c r="U8" s="80"/>
    </row>
    <row r="9" spans="1:26">
      <c r="A9" s="90" t="s">
        <v>465</v>
      </c>
      <c r="B9" s="90">
        <v>22422.240000000002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 s="80"/>
      <c r="U9" s="80"/>
    </row>
    <row r="10" spans="1:26">
      <c r="A10" s="90" t="s">
        <v>466</v>
      </c>
      <c r="B10" s="90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80"/>
      <c r="U10" s="8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>
      <c r="A12" s="78"/>
      <c r="B12" s="90" t="s">
        <v>467</v>
      </c>
      <c r="C12" s="90" t="s">
        <v>468</v>
      </c>
      <c r="D12" s="90" t="s">
        <v>469</v>
      </c>
      <c r="E12" s="90" t="s">
        <v>470</v>
      </c>
      <c r="F12" s="90" t="s">
        <v>471</v>
      </c>
      <c r="G12" s="90" t="s">
        <v>472</v>
      </c>
      <c r="H12"/>
      <c r="I12"/>
      <c r="J12"/>
      <c r="K12"/>
      <c r="L12"/>
      <c r="M12"/>
      <c r="N12"/>
      <c r="O12"/>
      <c r="P12"/>
      <c r="Q12"/>
      <c r="R12"/>
      <c r="S12"/>
      <c r="U12" s="80"/>
      <c r="V12" s="80"/>
      <c r="W12" s="80"/>
      <c r="X12" s="80"/>
      <c r="Y12" s="80"/>
      <c r="Z12" s="80"/>
    </row>
    <row r="13" spans="1:26">
      <c r="A13" s="90" t="s">
        <v>325</v>
      </c>
      <c r="B13" s="90">
        <v>0</v>
      </c>
      <c r="C13" s="90">
        <v>10486.96</v>
      </c>
      <c r="D13" s="90">
        <v>0</v>
      </c>
      <c r="E13" s="90">
        <v>0</v>
      </c>
      <c r="F13" s="90">
        <v>0</v>
      </c>
      <c r="G13" s="90">
        <v>0</v>
      </c>
      <c r="H13"/>
      <c r="I13"/>
      <c r="J13"/>
      <c r="K13"/>
      <c r="L13"/>
      <c r="M13"/>
      <c r="N13"/>
      <c r="O13"/>
      <c r="P13"/>
      <c r="Q13"/>
      <c r="R13"/>
      <c r="S13"/>
      <c r="T13" s="80"/>
      <c r="U13" s="80"/>
      <c r="V13" s="80"/>
      <c r="W13" s="80"/>
      <c r="X13" s="80"/>
      <c r="Y13" s="80"/>
      <c r="Z13" s="80"/>
    </row>
    <row r="14" spans="1:26">
      <c r="A14" s="90" t="s">
        <v>326</v>
      </c>
      <c r="B14" s="90">
        <v>3491.34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/>
      <c r="I14"/>
      <c r="J14"/>
      <c r="K14"/>
      <c r="L14"/>
      <c r="M14"/>
      <c r="N14"/>
      <c r="O14"/>
      <c r="P14"/>
      <c r="Q14"/>
      <c r="R14"/>
      <c r="S14"/>
      <c r="T14" s="80"/>
      <c r="U14" s="80"/>
      <c r="V14" s="80"/>
      <c r="W14" s="80"/>
      <c r="X14" s="80"/>
      <c r="Y14" s="80"/>
      <c r="Z14" s="80"/>
    </row>
    <row r="15" spans="1:26">
      <c r="A15" s="90" t="s">
        <v>334</v>
      </c>
      <c r="B15" s="90">
        <v>8375.01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/>
      <c r="I15"/>
      <c r="J15"/>
      <c r="K15"/>
      <c r="L15"/>
      <c r="M15"/>
      <c r="N15"/>
      <c r="O15"/>
      <c r="P15"/>
      <c r="Q15"/>
      <c r="R15"/>
      <c r="S15"/>
      <c r="T15" s="80"/>
      <c r="U15" s="80"/>
      <c r="V15" s="80"/>
      <c r="W15" s="80"/>
      <c r="X15" s="80"/>
      <c r="Y15" s="80"/>
      <c r="Z15" s="80"/>
    </row>
    <row r="16" spans="1:26">
      <c r="A16" s="90" t="s">
        <v>335</v>
      </c>
      <c r="B16" s="90">
        <v>108.15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/>
      <c r="I16"/>
      <c r="J16"/>
      <c r="K16"/>
      <c r="L16"/>
      <c r="M16"/>
      <c r="N16"/>
      <c r="O16"/>
      <c r="P16"/>
      <c r="Q16"/>
      <c r="R16"/>
      <c r="S16"/>
      <c r="T16" s="80"/>
      <c r="U16" s="80"/>
      <c r="V16" s="80"/>
      <c r="W16" s="80"/>
      <c r="X16" s="80"/>
      <c r="Y16" s="80"/>
      <c r="Z16" s="80"/>
    </row>
    <row r="17" spans="1:29">
      <c r="A17" s="90" t="s">
        <v>336</v>
      </c>
      <c r="B17" s="90">
        <v>6541.81</v>
      </c>
      <c r="C17" s="90">
        <v>1358.42</v>
      </c>
      <c r="D17" s="90">
        <v>0</v>
      </c>
      <c r="E17" s="90">
        <v>0</v>
      </c>
      <c r="F17" s="90">
        <v>0</v>
      </c>
      <c r="G17" s="90">
        <v>0</v>
      </c>
      <c r="H17"/>
      <c r="I17"/>
      <c r="J17"/>
      <c r="K17"/>
      <c r="L17"/>
      <c r="M17"/>
      <c r="N17"/>
      <c r="O17"/>
      <c r="P17"/>
      <c r="Q17"/>
      <c r="R17"/>
      <c r="S17"/>
      <c r="T17" s="80"/>
      <c r="U17" s="80"/>
      <c r="V17" s="80"/>
      <c r="W17" s="80"/>
      <c r="X17" s="80"/>
      <c r="Y17" s="80"/>
      <c r="Z17" s="80"/>
    </row>
    <row r="18" spans="1:29">
      <c r="A18" s="90" t="s">
        <v>337</v>
      </c>
      <c r="B18" s="90">
        <v>2499.4499999999998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/>
      <c r="I18"/>
      <c r="J18"/>
      <c r="K18"/>
      <c r="L18"/>
      <c r="M18"/>
      <c r="N18"/>
      <c r="O18"/>
      <c r="P18"/>
      <c r="Q18"/>
      <c r="R18"/>
      <c r="S18"/>
      <c r="T18" s="80"/>
      <c r="U18" s="80"/>
      <c r="V18" s="80"/>
      <c r="W18" s="80"/>
      <c r="X18" s="80"/>
      <c r="Y18" s="80"/>
      <c r="Z18" s="80"/>
    </row>
    <row r="19" spans="1:29">
      <c r="A19" s="90" t="s">
        <v>338</v>
      </c>
      <c r="B19" s="90">
        <v>2679.78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/>
      <c r="I19"/>
      <c r="J19"/>
      <c r="K19"/>
      <c r="L19"/>
      <c r="M19"/>
      <c r="N19"/>
      <c r="O19"/>
      <c r="P19"/>
      <c r="Q19"/>
      <c r="R19"/>
      <c r="S19"/>
      <c r="T19" s="80"/>
      <c r="U19" s="80"/>
      <c r="V19" s="80"/>
      <c r="W19" s="80"/>
      <c r="X19" s="80"/>
      <c r="Y19" s="80"/>
      <c r="Z19" s="80"/>
    </row>
    <row r="20" spans="1:29">
      <c r="A20" s="90" t="s">
        <v>339</v>
      </c>
      <c r="B20" s="90">
        <v>1301.6400000000001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/>
      <c r="I20"/>
      <c r="J20"/>
      <c r="K20"/>
      <c r="L20"/>
      <c r="M20"/>
      <c r="N20"/>
      <c r="O20"/>
      <c r="P20"/>
      <c r="Q20"/>
      <c r="R20"/>
      <c r="S20"/>
      <c r="T20" s="80"/>
      <c r="U20" s="80"/>
      <c r="V20" s="80"/>
      <c r="W20" s="80"/>
      <c r="X20" s="80"/>
      <c r="Y20" s="80"/>
      <c r="Z20" s="80"/>
    </row>
    <row r="21" spans="1:29">
      <c r="A21" s="90" t="s">
        <v>340</v>
      </c>
      <c r="B21" s="90">
        <v>906.35</v>
      </c>
      <c r="C21" s="90">
        <v>0</v>
      </c>
      <c r="D21" s="90">
        <v>0</v>
      </c>
      <c r="E21" s="90">
        <v>0</v>
      </c>
      <c r="F21" s="90">
        <v>0</v>
      </c>
      <c r="G21" s="90">
        <v>29925.9</v>
      </c>
      <c r="H21"/>
      <c r="I21"/>
      <c r="J21"/>
      <c r="K21"/>
      <c r="L21"/>
      <c r="M21"/>
      <c r="N21"/>
      <c r="O21"/>
      <c r="P21"/>
      <c r="Q21"/>
      <c r="R21"/>
      <c r="S21"/>
      <c r="T21" s="80"/>
      <c r="U21" s="80"/>
      <c r="V21" s="80"/>
      <c r="W21" s="80"/>
      <c r="X21" s="80"/>
      <c r="Y21" s="80"/>
      <c r="Z21" s="80"/>
    </row>
    <row r="22" spans="1:29">
      <c r="A22" s="90" t="s">
        <v>341</v>
      </c>
      <c r="B22" s="90">
        <v>2455.73</v>
      </c>
      <c r="C22" s="90">
        <v>0</v>
      </c>
      <c r="D22" s="90">
        <v>0</v>
      </c>
      <c r="E22" s="90">
        <v>0</v>
      </c>
      <c r="F22" s="90">
        <v>0</v>
      </c>
      <c r="G22" s="90">
        <v>913.53</v>
      </c>
      <c r="H22"/>
      <c r="I22"/>
      <c r="J22"/>
      <c r="K22"/>
      <c r="L22"/>
      <c r="M22"/>
      <c r="N22"/>
      <c r="O22"/>
      <c r="P22"/>
      <c r="Q22"/>
      <c r="R22"/>
      <c r="S22"/>
      <c r="T22" s="80"/>
      <c r="U22" s="80"/>
      <c r="V22" s="80"/>
      <c r="W22" s="80"/>
      <c r="X22" s="80"/>
      <c r="Y22" s="80"/>
      <c r="Z22" s="80"/>
    </row>
    <row r="23" spans="1:29">
      <c r="A23" s="90" t="s">
        <v>320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/>
      <c r="I23"/>
      <c r="J23"/>
      <c r="K23"/>
      <c r="L23"/>
      <c r="M23"/>
      <c r="N23"/>
      <c r="O23"/>
      <c r="P23"/>
      <c r="Q23"/>
      <c r="R23"/>
      <c r="S23"/>
      <c r="T23" s="80"/>
      <c r="U23" s="80"/>
      <c r="V23" s="80"/>
      <c r="W23" s="80"/>
      <c r="X23" s="80"/>
      <c r="Y23" s="80"/>
      <c r="Z23" s="80"/>
    </row>
    <row r="24" spans="1:29">
      <c r="A24" s="90" t="s">
        <v>342</v>
      </c>
      <c r="B24" s="90">
        <v>0</v>
      </c>
      <c r="C24" s="90">
        <v>572.65</v>
      </c>
      <c r="D24" s="90">
        <v>0</v>
      </c>
      <c r="E24" s="90">
        <v>0</v>
      </c>
      <c r="F24" s="90">
        <v>0</v>
      </c>
      <c r="G24" s="90">
        <v>4037.61</v>
      </c>
      <c r="H24"/>
      <c r="I24"/>
      <c r="J24"/>
      <c r="K24"/>
      <c r="L24"/>
      <c r="M24"/>
      <c r="N24"/>
      <c r="O24"/>
      <c r="P24"/>
      <c r="Q24"/>
      <c r="R24"/>
      <c r="S24"/>
      <c r="T24" s="80"/>
      <c r="U24" s="80"/>
      <c r="V24" s="80"/>
      <c r="W24" s="80"/>
      <c r="X24" s="80"/>
      <c r="Y24" s="80"/>
      <c r="Z24" s="80"/>
    </row>
    <row r="25" spans="1:29">
      <c r="A25" s="90" t="s">
        <v>343</v>
      </c>
      <c r="B25" s="90">
        <v>192.05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/>
      <c r="I25"/>
      <c r="J25"/>
      <c r="K25"/>
      <c r="L25"/>
      <c r="M25"/>
      <c r="N25"/>
      <c r="O25"/>
      <c r="P25"/>
      <c r="Q25"/>
      <c r="R25"/>
      <c r="S25"/>
      <c r="T25" s="80"/>
      <c r="U25" s="80"/>
      <c r="V25" s="80"/>
      <c r="W25" s="80"/>
      <c r="X25" s="80"/>
      <c r="Y25" s="80"/>
      <c r="Z25" s="80"/>
    </row>
    <row r="26" spans="1:29">
      <c r="A26" s="90" t="s">
        <v>344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/>
      <c r="I26"/>
      <c r="J26"/>
      <c r="K26"/>
      <c r="L26"/>
      <c r="M26"/>
      <c r="N26"/>
      <c r="O26"/>
      <c r="P26"/>
      <c r="Q26"/>
      <c r="R26"/>
      <c r="S26"/>
      <c r="T26" s="80"/>
      <c r="U26" s="80"/>
      <c r="V26" s="80"/>
      <c r="W26" s="80"/>
      <c r="X26" s="80"/>
      <c r="Y26" s="80"/>
      <c r="Z26" s="80"/>
    </row>
    <row r="27" spans="1:29">
      <c r="A27" s="90"/>
      <c r="B27" s="90"/>
      <c r="C27" s="90"/>
      <c r="D27" s="90"/>
      <c r="E27" s="90"/>
      <c r="F27" s="90"/>
      <c r="G27" s="90"/>
      <c r="H27"/>
      <c r="I27"/>
      <c r="J27"/>
      <c r="K27"/>
      <c r="L27"/>
      <c r="M27"/>
      <c r="N27"/>
      <c r="O27"/>
      <c r="P27"/>
      <c r="Q27"/>
      <c r="R27"/>
      <c r="S27"/>
      <c r="T27" s="80"/>
      <c r="U27" s="80"/>
      <c r="V27" s="80"/>
      <c r="W27" s="80"/>
      <c r="X27" s="80"/>
      <c r="Y27" s="80"/>
      <c r="Z27" s="80"/>
    </row>
    <row r="28" spans="1:29">
      <c r="A28" s="90" t="s">
        <v>345</v>
      </c>
      <c r="B28" s="90">
        <v>28551.32</v>
      </c>
      <c r="C28" s="90">
        <v>12418.03</v>
      </c>
      <c r="D28" s="90">
        <v>0</v>
      </c>
      <c r="E28" s="90">
        <v>0</v>
      </c>
      <c r="F28" s="90">
        <v>0</v>
      </c>
      <c r="G28" s="90">
        <v>34877.040000000001</v>
      </c>
      <c r="H28"/>
      <c r="I28"/>
      <c r="J28"/>
      <c r="K28"/>
      <c r="L28"/>
      <c r="M28"/>
      <c r="N28"/>
      <c r="O28"/>
      <c r="P28"/>
      <c r="Q28"/>
      <c r="R28"/>
      <c r="S28"/>
      <c r="T28" s="80"/>
      <c r="U28" s="80"/>
      <c r="V28" s="80"/>
      <c r="W28" s="80"/>
      <c r="X28" s="80"/>
      <c r="Y28" s="80"/>
      <c r="Z28" s="80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9">
      <c r="A30" s="78"/>
      <c r="B30" s="90" t="s">
        <v>463</v>
      </c>
      <c r="C30" s="90" t="s">
        <v>43</v>
      </c>
      <c r="D30" s="90" t="s">
        <v>473</v>
      </c>
      <c r="E30" s="90" t="s">
        <v>474</v>
      </c>
      <c r="F30" s="90" t="s">
        <v>475</v>
      </c>
      <c r="G30" s="90" t="s">
        <v>476</v>
      </c>
      <c r="H30" s="90" t="s">
        <v>477</v>
      </c>
      <c r="I30" s="90" t="s">
        <v>478</v>
      </c>
      <c r="J30" s="90" t="s">
        <v>479</v>
      </c>
      <c r="K30"/>
      <c r="L30"/>
      <c r="M30"/>
      <c r="N30"/>
      <c r="O30"/>
      <c r="P30"/>
      <c r="Q30"/>
      <c r="R30"/>
      <c r="S3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90" t="s">
        <v>480</v>
      </c>
      <c r="B31" s="90">
        <v>3739.35</v>
      </c>
      <c r="C31" s="90" t="s">
        <v>50</v>
      </c>
      <c r="D31" s="90">
        <v>9120.27</v>
      </c>
      <c r="E31" s="90">
        <v>1</v>
      </c>
      <c r="F31" s="90">
        <v>0</v>
      </c>
      <c r="G31" s="90">
        <v>0</v>
      </c>
      <c r="H31" s="90">
        <v>19.37</v>
      </c>
      <c r="I31" s="90">
        <v>37.17</v>
      </c>
      <c r="J31" s="90">
        <v>8.07</v>
      </c>
      <c r="K31"/>
      <c r="L31"/>
      <c r="M31"/>
      <c r="N31"/>
      <c r="O31"/>
      <c r="P31"/>
      <c r="Q31"/>
      <c r="R31"/>
      <c r="S31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90" t="s">
        <v>488</v>
      </c>
      <c r="B32" s="90">
        <v>569.03</v>
      </c>
      <c r="C32" s="90" t="s">
        <v>50</v>
      </c>
      <c r="D32" s="90">
        <v>2428.79</v>
      </c>
      <c r="E32" s="90">
        <v>1</v>
      </c>
      <c r="F32" s="90">
        <v>91.07</v>
      </c>
      <c r="G32" s="90">
        <v>0</v>
      </c>
      <c r="H32" s="90">
        <v>14.59</v>
      </c>
      <c r="I32" s="90">
        <v>92.59</v>
      </c>
      <c r="J32" s="90">
        <v>0</v>
      </c>
      <c r="K32"/>
      <c r="L32"/>
      <c r="M32"/>
      <c r="N32"/>
      <c r="O32"/>
      <c r="P32"/>
      <c r="Q32"/>
      <c r="R32"/>
      <c r="S32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90" t="s">
        <v>499</v>
      </c>
      <c r="B33" s="90">
        <v>569.03</v>
      </c>
      <c r="C33" s="90" t="s">
        <v>50</v>
      </c>
      <c r="D33" s="90">
        <v>2428.79</v>
      </c>
      <c r="E33" s="90">
        <v>1</v>
      </c>
      <c r="F33" s="90">
        <v>91.07</v>
      </c>
      <c r="G33" s="90">
        <v>0</v>
      </c>
      <c r="H33" s="90">
        <v>14.59</v>
      </c>
      <c r="I33" s="90">
        <v>92.59</v>
      </c>
      <c r="J33" s="90">
        <v>0</v>
      </c>
      <c r="K33"/>
      <c r="L33"/>
      <c r="M33"/>
      <c r="N33"/>
      <c r="O33"/>
      <c r="P33"/>
      <c r="Q33"/>
      <c r="R33"/>
      <c r="S33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spans="1:29">
      <c r="A34" s="90" t="s">
        <v>534</v>
      </c>
      <c r="B34" s="90">
        <v>501.68</v>
      </c>
      <c r="C34" s="90" t="s">
        <v>50</v>
      </c>
      <c r="D34" s="90">
        <v>2141.3200000000002</v>
      </c>
      <c r="E34" s="90">
        <v>1</v>
      </c>
      <c r="F34" s="90">
        <v>78.06</v>
      </c>
      <c r="G34" s="90">
        <v>0</v>
      </c>
      <c r="H34" s="90">
        <v>14.59</v>
      </c>
      <c r="I34" s="90">
        <v>92.59</v>
      </c>
      <c r="J34" s="90">
        <v>0</v>
      </c>
      <c r="K34"/>
      <c r="L34"/>
      <c r="M34"/>
      <c r="N34"/>
      <c r="O34"/>
      <c r="P34"/>
      <c r="Q34"/>
      <c r="R34"/>
      <c r="S34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spans="1:29">
      <c r="A35" s="90" t="s">
        <v>513</v>
      </c>
      <c r="B35" s="90">
        <v>566.71</v>
      </c>
      <c r="C35" s="90" t="s">
        <v>50</v>
      </c>
      <c r="D35" s="90">
        <v>2418.88</v>
      </c>
      <c r="E35" s="90">
        <v>1</v>
      </c>
      <c r="F35" s="90">
        <v>45.53</v>
      </c>
      <c r="G35" s="90">
        <v>0</v>
      </c>
      <c r="H35" s="90">
        <v>14.59</v>
      </c>
      <c r="I35" s="90">
        <v>92.59</v>
      </c>
      <c r="J35" s="90">
        <v>0</v>
      </c>
      <c r="K35"/>
      <c r="L35"/>
      <c r="M35"/>
      <c r="N35"/>
      <c r="O35"/>
      <c r="P35"/>
      <c r="Q35"/>
      <c r="R35"/>
      <c r="S35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spans="1:29">
      <c r="A36" s="90" t="s">
        <v>526</v>
      </c>
      <c r="B36" s="90">
        <v>566.71</v>
      </c>
      <c r="C36" s="90" t="s">
        <v>50</v>
      </c>
      <c r="D36" s="90">
        <v>2418.88</v>
      </c>
      <c r="E36" s="90">
        <v>1</v>
      </c>
      <c r="F36" s="90">
        <v>45.53</v>
      </c>
      <c r="G36" s="90">
        <v>0</v>
      </c>
      <c r="H36" s="90">
        <v>14.59</v>
      </c>
      <c r="I36" s="90">
        <v>92.59</v>
      </c>
      <c r="J36" s="90">
        <v>0</v>
      </c>
      <c r="K36"/>
      <c r="L36"/>
      <c r="M36"/>
      <c r="N36"/>
      <c r="O36"/>
      <c r="P36"/>
      <c r="Q36"/>
      <c r="R36"/>
      <c r="S36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>
      <c r="A37" s="90" t="s">
        <v>512</v>
      </c>
      <c r="B37" s="90">
        <v>566.71</v>
      </c>
      <c r="C37" s="90" t="s">
        <v>50</v>
      </c>
      <c r="D37" s="90">
        <v>2418.88</v>
      </c>
      <c r="E37" s="90">
        <v>1</v>
      </c>
      <c r="F37" s="90">
        <v>45.53</v>
      </c>
      <c r="G37" s="90">
        <v>0</v>
      </c>
      <c r="H37" s="90">
        <v>14.59</v>
      </c>
      <c r="I37" s="90">
        <v>92.59</v>
      </c>
      <c r="J37" s="90">
        <v>0</v>
      </c>
      <c r="K37"/>
      <c r="L37"/>
      <c r="M37"/>
      <c r="N37"/>
      <c r="O37"/>
      <c r="P37"/>
      <c r="Q37"/>
      <c r="R37"/>
      <c r="S37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spans="1:29">
      <c r="A38" s="90" t="s">
        <v>525</v>
      </c>
      <c r="B38" s="90">
        <v>566.71</v>
      </c>
      <c r="C38" s="90" t="s">
        <v>50</v>
      </c>
      <c r="D38" s="90">
        <v>2418.88</v>
      </c>
      <c r="E38" s="90">
        <v>1</v>
      </c>
      <c r="F38" s="90">
        <v>45.53</v>
      </c>
      <c r="G38" s="90">
        <v>0</v>
      </c>
      <c r="H38" s="90">
        <v>14.59</v>
      </c>
      <c r="I38" s="90">
        <v>92.59</v>
      </c>
      <c r="J38" s="90">
        <v>0</v>
      </c>
      <c r="K38"/>
      <c r="L38"/>
      <c r="M38"/>
      <c r="N38"/>
      <c r="O38"/>
      <c r="P38"/>
      <c r="Q38"/>
      <c r="R38"/>
      <c r="S38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spans="1:29">
      <c r="A39" s="90" t="s">
        <v>527</v>
      </c>
      <c r="B39" s="90">
        <v>696.77</v>
      </c>
      <c r="C39" s="90" t="s">
        <v>50</v>
      </c>
      <c r="D39" s="90">
        <v>2974.04</v>
      </c>
      <c r="E39" s="90">
        <v>1</v>
      </c>
      <c r="F39" s="90">
        <v>227.67</v>
      </c>
      <c r="G39" s="90">
        <v>35.76</v>
      </c>
      <c r="H39" s="90">
        <v>27.72</v>
      </c>
      <c r="I39" s="90">
        <v>9.2899999999999991</v>
      </c>
      <c r="J39" s="90">
        <v>10.76</v>
      </c>
      <c r="K39"/>
      <c r="L39"/>
      <c r="M39"/>
      <c r="N39"/>
      <c r="O39"/>
      <c r="P39"/>
      <c r="Q39"/>
      <c r="R39"/>
      <c r="S39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>
      <c r="A40" s="90" t="s">
        <v>481</v>
      </c>
      <c r="B40" s="90">
        <v>27.87</v>
      </c>
      <c r="C40" s="90" t="s">
        <v>50</v>
      </c>
      <c r="D40" s="90">
        <v>118.96</v>
      </c>
      <c r="E40" s="90">
        <v>4</v>
      </c>
      <c r="F40" s="90">
        <v>26.02</v>
      </c>
      <c r="G40" s="90">
        <v>0</v>
      </c>
      <c r="H40" s="90">
        <v>41.35</v>
      </c>
      <c r="I40" s="90">
        <v>4.6500000000000004</v>
      </c>
      <c r="J40" s="90">
        <v>16.04</v>
      </c>
      <c r="K40"/>
      <c r="L40"/>
      <c r="M40"/>
      <c r="N40"/>
      <c r="O40"/>
      <c r="P40"/>
      <c r="Q40"/>
      <c r="R40"/>
      <c r="S4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spans="1:29">
      <c r="A41" s="90" t="s">
        <v>483</v>
      </c>
      <c r="B41" s="90">
        <v>27.87</v>
      </c>
      <c r="C41" s="90" t="s">
        <v>50</v>
      </c>
      <c r="D41" s="90">
        <v>118.96</v>
      </c>
      <c r="E41" s="90">
        <v>4</v>
      </c>
      <c r="F41" s="90">
        <v>19.510000000000002</v>
      </c>
      <c r="G41" s="90">
        <v>0</v>
      </c>
      <c r="H41" s="90">
        <v>41.35</v>
      </c>
      <c r="I41" s="90">
        <v>4.6500000000000004</v>
      </c>
      <c r="J41" s="90">
        <v>16.04</v>
      </c>
      <c r="K41"/>
      <c r="L41"/>
      <c r="M41"/>
      <c r="N41"/>
      <c r="O41"/>
      <c r="P41"/>
      <c r="Q41"/>
      <c r="R41"/>
      <c r="S41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>
      <c r="A42" s="90" t="s">
        <v>489</v>
      </c>
      <c r="B42" s="90">
        <v>1235.6099999999999</v>
      </c>
      <c r="C42" s="90" t="s">
        <v>50</v>
      </c>
      <c r="D42" s="90">
        <v>5273.95</v>
      </c>
      <c r="E42" s="90">
        <v>1</v>
      </c>
      <c r="F42" s="90">
        <v>110.58</v>
      </c>
      <c r="G42" s="90">
        <v>30.42</v>
      </c>
      <c r="H42" s="90">
        <v>17.89</v>
      </c>
      <c r="I42" s="90">
        <v>69.930000000000007</v>
      </c>
      <c r="J42" s="90">
        <v>14.63</v>
      </c>
      <c r="K42"/>
      <c r="L42"/>
      <c r="M42"/>
      <c r="N42"/>
      <c r="O42"/>
      <c r="P42"/>
      <c r="Q42"/>
      <c r="R42"/>
      <c r="S42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>
      <c r="A43" s="90" t="s">
        <v>482</v>
      </c>
      <c r="B43" s="90">
        <v>27.87</v>
      </c>
      <c r="C43" s="90" t="s">
        <v>50</v>
      </c>
      <c r="D43" s="90">
        <v>118.96</v>
      </c>
      <c r="E43" s="90">
        <v>1</v>
      </c>
      <c r="F43" s="90">
        <v>45.53</v>
      </c>
      <c r="G43" s="90">
        <v>0</v>
      </c>
      <c r="H43" s="90">
        <v>41.35</v>
      </c>
      <c r="I43" s="90">
        <v>4.6500000000000004</v>
      </c>
      <c r="J43" s="90">
        <v>43.04</v>
      </c>
      <c r="K43"/>
      <c r="L43"/>
      <c r="M43"/>
      <c r="N43"/>
      <c r="O43"/>
      <c r="P43"/>
      <c r="Q43"/>
      <c r="R43"/>
      <c r="S43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>
      <c r="A44" s="90" t="s">
        <v>484</v>
      </c>
      <c r="B44" s="90">
        <v>27.87</v>
      </c>
      <c r="C44" s="90" t="s">
        <v>50</v>
      </c>
      <c r="D44" s="90">
        <v>118.96</v>
      </c>
      <c r="E44" s="90">
        <v>1</v>
      </c>
      <c r="F44" s="90">
        <v>45.53</v>
      </c>
      <c r="G44" s="90">
        <v>0</v>
      </c>
      <c r="H44" s="90">
        <v>41.35</v>
      </c>
      <c r="I44" s="90">
        <v>4.6500000000000004</v>
      </c>
      <c r="J44" s="90">
        <v>43.04</v>
      </c>
      <c r="K44"/>
      <c r="L44"/>
      <c r="M44"/>
      <c r="N44"/>
      <c r="O44"/>
      <c r="P44"/>
      <c r="Q44"/>
      <c r="R44"/>
      <c r="S44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>
      <c r="A45" s="90" t="s">
        <v>485</v>
      </c>
      <c r="B45" s="90">
        <v>27.87</v>
      </c>
      <c r="C45" s="90" t="s">
        <v>50</v>
      </c>
      <c r="D45" s="90">
        <v>118.96</v>
      </c>
      <c r="E45" s="90">
        <v>4</v>
      </c>
      <c r="F45" s="90">
        <v>26.02</v>
      </c>
      <c r="G45" s="90">
        <v>0</v>
      </c>
      <c r="H45" s="90">
        <v>41.35</v>
      </c>
      <c r="I45" s="90">
        <v>4.6500000000000004</v>
      </c>
      <c r="J45" s="90">
        <v>29.05</v>
      </c>
      <c r="K45"/>
      <c r="L45"/>
      <c r="M45"/>
      <c r="N45"/>
      <c r="O45"/>
      <c r="P45"/>
      <c r="Q45"/>
      <c r="R45"/>
      <c r="S45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>
      <c r="A46" s="90" t="s">
        <v>497</v>
      </c>
      <c r="B46" s="90">
        <v>617.96</v>
      </c>
      <c r="C46" s="90" t="s">
        <v>50</v>
      </c>
      <c r="D46" s="90">
        <v>2637.63</v>
      </c>
      <c r="E46" s="90">
        <v>1</v>
      </c>
      <c r="F46" s="90">
        <v>214.68</v>
      </c>
      <c r="G46" s="90">
        <v>25.03</v>
      </c>
      <c r="H46" s="90">
        <v>41.35</v>
      </c>
      <c r="I46" s="90">
        <v>18.59</v>
      </c>
      <c r="J46" s="90">
        <v>32.28</v>
      </c>
      <c r="K46"/>
      <c r="L46"/>
      <c r="M46"/>
      <c r="N46"/>
      <c r="O46"/>
      <c r="P46"/>
      <c r="Q46"/>
      <c r="R46"/>
      <c r="S46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>
      <c r="A47" s="90" t="s">
        <v>498</v>
      </c>
      <c r="B47" s="90">
        <v>668.77</v>
      </c>
      <c r="C47" s="90" t="s">
        <v>50</v>
      </c>
      <c r="D47" s="90">
        <v>2854.51</v>
      </c>
      <c r="E47" s="90">
        <v>1</v>
      </c>
      <c r="F47" s="90">
        <v>0</v>
      </c>
      <c r="G47" s="90">
        <v>0</v>
      </c>
      <c r="H47" s="90">
        <v>18.45</v>
      </c>
      <c r="I47" s="90">
        <v>69.930000000000007</v>
      </c>
      <c r="J47" s="90">
        <v>21.52</v>
      </c>
      <c r="K47"/>
      <c r="L47"/>
      <c r="M47"/>
      <c r="N47"/>
      <c r="O47"/>
      <c r="P47"/>
      <c r="Q47"/>
      <c r="R47"/>
      <c r="S47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>
      <c r="A48" s="90" t="s">
        <v>494</v>
      </c>
      <c r="B48" s="90">
        <v>20.9</v>
      </c>
      <c r="C48" s="90" t="s">
        <v>50</v>
      </c>
      <c r="D48" s="90">
        <v>89.21</v>
      </c>
      <c r="E48" s="90">
        <v>5</v>
      </c>
      <c r="F48" s="90">
        <v>19.510000000000002</v>
      </c>
      <c r="G48" s="90">
        <v>4.91</v>
      </c>
      <c r="H48" s="90">
        <v>41.35</v>
      </c>
      <c r="I48" s="90">
        <v>18.59</v>
      </c>
      <c r="J48" s="90">
        <v>32.28</v>
      </c>
      <c r="K48"/>
      <c r="L48"/>
      <c r="M48"/>
      <c r="N48"/>
      <c r="O48"/>
      <c r="P48"/>
      <c r="Q48"/>
      <c r="R48"/>
      <c r="S48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>
      <c r="A49" s="90" t="s">
        <v>495</v>
      </c>
      <c r="B49" s="90">
        <v>27.87</v>
      </c>
      <c r="C49" s="90" t="s">
        <v>50</v>
      </c>
      <c r="D49" s="90">
        <v>118.96</v>
      </c>
      <c r="E49" s="90">
        <v>1</v>
      </c>
      <c r="F49" s="90">
        <v>45.53</v>
      </c>
      <c r="G49" s="90">
        <v>11.44</v>
      </c>
      <c r="H49" s="90">
        <v>41.35</v>
      </c>
      <c r="I49" s="90">
        <v>18.59</v>
      </c>
      <c r="J49" s="90">
        <v>32.28</v>
      </c>
      <c r="K49"/>
      <c r="L49"/>
      <c r="M49"/>
      <c r="N49"/>
      <c r="O49"/>
      <c r="P49"/>
      <c r="Q49"/>
      <c r="R49"/>
      <c r="S49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>
      <c r="A50" s="90" t="s">
        <v>496</v>
      </c>
      <c r="B50" s="90">
        <v>20.9</v>
      </c>
      <c r="C50" s="90" t="s">
        <v>50</v>
      </c>
      <c r="D50" s="90">
        <v>89.21</v>
      </c>
      <c r="E50" s="90">
        <v>6</v>
      </c>
      <c r="F50" s="90">
        <v>19.510000000000002</v>
      </c>
      <c r="G50" s="90">
        <v>4.91</v>
      </c>
      <c r="H50" s="90">
        <v>41.35</v>
      </c>
      <c r="I50" s="90">
        <v>18.59</v>
      </c>
      <c r="J50" s="90">
        <v>32.28</v>
      </c>
      <c r="K50"/>
      <c r="L50"/>
      <c r="M50"/>
      <c r="N50"/>
      <c r="O50"/>
      <c r="P50"/>
      <c r="Q50"/>
      <c r="R50"/>
      <c r="S5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>
      <c r="A51" s="90" t="s">
        <v>529</v>
      </c>
      <c r="B51" s="90">
        <v>929.03</v>
      </c>
      <c r="C51" s="90" t="s">
        <v>50</v>
      </c>
      <c r="D51" s="90">
        <v>3965.37</v>
      </c>
      <c r="E51" s="90">
        <v>1</v>
      </c>
      <c r="F51" s="90">
        <v>260.2</v>
      </c>
      <c r="G51" s="90">
        <v>0</v>
      </c>
      <c r="H51" s="90">
        <v>15.29</v>
      </c>
      <c r="I51" s="90">
        <v>18.59</v>
      </c>
      <c r="J51" s="90">
        <v>386.56569999999999</v>
      </c>
      <c r="K51"/>
      <c r="L51"/>
      <c r="M51"/>
      <c r="N51"/>
      <c r="O51"/>
      <c r="P51"/>
      <c r="Q51"/>
      <c r="R51"/>
      <c r="S51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>
      <c r="A52" s="90" t="s">
        <v>511</v>
      </c>
      <c r="B52" s="90">
        <v>264.77</v>
      </c>
      <c r="C52" s="90" t="s">
        <v>50</v>
      </c>
      <c r="D52" s="90">
        <v>1129.43</v>
      </c>
      <c r="E52" s="90">
        <v>1</v>
      </c>
      <c r="F52" s="90">
        <v>0</v>
      </c>
      <c r="G52" s="90">
        <v>0</v>
      </c>
      <c r="H52" s="90">
        <v>22.65</v>
      </c>
      <c r="I52" s="90">
        <v>18.59</v>
      </c>
      <c r="J52" s="90">
        <v>43.04</v>
      </c>
      <c r="K52"/>
      <c r="L52"/>
      <c r="M52"/>
      <c r="N52"/>
      <c r="O52"/>
      <c r="P52"/>
      <c r="Q52"/>
      <c r="R52"/>
      <c r="S52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>
      <c r="A53" s="90" t="s">
        <v>524</v>
      </c>
      <c r="B53" s="90">
        <v>264.77</v>
      </c>
      <c r="C53" s="90" t="s">
        <v>50</v>
      </c>
      <c r="D53" s="90">
        <v>1129.43</v>
      </c>
      <c r="E53" s="90">
        <v>1</v>
      </c>
      <c r="F53" s="90">
        <v>0</v>
      </c>
      <c r="G53" s="90">
        <v>0</v>
      </c>
      <c r="H53" s="90">
        <v>22.65</v>
      </c>
      <c r="I53" s="90">
        <v>18.59</v>
      </c>
      <c r="J53" s="90">
        <v>43.04</v>
      </c>
      <c r="K53"/>
      <c r="L53"/>
      <c r="M53"/>
      <c r="N53"/>
      <c r="O53"/>
      <c r="P53"/>
      <c r="Q53"/>
      <c r="R53"/>
      <c r="S53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>
      <c r="A54" s="90" t="s">
        <v>487</v>
      </c>
      <c r="B54" s="90">
        <v>1474.81</v>
      </c>
      <c r="C54" s="90" t="s">
        <v>50</v>
      </c>
      <c r="D54" s="90">
        <v>6294.92</v>
      </c>
      <c r="E54" s="90">
        <v>1</v>
      </c>
      <c r="F54" s="90">
        <v>409.78</v>
      </c>
      <c r="G54" s="90">
        <v>62.63</v>
      </c>
      <c r="H54" s="90">
        <v>15.73</v>
      </c>
      <c r="I54" s="90">
        <v>69.930000000000007</v>
      </c>
      <c r="J54" s="90">
        <v>1.08</v>
      </c>
      <c r="K54"/>
      <c r="L54"/>
      <c r="M54"/>
      <c r="N54"/>
      <c r="O54"/>
      <c r="P54"/>
      <c r="Q54"/>
      <c r="R54"/>
      <c r="S54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>
      <c r="A55" s="90" t="s">
        <v>510</v>
      </c>
      <c r="B55" s="90">
        <v>905.8</v>
      </c>
      <c r="C55" s="90" t="s">
        <v>50</v>
      </c>
      <c r="D55" s="90">
        <v>3866.25</v>
      </c>
      <c r="E55" s="90">
        <v>1</v>
      </c>
      <c r="F55" s="90">
        <v>0</v>
      </c>
      <c r="G55" s="90">
        <v>0</v>
      </c>
      <c r="H55" s="90">
        <v>15.7</v>
      </c>
      <c r="I55" s="90">
        <v>69.930000000000007</v>
      </c>
      <c r="J55" s="90">
        <v>11.19</v>
      </c>
      <c r="K55"/>
      <c r="L55"/>
      <c r="M55"/>
      <c r="N55"/>
      <c r="O55"/>
      <c r="P55"/>
      <c r="Q55"/>
      <c r="R55"/>
      <c r="S55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>
      <c r="A56" s="90" t="s">
        <v>523</v>
      </c>
      <c r="B56" s="90">
        <v>905.8</v>
      </c>
      <c r="C56" s="90" t="s">
        <v>50</v>
      </c>
      <c r="D56" s="90">
        <v>3866.22</v>
      </c>
      <c r="E56" s="90">
        <v>1</v>
      </c>
      <c r="F56" s="90">
        <v>0</v>
      </c>
      <c r="G56" s="90">
        <v>0</v>
      </c>
      <c r="H56" s="90">
        <v>15.7</v>
      </c>
      <c r="I56" s="90">
        <v>69.930000000000007</v>
      </c>
      <c r="J56" s="90">
        <v>11.19</v>
      </c>
      <c r="K56"/>
      <c r="L56"/>
      <c r="M56"/>
      <c r="N56"/>
      <c r="O56"/>
      <c r="P56"/>
      <c r="Q56"/>
      <c r="R56"/>
      <c r="S56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>
      <c r="A57" s="90" t="s">
        <v>528</v>
      </c>
      <c r="B57" s="90">
        <v>1040.51</v>
      </c>
      <c r="C57" s="90" t="s">
        <v>50</v>
      </c>
      <c r="D57" s="90">
        <v>4441.2299999999996</v>
      </c>
      <c r="E57" s="90">
        <v>1</v>
      </c>
      <c r="F57" s="90">
        <v>104.08</v>
      </c>
      <c r="G57" s="90">
        <v>0</v>
      </c>
      <c r="H57" s="90">
        <v>15.7</v>
      </c>
      <c r="I57" s="90">
        <v>69.930000000000007</v>
      </c>
      <c r="J57" s="90">
        <v>11.19</v>
      </c>
      <c r="K57"/>
      <c r="L57"/>
      <c r="M57"/>
      <c r="N57"/>
      <c r="O57"/>
      <c r="P57"/>
      <c r="Q57"/>
      <c r="R57"/>
      <c r="S57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spans="1:29">
      <c r="A58" s="90" t="s">
        <v>490</v>
      </c>
      <c r="B58" s="90">
        <v>55.74</v>
      </c>
      <c r="C58" s="90" t="s">
        <v>50</v>
      </c>
      <c r="D58" s="90">
        <v>237.91</v>
      </c>
      <c r="E58" s="90">
        <v>1</v>
      </c>
      <c r="F58" s="90">
        <v>65.05</v>
      </c>
      <c r="G58" s="90">
        <v>0</v>
      </c>
      <c r="H58" s="90">
        <v>104.9</v>
      </c>
      <c r="I58" s="90">
        <v>18.59</v>
      </c>
      <c r="J58" s="90">
        <v>43.04</v>
      </c>
      <c r="K58"/>
      <c r="L58"/>
      <c r="M58"/>
      <c r="N58"/>
      <c r="O58"/>
      <c r="P58"/>
      <c r="Q58"/>
      <c r="R58"/>
      <c r="S58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spans="1:29">
      <c r="A59" s="90" t="s">
        <v>491</v>
      </c>
      <c r="B59" s="90">
        <v>55.74</v>
      </c>
      <c r="C59" s="90" t="s">
        <v>50</v>
      </c>
      <c r="D59" s="90">
        <v>237.91</v>
      </c>
      <c r="E59" s="90">
        <v>5</v>
      </c>
      <c r="F59" s="90">
        <v>26.02</v>
      </c>
      <c r="G59" s="90">
        <v>0</v>
      </c>
      <c r="H59" s="90">
        <v>104.9</v>
      </c>
      <c r="I59" s="90">
        <v>18.59</v>
      </c>
      <c r="J59" s="90">
        <v>43.04</v>
      </c>
      <c r="K59"/>
      <c r="L59"/>
      <c r="M59"/>
      <c r="N59"/>
      <c r="O59"/>
      <c r="P59"/>
      <c r="Q59"/>
      <c r="R59"/>
      <c r="S59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spans="1:29">
      <c r="A60" s="90" t="s">
        <v>492</v>
      </c>
      <c r="B60" s="90">
        <v>55.74</v>
      </c>
      <c r="C60" s="90" t="s">
        <v>50</v>
      </c>
      <c r="D60" s="90">
        <v>237.91</v>
      </c>
      <c r="E60" s="90">
        <v>1</v>
      </c>
      <c r="F60" s="90">
        <v>39.03</v>
      </c>
      <c r="G60" s="90">
        <v>0</v>
      </c>
      <c r="H60" s="90">
        <v>104.9</v>
      </c>
      <c r="I60" s="90">
        <v>18.59</v>
      </c>
      <c r="J60" s="90">
        <v>43.04</v>
      </c>
      <c r="K60"/>
      <c r="L60"/>
      <c r="M60"/>
      <c r="N60"/>
      <c r="O60"/>
      <c r="P60"/>
      <c r="Q60"/>
      <c r="R60"/>
      <c r="S6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spans="1:29">
      <c r="A61" s="90" t="s">
        <v>493</v>
      </c>
      <c r="B61" s="90">
        <v>222.97</v>
      </c>
      <c r="C61" s="90" t="s">
        <v>50</v>
      </c>
      <c r="D61" s="90">
        <v>951.7</v>
      </c>
      <c r="E61" s="90">
        <v>1</v>
      </c>
      <c r="F61" s="90">
        <v>0</v>
      </c>
      <c r="G61" s="90">
        <v>0</v>
      </c>
      <c r="H61" s="90">
        <v>104.9</v>
      </c>
      <c r="I61" s="90">
        <v>18.59</v>
      </c>
      <c r="J61" s="90">
        <v>43.04</v>
      </c>
      <c r="K61"/>
      <c r="L61"/>
      <c r="M61"/>
      <c r="N61"/>
      <c r="O61"/>
      <c r="P61"/>
      <c r="Q61"/>
      <c r="R61"/>
      <c r="S61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>
      <c r="A62" s="90" t="s">
        <v>500</v>
      </c>
      <c r="B62" s="90">
        <v>1012.64</v>
      </c>
      <c r="C62" s="90" t="s">
        <v>50</v>
      </c>
      <c r="D62" s="90">
        <v>4322.24</v>
      </c>
      <c r="E62" s="90">
        <v>1</v>
      </c>
      <c r="F62" s="90">
        <v>182.14</v>
      </c>
      <c r="G62" s="90">
        <v>35.76</v>
      </c>
      <c r="H62" s="90">
        <v>15.7</v>
      </c>
      <c r="I62" s="90">
        <v>69.930000000000007</v>
      </c>
      <c r="J62" s="90">
        <v>11.19</v>
      </c>
      <c r="K62"/>
      <c r="L62"/>
      <c r="M62"/>
      <c r="N62"/>
      <c r="O62"/>
      <c r="P62"/>
      <c r="Q62"/>
      <c r="R62"/>
      <c r="S62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spans="1:29">
      <c r="A63" s="90" t="s">
        <v>530</v>
      </c>
      <c r="B63" s="90">
        <v>69.7</v>
      </c>
      <c r="C63" s="90" t="s">
        <v>50</v>
      </c>
      <c r="D63" s="90">
        <v>297.5</v>
      </c>
      <c r="E63" s="90">
        <v>1</v>
      </c>
      <c r="F63" s="90">
        <v>71.56</v>
      </c>
      <c r="G63" s="90">
        <v>17.98</v>
      </c>
      <c r="H63" s="90">
        <v>25.78</v>
      </c>
      <c r="I63" s="90">
        <v>13.28</v>
      </c>
      <c r="J63" s="90">
        <v>10.76</v>
      </c>
      <c r="K63"/>
      <c r="L63"/>
      <c r="M63"/>
      <c r="N63"/>
      <c r="O63"/>
      <c r="P63"/>
      <c r="Q63"/>
      <c r="R63"/>
      <c r="S63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spans="1:29">
      <c r="A64" s="90" t="s">
        <v>486</v>
      </c>
      <c r="B64" s="90">
        <v>13.94</v>
      </c>
      <c r="C64" s="90" t="s">
        <v>50</v>
      </c>
      <c r="D64" s="90">
        <v>59.5</v>
      </c>
      <c r="E64" s="90">
        <v>4</v>
      </c>
      <c r="F64" s="90">
        <v>13.01</v>
      </c>
      <c r="G64" s="90">
        <v>2.96</v>
      </c>
      <c r="H64" s="90">
        <v>25.78</v>
      </c>
      <c r="I64" s="90">
        <v>13.28</v>
      </c>
      <c r="J64" s="90">
        <v>10.76</v>
      </c>
      <c r="K64"/>
      <c r="L64"/>
      <c r="M64"/>
      <c r="N64"/>
      <c r="O64"/>
      <c r="P64"/>
      <c r="Q64"/>
      <c r="R64"/>
      <c r="S64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29">
      <c r="A65" s="90" t="s">
        <v>531</v>
      </c>
      <c r="B65" s="90">
        <v>69.680000000000007</v>
      </c>
      <c r="C65" s="90" t="s">
        <v>50</v>
      </c>
      <c r="D65" s="90">
        <v>297.41000000000003</v>
      </c>
      <c r="E65" s="90">
        <v>5</v>
      </c>
      <c r="F65" s="90">
        <v>32.520000000000003</v>
      </c>
      <c r="G65" s="90">
        <v>8.17</v>
      </c>
      <c r="H65" s="90">
        <v>25.78</v>
      </c>
      <c r="I65" s="90">
        <v>13.28</v>
      </c>
      <c r="J65" s="90">
        <v>10.76</v>
      </c>
      <c r="K65"/>
      <c r="L65"/>
      <c r="M65"/>
      <c r="N65"/>
      <c r="O65"/>
      <c r="P65"/>
      <c r="Q65"/>
      <c r="R65"/>
      <c r="S65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>
      <c r="A66" s="90" t="s">
        <v>532</v>
      </c>
      <c r="B66" s="90">
        <v>69.680000000000007</v>
      </c>
      <c r="C66" s="90" t="s">
        <v>50</v>
      </c>
      <c r="D66" s="90">
        <v>297.41000000000003</v>
      </c>
      <c r="E66" s="90">
        <v>1</v>
      </c>
      <c r="F66" s="90">
        <v>71.55</v>
      </c>
      <c r="G66" s="90">
        <v>17.98</v>
      </c>
      <c r="H66" s="90">
        <v>25.78</v>
      </c>
      <c r="I66" s="90">
        <v>13.28</v>
      </c>
      <c r="J66" s="90">
        <v>10.76</v>
      </c>
      <c r="K66"/>
      <c r="L66"/>
      <c r="M66"/>
      <c r="N66"/>
      <c r="O66"/>
      <c r="P66"/>
      <c r="Q66"/>
      <c r="R66"/>
      <c r="S66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spans="1:29">
      <c r="A67" s="90" t="s">
        <v>533</v>
      </c>
      <c r="B67" s="90">
        <v>13.94</v>
      </c>
      <c r="C67" s="90" t="s">
        <v>50</v>
      </c>
      <c r="D67" s="90">
        <v>59.5</v>
      </c>
      <c r="E67" s="90">
        <v>6</v>
      </c>
      <c r="F67" s="90">
        <v>13.01</v>
      </c>
      <c r="G67" s="90">
        <v>2.96</v>
      </c>
      <c r="H67" s="90">
        <v>25.78</v>
      </c>
      <c r="I67" s="90">
        <v>13.28</v>
      </c>
      <c r="J67" s="90">
        <v>10.76</v>
      </c>
      <c r="K67"/>
      <c r="L67"/>
      <c r="M67"/>
      <c r="N67"/>
      <c r="O67"/>
      <c r="P67"/>
      <c r="Q67"/>
      <c r="R67"/>
      <c r="S67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spans="1:29">
      <c r="A68" s="90" t="s">
        <v>501</v>
      </c>
      <c r="B68" s="90">
        <v>20.9</v>
      </c>
      <c r="C68" s="90" t="s">
        <v>50</v>
      </c>
      <c r="D68" s="90">
        <v>89.21</v>
      </c>
      <c r="E68" s="90">
        <v>10</v>
      </c>
      <c r="F68" s="90">
        <v>19.510000000000002</v>
      </c>
      <c r="G68" s="90">
        <v>4.91</v>
      </c>
      <c r="H68" s="90">
        <v>23.56</v>
      </c>
      <c r="I68" s="90">
        <v>18.59</v>
      </c>
      <c r="J68" s="90">
        <v>21.52</v>
      </c>
      <c r="K68"/>
      <c r="L68"/>
      <c r="M68"/>
      <c r="N68"/>
      <c r="O68"/>
      <c r="P68"/>
      <c r="Q68"/>
      <c r="R68"/>
      <c r="S68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spans="1:29">
      <c r="A69" s="90" t="s">
        <v>514</v>
      </c>
      <c r="B69" s="90">
        <v>20.9</v>
      </c>
      <c r="C69" s="90" t="s">
        <v>50</v>
      </c>
      <c r="D69" s="90">
        <v>89.21</v>
      </c>
      <c r="E69" s="90">
        <v>10</v>
      </c>
      <c r="F69" s="90">
        <v>19.510000000000002</v>
      </c>
      <c r="G69" s="90">
        <v>4.91</v>
      </c>
      <c r="H69" s="90">
        <v>23.56</v>
      </c>
      <c r="I69" s="90">
        <v>18.59</v>
      </c>
      <c r="J69" s="90">
        <v>21.52</v>
      </c>
      <c r="K69"/>
      <c r="L69"/>
      <c r="M69"/>
      <c r="N69"/>
      <c r="O69"/>
      <c r="P69"/>
      <c r="Q69"/>
      <c r="R69"/>
      <c r="S69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>
      <c r="A70" s="90" t="s">
        <v>502</v>
      </c>
      <c r="B70" s="90">
        <v>34.840000000000003</v>
      </c>
      <c r="C70" s="90" t="s">
        <v>50</v>
      </c>
      <c r="D70" s="90">
        <v>148.71</v>
      </c>
      <c r="E70" s="90">
        <v>1</v>
      </c>
      <c r="F70" s="90">
        <v>52.04</v>
      </c>
      <c r="G70" s="90">
        <v>13.08</v>
      </c>
      <c r="H70" s="90">
        <v>23.56</v>
      </c>
      <c r="I70" s="90">
        <v>18.59</v>
      </c>
      <c r="J70" s="90">
        <v>21.52</v>
      </c>
      <c r="K70"/>
      <c r="L70"/>
      <c r="M70"/>
      <c r="N70"/>
      <c r="O70"/>
      <c r="P70"/>
      <c r="Q70"/>
      <c r="R70"/>
      <c r="S7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spans="1:29">
      <c r="A71" s="90" t="s">
        <v>515</v>
      </c>
      <c r="B71" s="90">
        <v>34.840000000000003</v>
      </c>
      <c r="C71" s="90" t="s">
        <v>50</v>
      </c>
      <c r="D71" s="90">
        <v>148.71</v>
      </c>
      <c r="E71" s="90">
        <v>1</v>
      </c>
      <c r="F71" s="90">
        <v>52.04</v>
      </c>
      <c r="G71" s="90">
        <v>13.08</v>
      </c>
      <c r="H71" s="90">
        <v>23.56</v>
      </c>
      <c r="I71" s="90">
        <v>18.59</v>
      </c>
      <c r="J71" s="90">
        <v>21.52</v>
      </c>
      <c r="K71"/>
      <c r="L71"/>
      <c r="M71"/>
      <c r="N71"/>
      <c r="O71"/>
      <c r="P71"/>
      <c r="Q71"/>
      <c r="R71"/>
      <c r="S71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spans="1:29">
      <c r="A72" s="90" t="s">
        <v>503</v>
      </c>
      <c r="B72" s="90">
        <v>20.21</v>
      </c>
      <c r="C72" s="90" t="s">
        <v>50</v>
      </c>
      <c r="D72" s="90">
        <v>86.26</v>
      </c>
      <c r="E72" s="90">
        <v>10</v>
      </c>
      <c r="F72" s="90">
        <v>18.87</v>
      </c>
      <c r="G72" s="90">
        <v>4.74</v>
      </c>
      <c r="H72" s="90">
        <v>23.56</v>
      </c>
      <c r="I72" s="90">
        <v>18.59</v>
      </c>
      <c r="J72" s="90">
        <v>21.52</v>
      </c>
      <c r="K72"/>
      <c r="L72"/>
      <c r="M72"/>
      <c r="N72"/>
      <c r="O72"/>
      <c r="P72"/>
      <c r="Q72"/>
      <c r="R72"/>
      <c r="S72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spans="1:29">
      <c r="A73" s="90" t="s">
        <v>516</v>
      </c>
      <c r="B73" s="90">
        <v>20.21</v>
      </c>
      <c r="C73" s="90" t="s">
        <v>50</v>
      </c>
      <c r="D73" s="90">
        <v>86.26</v>
      </c>
      <c r="E73" s="90">
        <v>10</v>
      </c>
      <c r="F73" s="90">
        <v>18.87</v>
      </c>
      <c r="G73" s="90">
        <v>4.74</v>
      </c>
      <c r="H73" s="90">
        <v>23.56</v>
      </c>
      <c r="I73" s="90">
        <v>18.59</v>
      </c>
      <c r="J73" s="90">
        <v>21.52</v>
      </c>
      <c r="K73"/>
      <c r="L73"/>
      <c r="M73"/>
      <c r="N73"/>
      <c r="O73"/>
      <c r="P73"/>
      <c r="Q73"/>
      <c r="R73"/>
      <c r="S73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spans="1:29">
      <c r="A74" s="90" t="s">
        <v>504</v>
      </c>
      <c r="B74" s="90">
        <v>34.840000000000003</v>
      </c>
      <c r="C74" s="90" t="s">
        <v>50</v>
      </c>
      <c r="D74" s="90">
        <v>148.71</v>
      </c>
      <c r="E74" s="90">
        <v>1</v>
      </c>
      <c r="F74" s="90">
        <v>52.04</v>
      </c>
      <c r="G74" s="90">
        <v>13.08</v>
      </c>
      <c r="H74" s="90">
        <v>23.56</v>
      </c>
      <c r="I74" s="90">
        <v>18.59</v>
      </c>
      <c r="J74" s="90">
        <v>21.52</v>
      </c>
      <c r="K74"/>
      <c r="L74"/>
      <c r="M74"/>
      <c r="N74"/>
      <c r="O74"/>
      <c r="P74"/>
      <c r="Q74"/>
      <c r="R74"/>
      <c r="S74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spans="1:29">
      <c r="A75" s="90" t="s">
        <v>517</v>
      </c>
      <c r="B75" s="90">
        <v>34.840000000000003</v>
      </c>
      <c r="C75" s="90" t="s">
        <v>50</v>
      </c>
      <c r="D75" s="90">
        <v>148.71</v>
      </c>
      <c r="E75" s="90">
        <v>1</v>
      </c>
      <c r="F75" s="90">
        <v>52.04</v>
      </c>
      <c r="G75" s="90">
        <v>13.08</v>
      </c>
      <c r="H75" s="90">
        <v>23.56</v>
      </c>
      <c r="I75" s="90">
        <v>18.59</v>
      </c>
      <c r="J75" s="90">
        <v>21.52</v>
      </c>
      <c r="K75"/>
      <c r="L75"/>
      <c r="M75"/>
      <c r="N75"/>
      <c r="O75"/>
      <c r="P75"/>
      <c r="Q75"/>
      <c r="R75"/>
      <c r="S75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spans="1:29">
      <c r="A76" s="90" t="s">
        <v>505</v>
      </c>
      <c r="B76" s="90">
        <v>20.9</v>
      </c>
      <c r="C76" s="90" t="s">
        <v>50</v>
      </c>
      <c r="D76" s="90">
        <v>89.21</v>
      </c>
      <c r="E76" s="90">
        <v>10</v>
      </c>
      <c r="F76" s="90">
        <v>19.510000000000002</v>
      </c>
      <c r="G76" s="90">
        <v>4.91</v>
      </c>
      <c r="H76" s="90">
        <v>23.56</v>
      </c>
      <c r="I76" s="90">
        <v>18.59</v>
      </c>
      <c r="J76" s="90">
        <v>21.52</v>
      </c>
      <c r="K76"/>
      <c r="L76"/>
      <c r="M76"/>
      <c r="N76"/>
      <c r="O76"/>
      <c r="P76"/>
      <c r="Q76"/>
      <c r="R76"/>
      <c r="S76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>
      <c r="A77" s="90" t="s">
        <v>518</v>
      </c>
      <c r="B77" s="90">
        <v>20.9</v>
      </c>
      <c r="C77" s="90" t="s">
        <v>50</v>
      </c>
      <c r="D77" s="90">
        <v>89.21</v>
      </c>
      <c r="E77" s="90">
        <v>10</v>
      </c>
      <c r="F77" s="90">
        <v>19.510000000000002</v>
      </c>
      <c r="G77" s="90">
        <v>4.91</v>
      </c>
      <c r="H77" s="90">
        <v>23.56</v>
      </c>
      <c r="I77" s="90">
        <v>18.59</v>
      </c>
      <c r="J77" s="90">
        <v>21.52</v>
      </c>
      <c r="K77"/>
      <c r="L77"/>
      <c r="M77"/>
      <c r="N77"/>
      <c r="O77"/>
      <c r="P77"/>
      <c r="Q77"/>
      <c r="R77"/>
      <c r="S77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spans="1:29">
      <c r="A78" s="90" t="s">
        <v>507</v>
      </c>
      <c r="B78" s="90">
        <v>27.87</v>
      </c>
      <c r="C78" s="90" t="s">
        <v>50</v>
      </c>
      <c r="D78" s="90">
        <v>118.96</v>
      </c>
      <c r="E78" s="90">
        <v>1</v>
      </c>
      <c r="F78" s="90">
        <v>45.53</v>
      </c>
      <c r="G78" s="90">
        <v>11.44</v>
      </c>
      <c r="H78" s="90">
        <v>23.56</v>
      </c>
      <c r="I78" s="90">
        <v>18.59</v>
      </c>
      <c r="J78" s="90">
        <v>21.52</v>
      </c>
      <c r="K78"/>
      <c r="L78"/>
      <c r="M78"/>
      <c r="N78"/>
      <c r="O78"/>
      <c r="P78"/>
      <c r="Q78"/>
      <c r="R78"/>
      <c r="S78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spans="1:29">
      <c r="A79" s="90" t="s">
        <v>520</v>
      </c>
      <c r="B79" s="90">
        <v>27.87</v>
      </c>
      <c r="C79" s="90" t="s">
        <v>50</v>
      </c>
      <c r="D79" s="90">
        <v>118.96</v>
      </c>
      <c r="E79" s="90">
        <v>1</v>
      </c>
      <c r="F79" s="90">
        <v>45.53</v>
      </c>
      <c r="G79" s="90">
        <v>11.44</v>
      </c>
      <c r="H79" s="90">
        <v>23.56</v>
      </c>
      <c r="I79" s="90">
        <v>18.59</v>
      </c>
      <c r="J79" s="90">
        <v>21.52</v>
      </c>
      <c r="K79"/>
      <c r="L79"/>
      <c r="M79"/>
      <c r="N79"/>
      <c r="O79"/>
      <c r="P79"/>
      <c r="Q79"/>
      <c r="R79"/>
      <c r="S79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spans="1:29">
      <c r="A80" s="90" t="s">
        <v>508</v>
      </c>
      <c r="B80" s="90">
        <v>20.21</v>
      </c>
      <c r="C80" s="90" t="s">
        <v>50</v>
      </c>
      <c r="D80" s="90">
        <v>86.26</v>
      </c>
      <c r="E80" s="90">
        <v>10</v>
      </c>
      <c r="F80" s="90">
        <v>18.87</v>
      </c>
      <c r="G80" s="90">
        <v>4.74</v>
      </c>
      <c r="H80" s="90">
        <v>23.56</v>
      </c>
      <c r="I80" s="90">
        <v>18.59</v>
      </c>
      <c r="J80" s="90">
        <v>21.52</v>
      </c>
      <c r="K80"/>
      <c r="L80"/>
      <c r="M80"/>
      <c r="N80"/>
      <c r="O80"/>
      <c r="P80"/>
      <c r="Q80"/>
      <c r="R80"/>
      <c r="S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>
      <c r="A81" s="90" t="s">
        <v>521</v>
      </c>
      <c r="B81" s="90">
        <v>20.21</v>
      </c>
      <c r="C81" s="90" t="s">
        <v>50</v>
      </c>
      <c r="D81" s="90">
        <v>86.26</v>
      </c>
      <c r="E81" s="90">
        <v>10</v>
      </c>
      <c r="F81" s="90">
        <v>18.87</v>
      </c>
      <c r="G81" s="90">
        <v>4.74</v>
      </c>
      <c r="H81" s="90">
        <v>23.56</v>
      </c>
      <c r="I81" s="90">
        <v>18.59</v>
      </c>
      <c r="J81" s="90">
        <v>21.52</v>
      </c>
      <c r="K81"/>
      <c r="L81"/>
      <c r="M81"/>
      <c r="N81"/>
      <c r="O81"/>
      <c r="P81"/>
      <c r="Q81"/>
      <c r="R81"/>
      <c r="S81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spans="1:29">
      <c r="A82" s="90" t="s">
        <v>509</v>
      </c>
      <c r="B82" s="90">
        <v>27.87</v>
      </c>
      <c r="C82" s="90" t="s">
        <v>50</v>
      </c>
      <c r="D82" s="90">
        <v>118.96</v>
      </c>
      <c r="E82" s="90">
        <v>1</v>
      </c>
      <c r="F82" s="90">
        <v>45.53</v>
      </c>
      <c r="G82" s="90">
        <v>11.44</v>
      </c>
      <c r="H82" s="90">
        <v>23.56</v>
      </c>
      <c r="I82" s="90">
        <v>18.59</v>
      </c>
      <c r="J82" s="90">
        <v>21.52</v>
      </c>
      <c r="K82"/>
      <c r="L82"/>
      <c r="M82"/>
      <c r="N82"/>
      <c r="O82"/>
      <c r="P82"/>
      <c r="Q82"/>
      <c r="R82"/>
      <c r="S82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spans="1:29">
      <c r="A83" s="90" t="s">
        <v>522</v>
      </c>
      <c r="B83" s="90">
        <v>27.87</v>
      </c>
      <c r="C83" s="90" t="s">
        <v>50</v>
      </c>
      <c r="D83" s="90">
        <v>118.96</v>
      </c>
      <c r="E83" s="90">
        <v>1</v>
      </c>
      <c r="F83" s="90">
        <v>45.53</v>
      </c>
      <c r="G83" s="90">
        <v>11.44</v>
      </c>
      <c r="H83" s="90">
        <v>23.56</v>
      </c>
      <c r="I83" s="90">
        <v>18.59</v>
      </c>
      <c r="J83" s="90">
        <v>21.52</v>
      </c>
      <c r="K83"/>
      <c r="L83"/>
      <c r="M83"/>
      <c r="N83"/>
      <c r="O83"/>
      <c r="P83"/>
      <c r="Q83"/>
      <c r="R83"/>
      <c r="S83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spans="1:29">
      <c r="A84" s="90" t="s">
        <v>506</v>
      </c>
      <c r="B84" s="90">
        <v>487.74</v>
      </c>
      <c r="C84" s="90" t="s">
        <v>50</v>
      </c>
      <c r="D84" s="90">
        <v>2081.8200000000002</v>
      </c>
      <c r="E84" s="90">
        <v>1</v>
      </c>
      <c r="F84" s="90">
        <v>0</v>
      </c>
      <c r="G84" s="90">
        <v>0</v>
      </c>
      <c r="H84" s="90">
        <v>26.93</v>
      </c>
      <c r="I84" s="90">
        <v>18.59</v>
      </c>
      <c r="J84" s="90">
        <v>16.14</v>
      </c>
      <c r="K84"/>
      <c r="L84"/>
      <c r="M84"/>
      <c r="N84"/>
      <c r="O84"/>
      <c r="P84"/>
      <c r="Q84"/>
      <c r="R84"/>
      <c r="S84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spans="1:29">
      <c r="A85" s="90" t="s">
        <v>519</v>
      </c>
      <c r="B85" s="90">
        <v>487.74</v>
      </c>
      <c r="C85" s="90" t="s">
        <v>50</v>
      </c>
      <c r="D85" s="90">
        <v>2081.8200000000002</v>
      </c>
      <c r="E85" s="90">
        <v>1</v>
      </c>
      <c r="F85" s="90">
        <v>0</v>
      </c>
      <c r="G85" s="90">
        <v>0</v>
      </c>
      <c r="H85" s="90">
        <v>23.82</v>
      </c>
      <c r="I85" s="90">
        <v>18.59</v>
      </c>
      <c r="J85" s="90">
        <v>53.08</v>
      </c>
      <c r="K85"/>
      <c r="L85"/>
      <c r="M85"/>
      <c r="N85"/>
      <c r="O85"/>
      <c r="P85"/>
      <c r="Q85"/>
      <c r="R85"/>
      <c r="S85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spans="1:29">
      <c r="A86" s="90" t="s">
        <v>411</v>
      </c>
      <c r="B86" s="90">
        <v>22422.240000000002</v>
      </c>
      <c r="C86" s="90"/>
      <c r="D86" s="90">
        <v>88862.77</v>
      </c>
      <c r="E86" s="90"/>
      <c r="F86" s="90">
        <v>5184.43</v>
      </c>
      <c r="G86" s="90">
        <v>845.42</v>
      </c>
      <c r="H86" s="90">
        <v>22.098700000000001</v>
      </c>
      <c r="I86" s="90">
        <v>29.29</v>
      </c>
      <c r="J86" s="90">
        <v>28.6357</v>
      </c>
      <c r="K86"/>
      <c r="L86"/>
      <c r="M86"/>
      <c r="N86"/>
      <c r="O86"/>
      <c r="P86"/>
      <c r="Q86"/>
      <c r="R86"/>
      <c r="S86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spans="1:29">
      <c r="A87" s="90" t="s">
        <v>535</v>
      </c>
      <c r="B87" s="90">
        <v>22422.240000000002</v>
      </c>
      <c r="C87" s="90"/>
      <c r="D87" s="90">
        <v>88862.77</v>
      </c>
      <c r="E87" s="90"/>
      <c r="F87" s="90">
        <v>5184.43</v>
      </c>
      <c r="G87" s="90">
        <v>845.42</v>
      </c>
      <c r="H87" s="90">
        <v>22.098700000000001</v>
      </c>
      <c r="I87" s="90">
        <v>29.29</v>
      </c>
      <c r="J87" s="90">
        <v>28.6357</v>
      </c>
      <c r="K87"/>
      <c r="L87"/>
      <c r="M87"/>
      <c r="N87"/>
      <c r="O87"/>
      <c r="P87"/>
      <c r="Q87"/>
      <c r="R87"/>
      <c r="S87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spans="1:29">
      <c r="A88" s="90" t="s">
        <v>536</v>
      </c>
      <c r="B88" s="90">
        <v>0</v>
      </c>
      <c r="C88" s="90"/>
      <c r="D88" s="90">
        <v>0</v>
      </c>
      <c r="E88" s="90"/>
      <c r="F88" s="90">
        <v>0</v>
      </c>
      <c r="G88" s="90">
        <v>0</v>
      </c>
      <c r="H88" s="90"/>
      <c r="I88" s="90"/>
      <c r="J88" s="90"/>
      <c r="K88"/>
      <c r="L88"/>
      <c r="M88"/>
      <c r="N88"/>
      <c r="O88"/>
      <c r="P88"/>
      <c r="Q88"/>
      <c r="R88"/>
      <c r="S88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spans="1:2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29">
      <c r="A90" s="78"/>
      <c r="B90" s="90" t="s">
        <v>305</v>
      </c>
      <c r="C90" s="90" t="s">
        <v>537</v>
      </c>
      <c r="D90" s="90" t="s">
        <v>538</v>
      </c>
      <c r="E90" s="90" t="s">
        <v>539</v>
      </c>
      <c r="F90" s="90" t="s">
        <v>540</v>
      </c>
      <c r="G90" s="90" t="s">
        <v>541</v>
      </c>
      <c r="H90" s="90" t="s">
        <v>542</v>
      </c>
      <c r="I90" s="90" t="s">
        <v>543</v>
      </c>
      <c r="J90"/>
      <c r="K90"/>
      <c r="L90"/>
      <c r="M90"/>
      <c r="N90"/>
      <c r="O90"/>
      <c r="P90"/>
      <c r="Q90"/>
      <c r="R90"/>
      <c r="S90"/>
      <c r="U90" s="80"/>
      <c r="V90" s="80"/>
      <c r="W90" s="80"/>
      <c r="X90" s="80"/>
      <c r="Y90" s="80"/>
      <c r="Z90" s="80"/>
      <c r="AA90" s="80"/>
      <c r="AB90" s="80"/>
    </row>
    <row r="91" spans="1:29">
      <c r="A91" s="90" t="s">
        <v>547</v>
      </c>
      <c r="B91" s="90" t="s">
        <v>545</v>
      </c>
      <c r="C91" s="90">
        <v>0.3</v>
      </c>
      <c r="D91" s="90">
        <v>4.4020000000000001</v>
      </c>
      <c r="E91" s="90">
        <v>12.904</v>
      </c>
      <c r="F91" s="90">
        <v>130.1</v>
      </c>
      <c r="G91" s="90">
        <v>90</v>
      </c>
      <c r="H91" s="90">
        <v>90</v>
      </c>
      <c r="I91" s="90" t="s">
        <v>548</v>
      </c>
      <c r="J91"/>
      <c r="K91"/>
      <c r="L91"/>
      <c r="M91"/>
      <c r="N91"/>
      <c r="O91"/>
      <c r="P91"/>
      <c r="Q91"/>
      <c r="R91"/>
      <c r="S91"/>
      <c r="T91" s="80"/>
      <c r="U91" s="80"/>
      <c r="V91" s="80"/>
      <c r="W91" s="80"/>
      <c r="X91" s="80"/>
      <c r="Y91" s="80"/>
      <c r="Z91" s="80"/>
      <c r="AA91" s="80"/>
      <c r="AB91" s="80"/>
    </row>
    <row r="92" spans="1:29">
      <c r="A92" s="90" t="s">
        <v>544</v>
      </c>
      <c r="B92" s="90" t="s">
        <v>545</v>
      </c>
      <c r="C92" s="90">
        <v>0.3</v>
      </c>
      <c r="D92" s="90">
        <v>4.4020000000000001</v>
      </c>
      <c r="E92" s="90">
        <v>12.904</v>
      </c>
      <c r="F92" s="90">
        <v>170.98</v>
      </c>
      <c r="G92" s="90">
        <v>0</v>
      </c>
      <c r="H92" s="90">
        <v>90</v>
      </c>
      <c r="I92" s="90" t="s">
        <v>546</v>
      </c>
      <c r="J92"/>
      <c r="K92"/>
      <c r="L92"/>
      <c r="M92"/>
      <c r="N92"/>
      <c r="O92"/>
      <c r="P92"/>
      <c r="Q92"/>
      <c r="R92"/>
      <c r="S92"/>
      <c r="T92" s="80"/>
      <c r="U92" s="80"/>
      <c r="V92" s="80"/>
      <c r="W92" s="80"/>
      <c r="X92" s="80"/>
      <c r="Y92" s="80"/>
      <c r="Z92" s="80"/>
      <c r="AA92" s="80"/>
      <c r="AB92" s="80"/>
    </row>
    <row r="93" spans="1:29">
      <c r="A93" s="90" t="s">
        <v>549</v>
      </c>
      <c r="B93" s="90" t="s">
        <v>545</v>
      </c>
      <c r="C93" s="90">
        <v>0.3</v>
      </c>
      <c r="D93" s="90">
        <v>4.4020000000000001</v>
      </c>
      <c r="E93" s="90">
        <v>12.904</v>
      </c>
      <c r="F93" s="90">
        <v>170.98</v>
      </c>
      <c r="G93" s="90">
        <v>180</v>
      </c>
      <c r="H93" s="90">
        <v>90</v>
      </c>
      <c r="I93" s="90" t="s">
        <v>550</v>
      </c>
      <c r="J93"/>
      <c r="K93"/>
      <c r="L93"/>
      <c r="M93"/>
      <c r="N93"/>
      <c r="O93"/>
      <c r="P93"/>
      <c r="Q93"/>
      <c r="R93"/>
      <c r="S93"/>
      <c r="T93" s="80"/>
      <c r="U93" s="80"/>
      <c r="V93" s="80"/>
      <c r="W93" s="80"/>
      <c r="X93" s="80"/>
      <c r="Y93" s="80"/>
      <c r="Z93" s="80"/>
      <c r="AA93" s="80"/>
      <c r="AB93" s="80"/>
    </row>
    <row r="94" spans="1:29">
      <c r="A94" s="90" t="s">
        <v>551</v>
      </c>
      <c r="B94" s="90" t="s">
        <v>545</v>
      </c>
      <c r="C94" s="90">
        <v>0.3</v>
      </c>
      <c r="D94" s="90">
        <v>4.4020000000000001</v>
      </c>
      <c r="E94" s="90">
        <v>12.904</v>
      </c>
      <c r="F94" s="90">
        <v>130.1</v>
      </c>
      <c r="G94" s="90">
        <v>270</v>
      </c>
      <c r="H94" s="90">
        <v>90</v>
      </c>
      <c r="I94" s="90" t="s">
        <v>552</v>
      </c>
      <c r="J94"/>
      <c r="K94"/>
      <c r="L94"/>
      <c r="M94"/>
      <c r="N94"/>
      <c r="O94"/>
      <c r="P94"/>
      <c r="Q94"/>
      <c r="R94"/>
      <c r="S94"/>
      <c r="T94" s="80"/>
      <c r="U94" s="80"/>
      <c r="V94" s="80"/>
      <c r="W94" s="80"/>
      <c r="X94" s="80"/>
      <c r="Y94" s="80"/>
      <c r="Z94" s="80"/>
      <c r="AA94" s="80"/>
      <c r="AB94" s="80"/>
    </row>
    <row r="95" spans="1:29">
      <c r="A95" s="90" t="s">
        <v>553</v>
      </c>
      <c r="B95" s="90" t="s">
        <v>545</v>
      </c>
      <c r="C95" s="90">
        <v>0.3</v>
      </c>
      <c r="D95" s="90">
        <v>3.12</v>
      </c>
      <c r="E95" s="90">
        <v>12.904</v>
      </c>
      <c r="F95" s="90">
        <v>3739.35</v>
      </c>
      <c r="G95" s="90">
        <v>0</v>
      </c>
      <c r="H95" s="90">
        <v>180</v>
      </c>
      <c r="I95" s="90"/>
      <c r="J95"/>
      <c r="K95"/>
      <c r="L95"/>
      <c r="M95"/>
      <c r="N95"/>
      <c r="O95"/>
      <c r="P95"/>
      <c r="Q95"/>
      <c r="R95"/>
      <c r="S95"/>
      <c r="T95" s="80"/>
      <c r="U95" s="80"/>
      <c r="V95" s="80"/>
      <c r="W95" s="80"/>
      <c r="X95" s="80"/>
      <c r="Y95" s="80"/>
      <c r="Z95" s="80"/>
      <c r="AA95" s="80"/>
      <c r="AB95" s="80"/>
    </row>
    <row r="96" spans="1:29">
      <c r="A96" s="90" t="s">
        <v>566</v>
      </c>
      <c r="B96" s="90" t="s">
        <v>846</v>
      </c>
      <c r="C96" s="90">
        <v>0.08</v>
      </c>
      <c r="D96" s="90">
        <v>1.647</v>
      </c>
      <c r="E96" s="90">
        <v>2.1850000000000001</v>
      </c>
      <c r="F96" s="90">
        <v>45.53</v>
      </c>
      <c r="G96" s="90">
        <v>0</v>
      </c>
      <c r="H96" s="90">
        <v>90</v>
      </c>
      <c r="I96" s="90" t="s">
        <v>546</v>
      </c>
      <c r="J96"/>
      <c r="K96"/>
      <c r="L96"/>
      <c r="M96"/>
      <c r="N96"/>
      <c r="O96"/>
      <c r="P96"/>
      <c r="Q96"/>
      <c r="R96"/>
      <c r="S96"/>
      <c r="T96" s="80"/>
      <c r="U96" s="80"/>
      <c r="V96" s="80"/>
      <c r="W96" s="80"/>
      <c r="X96" s="80"/>
      <c r="Y96" s="80"/>
      <c r="Z96" s="80"/>
      <c r="AA96" s="80"/>
      <c r="AB96" s="80"/>
    </row>
    <row r="97" spans="1:28">
      <c r="A97" s="90" t="s">
        <v>567</v>
      </c>
      <c r="B97" s="90" t="s">
        <v>846</v>
      </c>
      <c r="C97" s="90">
        <v>0.08</v>
      </c>
      <c r="D97" s="90">
        <v>1.647</v>
      </c>
      <c r="E97" s="90">
        <v>2.1850000000000001</v>
      </c>
      <c r="F97" s="90">
        <v>45.53</v>
      </c>
      <c r="G97" s="90">
        <v>180</v>
      </c>
      <c r="H97" s="90">
        <v>90</v>
      </c>
      <c r="I97" s="90" t="s">
        <v>550</v>
      </c>
      <c r="J97"/>
      <c r="K97"/>
      <c r="L97"/>
      <c r="M97"/>
      <c r="N97"/>
      <c r="O97"/>
      <c r="P97"/>
      <c r="Q97"/>
      <c r="R97"/>
      <c r="S97"/>
      <c r="T97" s="80"/>
      <c r="U97" s="80"/>
      <c r="V97" s="80"/>
      <c r="W97" s="80"/>
      <c r="X97" s="80"/>
      <c r="Y97" s="80"/>
      <c r="Z97" s="80"/>
      <c r="AA97" s="80"/>
      <c r="AB97" s="80"/>
    </row>
    <row r="98" spans="1:28">
      <c r="A98" s="90" t="s">
        <v>579</v>
      </c>
      <c r="B98" s="90" t="s">
        <v>846</v>
      </c>
      <c r="C98" s="90">
        <v>0.08</v>
      </c>
      <c r="D98" s="90">
        <v>1.647</v>
      </c>
      <c r="E98" s="90">
        <v>2.1850000000000001</v>
      </c>
      <c r="F98" s="90">
        <v>45.53</v>
      </c>
      <c r="G98" s="90">
        <v>0</v>
      </c>
      <c r="H98" s="90">
        <v>90</v>
      </c>
      <c r="I98" s="90" t="s">
        <v>546</v>
      </c>
      <c r="J98"/>
      <c r="K98"/>
      <c r="L98"/>
      <c r="M98"/>
      <c r="N98"/>
      <c r="O98"/>
      <c r="P98"/>
      <c r="Q98"/>
      <c r="R98"/>
      <c r="S98"/>
      <c r="T98" s="80"/>
      <c r="U98" s="80"/>
      <c r="V98" s="80"/>
      <c r="W98" s="80"/>
      <c r="X98" s="80"/>
      <c r="Y98" s="80"/>
      <c r="Z98" s="80"/>
      <c r="AA98" s="80"/>
      <c r="AB98" s="80"/>
    </row>
    <row r="99" spans="1:28">
      <c r="A99" s="90" t="s">
        <v>580</v>
      </c>
      <c r="B99" s="90" t="s">
        <v>846</v>
      </c>
      <c r="C99" s="90">
        <v>0.08</v>
      </c>
      <c r="D99" s="90">
        <v>1.647</v>
      </c>
      <c r="E99" s="90">
        <v>2.1850000000000001</v>
      </c>
      <c r="F99" s="90">
        <v>45.53</v>
      </c>
      <c r="G99" s="90">
        <v>180</v>
      </c>
      <c r="H99" s="90">
        <v>90</v>
      </c>
      <c r="I99" s="90" t="s">
        <v>550</v>
      </c>
      <c r="J99"/>
      <c r="K99"/>
      <c r="L99"/>
      <c r="M99"/>
      <c r="N99"/>
      <c r="O99"/>
      <c r="P99"/>
      <c r="Q99"/>
      <c r="R99"/>
      <c r="S99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>
      <c r="A100" s="90" t="s">
        <v>629</v>
      </c>
      <c r="B100" s="90" t="s">
        <v>846</v>
      </c>
      <c r="C100" s="90">
        <v>0.08</v>
      </c>
      <c r="D100" s="90">
        <v>1.647</v>
      </c>
      <c r="E100" s="90">
        <v>2.1850000000000001</v>
      </c>
      <c r="F100" s="90">
        <v>52.04</v>
      </c>
      <c r="G100" s="90">
        <v>0</v>
      </c>
      <c r="H100" s="90">
        <v>90</v>
      </c>
      <c r="I100" s="90" t="s">
        <v>546</v>
      </c>
      <c r="J100"/>
      <c r="K100"/>
      <c r="L100"/>
      <c r="M100"/>
      <c r="N100"/>
      <c r="O100"/>
      <c r="P100"/>
      <c r="Q100"/>
      <c r="R100"/>
      <c r="S10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>
      <c r="A101" s="90" t="s">
        <v>630</v>
      </c>
      <c r="B101" s="90" t="s">
        <v>846</v>
      </c>
      <c r="C101" s="90">
        <v>0.08</v>
      </c>
      <c r="D101" s="90">
        <v>1.647</v>
      </c>
      <c r="E101" s="90">
        <v>2.1850000000000001</v>
      </c>
      <c r="F101" s="90">
        <v>26.02</v>
      </c>
      <c r="G101" s="90">
        <v>180</v>
      </c>
      <c r="H101" s="90">
        <v>90</v>
      </c>
      <c r="I101" s="90" t="s">
        <v>550</v>
      </c>
      <c r="J101"/>
      <c r="K101"/>
      <c r="L101"/>
      <c r="M101"/>
      <c r="N101"/>
      <c r="O101"/>
      <c r="P101"/>
      <c r="Q101"/>
      <c r="R101"/>
      <c r="S101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>
      <c r="A102" s="90" t="s">
        <v>631</v>
      </c>
      <c r="B102" s="90" t="s">
        <v>847</v>
      </c>
      <c r="C102" s="90">
        <v>0.3</v>
      </c>
      <c r="D102" s="90">
        <v>0.27300000000000002</v>
      </c>
      <c r="E102" s="90">
        <v>0.28799999999999998</v>
      </c>
      <c r="F102" s="90">
        <v>501.68</v>
      </c>
      <c r="G102" s="90">
        <v>90</v>
      </c>
      <c r="H102" s="90">
        <v>0</v>
      </c>
      <c r="I102" s="90"/>
      <c r="J102"/>
      <c r="K102"/>
      <c r="L102"/>
      <c r="M102"/>
      <c r="N102"/>
      <c r="O102"/>
      <c r="P102"/>
      <c r="Q102"/>
      <c r="R102"/>
      <c r="S102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>
      <c r="A103" s="90" t="s">
        <v>596</v>
      </c>
      <c r="B103" s="90" t="s">
        <v>846</v>
      </c>
      <c r="C103" s="90">
        <v>0.08</v>
      </c>
      <c r="D103" s="90">
        <v>1.647</v>
      </c>
      <c r="E103" s="90">
        <v>2.1850000000000001</v>
      </c>
      <c r="F103" s="90">
        <v>45.53</v>
      </c>
      <c r="G103" s="90">
        <v>0</v>
      </c>
      <c r="H103" s="90">
        <v>90</v>
      </c>
      <c r="I103" s="90" t="s">
        <v>546</v>
      </c>
      <c r="J103"/>
      <c r="K103"/>
      <c r="L103"/>
      <c r="M103"/>
      <c r="N103"/>
      <c r="O103"/>
      <c r="P103"/>
      <c r="Q103"/>
      <c r="R103"/>
      <c r="S103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>
      <c r="A104" s="90" t="s">
        <v>610</v>
      </c>
      <c r="B104" s="90" t="s">
        <v>846</v>
      </c>
      <c r="C104" s="90">
        <v>0.08</v>
      </c>
      <c r="D104" s="90">
        <v>1.647</v>
      </c>
      <c r="E104" s="90">
        <v>2.1850000000000001</v>
      </c>
      <c r="F104" s="90">
        <v>45.53</v>
      </c>
      <c r="G104" s="90">
        <v>0</v>
      </c>
      <c r="H104" s="90">
        <v>90</v>
      </c>
      <c r="I104" s="90" t="s">
        <v>546</v>
      </c>
      <c r="J104"/>
      <c r="K104"/>
      <c r="L104"/>
      <c r="M104"/>
      <c r="N104"/>
      <c r="O104"/>
      <c r="P104"/>
      <c r="Q104"/>
      <c r="R104"/>
      <c r="S104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>
      <c r="A105" s="90" t="s">
        <v>595</v>
      </c>
      <c r="B105" s="90" t="s">
        <v>846</v>
      </c>
      <c r="C105" s="90">
        <v>0.08</v>
      </c>
      <c r="D105" s="90">
        <v>1.647</v>
      </c>
      <c r="E105" s="90">
        <v>2.1850000000000001</v>
      </c>
      <c r="F105" s="90">
        <v>45.53</v>
      </c>
      <c r="G105" s="90">
        <v>180</v>
      </c>
      <c r="H105" s="90">
        <v>90</v>
      </c>
      <c r="I105" s="90" t="s">
        <v>550</v>
      </c>
      <c r="J105"/>
      <c r="K105"/>
      <c r="L105"/>
      <c r="M105"/>
      <c r="N105"/>
      <c r="O105"/>
      <c r="P105"/>
      <c r="Q105"/>
      <c r="R105"/>
      <c r="S105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>
      <c r="A106" s="90" t="s">
        <v>609</v>
      </c>
      <c r="B106" s="90" t="s">
        <v>846</v>
      </c>
      <c r="C106" s="90">
        <v>0.08</v>
      </c>
      <c r="D106" s="90">
        <v>1.647</v>
      </c>
      <c r="E106" s="90">
        <v>2.1850000000000001</v>
      </c>
      <c r="F106" s="90">
        <v>45.53</v>
      </c>
      <c r="G106" s="90">
        <v>180</v>
      </c>
      <c r="H106" s="90">
        <v>90</v>
      </c>
      <c r="I106" s="90" t="s">
        <v>550</v>
      </c>
      <c r="J106"/>
      <c r="K106"/>
      <c r="L106"/>
      <c r="M106"/>
      <c r="N106"/>
      <c r="O106"/>
      <c r="P106"/>
      <c r="Q106"/>
      <c r="R106"/>
      <c r="S106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>
      <c r="A107" s="90" t="s">
        <v>611</v>
      </c>
      <c r="B107" s="90" t="s">
        <v>846</v>
      </c>
      <c r="C107" s="90">
        <v>0.08</v>
      </c>
      <c r="D107" s="90">
        <v>1.647</v>
      </c>
      <c r="E107" s="90">
        <v>2.1850000000000001</v>
      </c>
      <c r="F107" s="90">
        <v>97.57</v>
      </c>
      <c r="G107" s="90">
        <v>90</v>
      </c>
      <c r="H107" s="90">
        <v>90</v>
      </c>
      <c r="I107" s="90" t="s">
        <v>548</v>
      </c>
      <c r="J107"/>
      <c r="K107"/>
      <c r="L107"/>
      <c r="M107"/>
      <c r="N107"/>
      <c r="O107"/>
      <c r="P107"/>
      <c r="Q107"/>
      <c r="R107"/>
      <c r="S107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>
      <c r="A108" s="90" t="s">
        <v>612</v>
      </c>
      <c r="B108" s="90" t="s">
        <v>846</v>
      </c>
      <c r="C108" s="90">
        <v>0.08</v>
      </c>
      <c r="D108" s="90">
        <v>1.647</v>
      </c>
      <c r="E108" s="90">
        <v>2.1850000000000001</v>
      </c>
      <c r="F108" s="90">
        <v>130.1</v>
      </c>
      <c r="G108" s="90">
        <v>180</v>
      </c>
      <c r="H108" s="90">
        <v>90</v>
      </c>
      <c r="I108" s="90" t="s">
        <v>550</v>
      </c>
      <c r="J108"/>
      <c r="K108"/>
      <c r="L108"/>
      <c r="M108"/>
      <c r="N108"/>
      <c r="O108"/>
      <c r="P108"/>
      <c r="Q108"/>
      <c r="R108"/>
      <c r="S108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>
      <c r="A109" s="90" t="s">
        <v>613</v>
      </c>
      <c r="B109" s="90" t="s">
        <v>847</v>
      </c>
      <c r="C109" s="90">
        <v>0.3</v>
      </c>
      <c r="D109" s="90">
        <v>0.27300000000000002</v>
      </c>
      <c r="E109" s="90">
        <v>0.28799999999999998</v>
      </c>
      <c r="F109" s="90">
        <v>696.77</v>
      </c>
      <c r="G109" s="90">
        <v>90</v>
      </c>
      <c r="H109" s="90">
        <v>0</v>
      </c>
      <c r="I109" s="90"/>
      <c r="J109"/>
      <c r="K109"/>
      <c r="L109"/>
      <c r="M109"/>
      <c r="N109"/>
      <c r="O109"/>
      <c r="P109"/>
      <c r="Q109"/>
      <c r="R109"/>
      <c r="S109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>
      <c r="A110" s="90" t="s">
        <v>554</v>
      </c>
      <c r="B110" s="90" t="s">
        <v>846</v>
      </c>
      <c r="C110" s="90">
        <v>0.08</v>
      </c>
      <c r="D110" s="90">
        <v>1.647</v>
      </c>
      <c r="E110" s="90">
        <v>2.1850000000000001</v>
      </c>
      <c r="F110" s="90">
        <v>104.08</v>
      </c>
      <c r="G110" s="90">
        <v>180</v>
      </c>
      <c r="H110" s="90">
        <v>90</v>
      </c>
      <c r="I110" s="90" t="s">
        <v>550</v>
      </c>
      <c r="J110"/>
      <c r="K110"/>
      <c r="L110"/>
      <c r="M110"/>
      <c r="N110"/>
      <c r="O110"/>
      <c r="P110"/>
      <c r="Q110"/>
      <c r="R110"/>
      <c r="S11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>
      <c r="A111" s="90" t="s">
        <v>557</v>
      </c>
      <c r="B111" s="90" t="s">
        <v>846</v>
      </c>
      <c r="C111" s="90">
        <v>0.08</v>
      </c>
      <c r="D111" s="90">
        <v>1.647</v>
      </c>
      <c r="E111" s="90">
        <v>2.1850000000000001</v>
      </c>
      <c r="F111" s="90">
        <v>78.06</v>
      </c>
      <c r="G111" s="90">
        <v>90</v>
      </c>
      <c r="H111" s="90">
        <v>90</v>
      </c>
      <c r="I111" s="90" t="s">
        <v>548</v>
      </c>
      <c r="J111"/>
      <c r="K111"/>
      <c r="L111"/>
      <c r="M111"/>
      <c r="N111"/>
      <c r="O111"/>
      <c r="P111"/>
      <c r="Q111"/>
      <c r="R111"/>
      <c r="S111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>
      <c r="A112" s="90" t="s">
        <v>568</v>
      </c>
      <c r="B112" s="90" t="s">
        <v>846</v>
      </c>
      <c r="C112" s="90">
        <v>0.08</v>
      </c>
      <c r="D112" s="90">
        <v>1.647</v>
      </c>
      <c r="E112" s="90">
        <v>2.1850000000000001</v>
      </c>
      <c r="F112" s="90">
        <v>110.58</v>
      </c>
      <c r="G112" s="90">
        <v>90</v>
      </c>
      <c r="H112" s="90">
        <v>90</v>
      </c>
      <c r="I112" s="90" t="s">
        <v>548</v>
      </c>
      <c r="J112"/>
      <c r="K112"/>
      <c r="L112"/>
      <c r="M112"/>
      <c r="N112"/>
      <c r="O112"/>
      <c r="P112"/>
      <c r="Q112"/>
      <c r="R112"/>
      <c r="S112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>
      <c r="A113" s="90" t="s">
        <v>555</v>
      </c>
      <c r="B113" s="90" t="s">
        <v>846</v>
      </c>
      <c r="C113" s="90">
        <v>0.08</v>
      </c>
      <c r="D113" s="90">
        <v>1.647</v>
      </c>
      <c r="E113" s="90">
        <v>2.1850000000000001</v>
      </c>
      <c r="F113" s="90">
        <v>19.510000000000002</v>
      </c>
      <c r="G113" s="90">
        <v>90</v>
      </c>
      <c r="H113" s="90">
        <v>90</v>
      </c>
      <c r="I113" s="90" t="s">
        <v>548</v>
      </c>
      <c r="J113"/>
      <c r="K113"/>
      <c r="L113"/>
      <c r="M113"/>
      <c r="N113"/>
      <c r="O113"/>
      <c r="P113"/>
      <c r="Q113"/>
      <c r="R113"/>
      <c r="S113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>
      <c r="A114" s="90" t="s">
        <v>556</v>
      </c>
      <c r="B114" s="90" t="s">
        <v>846</v>
      </c>
      <c r="C114" s="90">
        <v>0.08</v>
      </c>
      <c r="D114" s="90">
        <v>1.647</v>
      </c>
      <c r="E114" s="90">
        <v>2.1850000000000001</v>
      </c>
      <c r="F114" s="90">
        <v>26.02</v>
      </c>
      <c r="G114" s="90">
        <v>180</v>
      </c>
      <c r="H114" s="90">
        <v>90</v>
      </c>
      <c r="I114" s="90" t="s">
        <v>550</v>
      </c>
      <c r="J114"/>
      <c r="K114"/>
      <c r="L114"/>
      <c r="M114"/>
      <c r="N114"/>
      <c r="O114"/>
      <c r="P114"/>
      <c r="Q114"/>
      <c r="R114"/>
      <c r="S114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>
      <c r="A115" s="90" t="s">
        <v>559</v>
      </c>
      <c r="B115" s="90" t="s">
        <v>846</v>
      </c>
      <c r="C115" s="90">
        <v>0.08</v>
      </c>
      <c r="D115" s="90">
        <v>1.647</v>
      </c>
      <c r="E115" s="90">
        <v>2.1850000000000001</v>
      </c>
      <c r="F115" s="90">
        <v>19.510000000000002</v>
      </c>
      <c r="G115" s="90">
        <v>90</v>
      </c>
      <c r="H115" s="90">
        <v>90</v>
      </c>
      <c r="I115" s="90" t="s">
        <v>548</v>
      </c>
      <c r="J115"/>
      <c r="K115"/>
      <c r="L115"/>
      <c r="M115"/>
      <c r="N115"/>
      <c r="O115"/>
      <c r="P115"/>
      <c r="Q115"/>
      <c r="R115"/>
      <c r="S115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>
      <c r="A116" s="90" t="s">
        <v>558</v>
      </c>
      <c r="B116" s="90" t="s">
        <v>846</v>
      </c>
      <c r="C116" s="90">
        <v>0.08</v>
      </c>
      <c r="D116" s="90">
        <v>1.647</v>
      </c>
      <c r="E116" s="90">
        <v>2.1850000000000001</v>
      </c>
      <c r="F116" s="90">
        <v>26.02</v>
      </c>
      <c r="G116" s="90">
        <v>0</v>
      </c>
      <c r="H116" s="90">
        <v>90</v>
      </c>
      <c r="I116" s="90" t="s">
        <v>546</v>
      </c>
      <c r="J116"/>
      <c r="K116"/>
      <c r="L116"/>
      <c r="M116"/>
      <c r="N116"/>
      <c r="O116"/>
      <c r="P116"/>
      <c r="Q116"/>
      <c r="R116"/>
      <c r="S116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>
      <c r="A117" s="90" t="s">
        <v>560</v>
      </c>
      <c r="B117" s="90" t="s">
        <v>846</v>
      </c>
      <c r="C117" s="90">
        <v>0.08</v>
      </c>
      <c r="D117" s="90">
        <v>1.647</v>
      </c>
      <c r="E117" s="90">
        <v>2.1850000000000001</v>
      </c>
      <c r="F117" s="90">
        <v>104.08</v>
      </c>
      <c r="G117" s="90">
        <v>0</v>
      </c>
      <c r="H117" s="90">
        <v>90</v>
      </c>
      <c r="I117" s="90" t="s">
        <v>546</v>
      </c>
      <c r="J117"/>
      <c r="K117"/>
      <c r="L117"/>
      <c r="M117"/>
      <c r="N117"/>
      <c r="O117"/>
      <c r="P117"/>
      <c r="Q117"/>
      <c r="R117"/>
      <c r="S117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>
      <c r="A118" s="90" t="s">
        <v>577</v>
      </c>
      <c r="B118" s="90" t="s">
        <v>846</v>
      </c>
      <c r="C118" s="90">
        <v>0.08</v>
      </c>
      <c r="D118" s="90">
        <v>1.647</v>
      </c>
      <c r="E118" s="90">
        <v>2.1850000000000001</v>
      </c>
      <c r="F118" s="90">
        <v>123.59</v>
      </c>
      <c r="G118" s="90">
        <v>180</v>
      </c>
      <c r="H118" s="90">
        <v>90</v>
      </c>
      <c r="I118" s="90" t="s">
        <v>550</v>
      </c>
      <c r="J118"/>
      <c r="K118"/>
      <c r="L118"/>
      <c r="M118"/>
      <c r="N118"/>
      <c r="O118"/>
      <c r="P118"/>
      <c r="Q118"/>
      <c r="R118"/>
      <c r="S118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>
      <c r="A119" s="90" t="s">
        <v>578</v>
      </c>
      <c r="B119" s="90" t="s">
        <v>846</v>
      </c>
      <c r="C119" s="90">
        <v>0.08</v>
      </c>
      <c r="D119" s="90">
        <v>1.647</v>
      </c>
      <c r="E119" s="90">
        <v>2.1850000000000001</v>
      </c>
      <c r="F119" s="90">
        <v>91.09</v>
      </c>
      <c r="G119" s="90">
        <v>270</v>
      </c>
      <c r="H119" s="90">
        <v>90</v>
      </c>
      <c r="I119" s="90" t="s">
        <v>552</v>
      </c>
      <c r="J119"/>
      <c r="K119"/>
      <c r="L119"/>
      <c r="M119"/>
      <c r="N119"/>
      <c r="O119"/>
      <c r="P119"/>
      <c r="Q119"/>
      <c r="R119"/>
      <c r="S119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>
      <c r="A120" s="90" t="s">
        <v>573</v>
      </c>
      <c r="B120" s="90" t="s">
        <v>846</v>
      </c>
      <c r="C120" s="90">
        <v>0.08</v>
      </c>
      <c r="D120" s="90">
        <v>1.647</v>
      </c>
      <c r="E120" s="90">
        <v>2.1850000000000001</v>
      </c>
      <c r="F120" s="90">
        <v>97.57</v>
      </c>
      <c r="G120" s="90">
        <v>0</v>
      </c>
      <c r="H120" s="90">
        <v>90</v>
      </c>
      <c r="I120" s="90" t="s">
        <v>546</v>
      </c>
      <c r="J120"/>
      <c r="K120"/>
      <c r="L120"/>
      <c r="M120"/>
      <c r="N120"/>
      <c r="O120"/>
      <c r="P120"/>
      <c r="Q120"/>
      <c r="R120"/>
      <c r="S12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>
      <c r="A121" s="90" t="s">
        <v>574</v>
      </c>
      <c r="B121" s="90" t="s">
        <v>846</v>
      </c>
      <c r="C121" s="90">
        <v>0.08</v>
      </c>
      <c r="D121" s="90">
        <v>1.647</v>
      </c>
      <c r="E121" s="90">
        <v>2.1850000000000001</v>
      </c>
      <c r="F121" s="90">
        <v>26.02</v>
      </c>
      <c r="G121" s="90">
        <v>0</v>
      </c>
      <c r="H121" s="90">
        <v>90</v>
      </c>
      <c r="I121" s="90" t="s">
        <v>546</v>
      </c>
      <c r="J121"/>
      <c r="K121"/>
      <c r="L121"/>
      <c r="M121"/>
      <c r="N121"/>
      <c r="O121"/>
      <c r="P121"/>
      <c r="Q121"/>
      <c r="R121"/>
      <c r="S121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>
      <c r="A122" s="90" t="s">
        <v>575</v>
      </c>
      <c r="B122" s="90" t="s">
        <v>846</v>
      </c>
      <c r="C122" s="90">
        <v>0.08</v>
      </c>
      <c r="D122" s="90">
        <v>1.647</v>
      </c>
      <c r="E122" s="90">
        <v>2.1850000000000001</v>
      </c>
      <c r="F122" s="90">
        <v>19.510000000000002</v>
      </c>
      <c r="G122" s="90">
        <v>270</v>
      </c>
      <c r="H122" s="90">
        <v>90</v>
      </c>
      <c r="I122" s="90" t="s">
        <v>552</v>
      </c>
      <c r="J122"/>
      <c r="K122"/>
      <c r="L122"/>
      <c r="M122"/>
      <c r="N122"/>
      <c r="O122"/>
      <c r="P122"/>
      <c r="Q122"/>
      <c r="R122"/>
      <c r="S122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>
      <c r="A123" s="90" t="s">
        <v>576</v>
      </c>
      <c r="B123" s="90" t="s">
        <v>846</v>
      </c>
      <c r="C123" s="90">
        <v>0.08</v>
      </c>
      <c r="D123" s="90">
        <v>1.647</v>
      </c>
      <c r="E123" s="90">
        <v>2.1850000000000001</v>
      </c>
      <c r="F123" s="90">
        <v>117.09</v>
      </c>
      <c r="G123" s="90">
        <v>270</v>
      </c>
      <c r="H123" s="90">
        <v>90</v>
      </c>
      <c r="I123" s="90" t="s">
        <v>552</v>
      </c>
      <c r="J123"/>
      <c r="K123"/>
      <c r="L123"/>
      <c r="M123"/>
      <c r="N123"/>
      <c r="O123"/>
      <c r="P123"/>
      <c r="Q123"/>
      <c r="R123"/>
      <c r="S123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>
      <c r="A124" s="90" t="s">
        <v>617</v>
      </c>
      <c r="B124" s="90" t="s">
        <v>846</v>
      </c>
      <c r="C124" s="90">
        <v>0.08</v>
      </c>
      <c r="D124" s="90">
        <v>1.647</v>
      </c>
      <c r="E124" s="90">
        <v>2.1850000000000001</v>
      </c>
      <c r="F124" s="90">
        <v>130.1</v>
      </c>
      <c r="G124" s="90">
        <v>90</v>
      </c>
      <c r="H124" s="90">
        <v>90</v>
      </c>
      <c r="I124" s="90" t="s">
        <v>548</v>
      </c>
      <c r="J124"/>
      <c r="K124"/>
      <c r="L124"/>
      <c r="M124"/>
      <c r="N124"/>
      <c r="O124"/>
      <c r="P124"/>
      <c r="Q124"/>
      <c r="R124"/>
      <c r="S124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>
      <c r="A125" s="90" t="s">
        <v>616</v>
      </c>
      <c r="B125" s="90" t="s">
        <v>846</v>
      </c>
      <c r="C125" s="90">
        <v>0.08</v>
      </c>
      <c r="D125" s="90">
        <v>1.647</v>
      </c>
      <c r="E125" s="90">
        <v>2.1850000000000001</v>
      </c>
      <c r="F125" s="90">
        <v>130.1</v>
      </c>
      <c r="G125" s="90">
        <v>0</v>
      </c>
      <c r="H125" s="90">
        <v>90</v>
      </c>
      <c r="I125" s="90" t="s">
        <v>546</v>
      </c>
      <c r="J125"/>
      <c r="K125"/>
      <c r="L125"/>
      <c r="M125"/>
      <c r="N125"/>
      <c r="O125"/>
      <c r="P125"/>
      <c r="Q125"/>
      <c r="R125"/>
      <c r="S125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>
      <c r="A126" s="90" t="s">
        <v>618</v>
      </c>
      <c r="B126" s="90" t="s">
        <v>847</v>
      </c>
      <c r="C126" s="90">
        <v>0.3</v>
      </c>
      <c r="D126" s="90">
        <v>0.27300000000000002</v>
      </c>
      <c r="E126" s="90">
        <v>0.28799999999999998</v>
      </c>
      <c r="F126" s="90">
        <v>929.03</v>
      </c>
      <c r="G126" s="90">
        <v>180</v>
      </c>
      <c r="H126" s="90">
        <v>0</v>
      </c>
      <c r="I126" s="90"/>
      <c r="J126"/>
      <c r="K126"/>
      <c r="L126"/>
      <c r="M126"/>
      <c r="N126"/>
      <c r="O126"/>
      <c r="P126"/>
      <c r="Q126"/>
      <c r="R126"/>
      <c r="S126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>
      <c r="A127" s="90" t="s">
        <v>564</v>
      </c>
      <c r="B127" s="90" t="s">
        <v>846</v>
      </c>
      <c r="C127" s="90">
        <v>0.08</v>
      </c>
      <c r="D127" s="90">
        <v>1.647</v>
      </c>
      <c r="E127" s="90">
        <v>2.1850000000000001</v>
      </c>
      <c r="F127" s="90">
        <v>26.02</v>
      </c>
      <c r="G127" s="90">
        <v>180</v>
      </c>
      <c r="H127" s="90">
        <v>90</v>
      </c>
      <c r="I127" s="90" t="s">
        <v>550</v>
      </c>
      <c r="J127"/>
      <c r="K127"/>
      <c r="L127"/>
      <c r="M127"/>
      <c r="N127"/>
      <c r="O127"/>
      <c r="P127"/>
      <c r="Q127"/>
      <c r="R127"/>
      <c r="S127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>
      <c r="A128" s="90" t="s">
        <v>563</v>
      </c>
      <c r="B128" s="90" t="s">
        <v>846</v>
      </c>
      <c r="C128" s="90">
        <v>0.08</v>
      </c>
      <c r="D128" s="90">
        <v>1.647</v>
      </c>
      <c r="E128" s="90">
        <v>2.1850000000000001</v>
      </c>
      <c r="F128" s="90">
        <v>227.67</v>
      </c>
      <c r="G128" s="90">
        <v>270</v>
      </c>
      <c r="H128" s="90">
        <v>90</v>
      </c>
      <c r="I128" s="90" t="s">
        <v>552</v>
      </c>
      <c r="J128"/>
      <c r="K128"/>
      <c r="L128"/>
      <c r="M128"/>
      <c r="N128"/>
      <c r="O128"/>
      <c r="P128"/>
      <c r="Q128"/>
      <c r="R128"/>
      <c r="S128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>
      <c r="A129" s="90" t="s">
        <v>565</v>
      </c>
      <c r="B129" s="90" t="s">
        <v>846</v>
      </c>
      <c r="C129" s="90">
        <v>0.08</v>
      </c>
      <c r="D129" s="90">
        <v>1.647</v>
      </c>
      <c r="E129" s="90">
        <v>2.1850000000000001</v>
      </c>
      <c r="F129" s="90">
        <v>32.5</v>
      </c>
      <c r="G129" s="90">
        <v>180</v>
      </c>
      <c r="H129" s="90">
        <v>90</v>
      </c>
      <c r="I129" s="90" t="s">
        <v>550</v>
      </c>
      <c r="J129"/>
      <c r="K129"/>
      <c r="L129"/>
      <c r="M129"/>
      <c r="N129"/>
      <c r="O129"/>
      <c r="P129"/>
      <c r="Q129"/>
      <c r="R129"/>
      <c r="S129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>
      <c r="A130" s="90" t="s">
        <v>562</v>
      </c>
      <c r="B130" s="90" t="s">
        <v>846</v>
      </c>
      <c r="C130" s="90">
        <v>0.08</v>
      </c>
      <c r="D130" s="90">
        <v>1.647</v>
      </c>
      <c r="E130" s="90">
        <v>2.1850000000000001</v>
      </c>
      <c r="F130" s="90">
        <v>123.59</v>
      </c>
      <c r="G130" s="90">
        <v>0</v>
      </c>
      <c r="H130" s="90">
        <v>90</v>
      </c>
      <c r="I130" s="90" t="s">
        <v>546</v>
      </c>
      <c r="J130"/>
      <c r="K130"/>
      <c r="L130"/>
      <c r="M130"/>
      <c r="N130"/>
      <c r="O130"/>
      <c r="P130"/>
      <c r="Q130"/>
      <c r="R130"/>
      <c r="S13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>
      <c r="A131" s="90" t="s">
        <v>614</v>
      </c>
      <c r="B131" s="90" t="s">
        <v>846</v>
      </c>
      <c r="C131" s="90">
        <v>0.08</v>
      </c>
      <c r="D131" s="90">
        <v>1.647</v>
      </c>
      <c r="E131" s="90">
        <v>2.1850000000000001</v>
      </c>
      <c r="F131" s="90">
        <v>104.08</v>
      </c>
      <c r="G131" s="90">
        <v>180</v>
      </c>
      <c r="H131" s="90">
        <v>90</v>
      </c>
      <c r="I131" s="90" t="s">
        <v>550</v>
      </c>
      <c r="J131"/>
      <c r="K131"/>
      <c r="L131"/>
      <c r="M131"/>
      <c r="N131"/>
      <c r="O131"/>
      <c r="P131"/>
      <c r="Q131"/>
      <c r="R131"/>
      <c r="S131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>
      <c r="A132" s="90" t="s">
        <v>615</v>
      </c>
      <c r="B132" s="90" t="s">
        <v>847</v>
      </c>
      <c r="C132" s="90">
        <v>0.3</v>
      </c>
      <c r="D132" s="90">
        <v>0.27300000000000002</v>
      </c>
      <c r="E132" s="90">
        <v>0.28799999999999998</v>
      </c>
      <c r="F132" s="90">
        <v>1040.51</v>
      </c>
      <c r="G132" s="90">
        <v>90</v>
      </c>
      <c r="H132" s="90">
        <v>0</v>
      </c>
      <c r="I132" s="90"/>
      <c r="J132"/>
      <c r="K132"/>
      <c r="L132"/>
      <c r="M132"/>
      <c r="N132"/>
      <c r="O132"/>
      <c r="P132"/>
      <c r="Q132"/>
      <c r="R132"/>
      <c r="S132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>
      <c r="A133" s="90" t="s">
        <v>570</v>
      </c>
      <c r="B133" s="90" t="s">
        <v>846</v>
      </c>
      <c r="C133" s="90">
        <v>0.08</v>
      </c>
      <c r="D133" s="90">
        <v>1.647</v>
      </c>
      <c r="E133" s="90">
        <v>2.1850000000000001</v>
      </c>
      <c r="F133" s="90">
        <v>26.02</v>
      </c>
      <c r="G133" s="90">
        <v>90</v>
      </c>
      <c r="H133" s="90">
        <v>90</v>
      </c>
      <c r="I133" s="90" t="s">
        <v>548</v>
      </c>
      <c r="J133"/>
      <c r="K133"/>
      <c r="L133"/>
      <c r="M133"/>
      <c r="N133"/>
      <c r="O133"/>
      <c r="P133"/>
      <c r="Q133"/>
      <c r="R133"/>
      <c r="S133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>
      <c r="A134" s="90" t="s">
        <v>569</v>
      </c>
      <c r="B134" s="90" t="s">
        <v>846</v>
      </c>
      <c r="C134" s="90">
        <v>0.08</v>
      </c>
      <c r="D134" s="90">
        <v>1.647</v>
      </c>
      <c r="E134" s="90">
        <v>2.1850000000000001</v>
      </c>
      <c r="F134" s="90">
        <v>39.03</v>
      </c>
      <c r="G134" s="90">
        <v>0</v>
      </c>
      <c r="H134" s="90">
        <v>90</v>
      </c>
      <c r="I134" s="90" t="s">
        <v>546</v>
      </c>
      <c r="J134"/>
      <c r="K134"/>
      <c r="L134"/>
      <c r="M134"/>
      <c r="N134"/>
      <c r="O134"/>
      <c r="P134"/>
      <c r="Q134"/>
      <c r="R134"/>
      <c r="S134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>
      <c r="A135" s="90" t="s">
        <v>571</v>
      </c>
      <c r="B135" s="90" t="s">
        <v>846</v>
      </c>
      <c r="C135" s="90">
        <v>0.08</v>
      </c>
      <c r="D135" s="90">
        <v>1.647</v>
      </c>
      <c r="E135" s="90">
        <v>2.1850000000000001</v>
      </c>
      <c r="F135" s="90">
        <v>130.1</v>
      </c>
      <c r="G135" s="90">
        <v>90</v>
      </c>
      <c r="H135" s="90">
        <v>90</v>
      </c>
      <c r="I135" s="90" t="s">
        <v>548</v>
      </c>
      <c r="J135"/>
      <c r="K135"/>
      <c r="L135"/>
      <c r="M135"/>
      <c r="N135"/>
      <c r="O135"/>
      <c r="P135"/>
      <c r="Q135"/>
      <c r="R135"/>
      <c r="S135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>
      <c r="A136" s="90" t="s">
        <v>572</v>
      </c>
      <c r="B136" s="90" t="s">
        <v>846</v>
      </c>
      <c r="C136" s="90">
        <v>0.08</v>
      </c>
      <c r="D136" s="90">
        <v>1.647</v>
      </c>
      <c r="E136" s="90">
        <v>2.1850000000000001</v>
      </c>
      <c r="F136" s="90">
        <v>39.03</v>
      </c>
      <c r="G136" s="90">
        <v>0</v>
      </c>
      <c r="H136" s="90">
        <v>90</v>
      </c>
      <c r="I136" s="90" t="s">
        <v>546</v>
      </c>
      <c r="J136"/>
      <c r="K136"/>
      <c r="L136"/>
      <c r="M136"/>
      <c r="N136"/>
      <c r="O136"/>
      <c r="P136"/>
      <c r="Q136"/>
      <c r="R136"/>
      <c r="S136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>
      <c r="A137" s="90" t="s">
        <v>581</v>
      </c>
      <c r="B137" s="90" t="s">
        <v>846</v>
      </c>
      <c r="C137" s="90">
        <v>0.08</v>
      </c>
      <c r="D137" s="90">
        <v>1.647</v>
      </c>
      <c r="E137" s="90">
        <v>2.1850000000000001</v>
      </c>
      <c r="F137" s="90">
        <v>52.04</v>
      </c>
      <c r="G137" s="90">
        <v>0</v>
      </c>
      <c r="H137" s="90">
        <v>90</v>
      </c>
      <c r="I137" s="90" t="s">
        <v>546</v>
      </c>
      <c r="J137"/>
      <c r="K137"/>
      <c r="L137"/>
      <c r="M137"/>
      <c r="N137"/>
      <c r="O137"/>
      <c r="P137"/>
      <c r="Q137"/>
      <c r="R137"/>
      <c r="S137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>
      <c r="A138" s="90" t="s">
        <v>582</v>
      </c>
      <c r="B138" s="90" t="s">
        <v>846</v>
      </c>
      <c r="C138" s="90">
        <v>0.08</v>
      </c>
      <c r="D138" s="90">
        <v>1.647</v>
      </c>
      <c r="E138" s="90">
        <v>2.1850000000000001</v>
      </c>
      <c r="F138" s="90">
        <v>130.1</v>
      </c>
      <c r="G138" s="90">
        <v>180</v>
      </c>
      <c r="H138" s="90">
        <v>90</v>
      </c>
      <c r="I138" s="90" t="s">
        <v>550</v>
      </c>
      <c r="J138"/>
      <c r="K138"/>
      <c r="L138"/>
      <c r="M138"/>
      <c r="N138"/>
      <c r="O138"/>
      <c r="P138"/>
      <c r="Q138"/>
      <c r="R138"/>
      <c r="S138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>
      <c r="A139" s="90" t="s">
        <v>619</v>
      </c>
      <c r="B139" s="90" t="s">
        <v>846</v>
      </c>
      <c r="C139" s="90">
        <v>0.08</v>
      </c>
      <c r="D139" s="90">
        <v>1.647</v>
      </c>
      <c r="E139" s="90">
        <v>2.1850000000000001</v>
      </c>
      <c r="F139" s="90">
        <v>39.03</v>
      </c>
      <c r="G139" s="90">
        <v>180</v>
      </c>
      <c r="H139" s="90">
        <v>90</v>
      </c>
      <c r="I139" s="90" t="s">
        <v>550</v>
      </c>
      <c r="J139"/>
      <c r="K139"/>
      <c r="L139"/>
      <c r="M139"/>
      <c r="N139"/>
      <c r="O139"/>
      <c r="P139"/>
      <c r="Q139"/>
      <c r="R139"/>
      <c r="S139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>
      <c r="A140" s="90" t="s">
        <v>620</v>
      </c>
      <c r="B140" s="90" t="s">
        <v>846</v>
      </c>
      <c r="C140" s="90">
        <v>0.08</v>
      </c>
      <c r="D140" s="90">
        <v>1.647</v>
      </c>
      <c r="E140" s="90">
        <v>2.1850000000000001</v>
      </c>
      <c r="F140" s="90">
        <v>32.53</v>
      </c>
      <c r="G140" s="90">
        <v>270</v>
      </c>
      <c r="H140" s="90">
        <v>90</v>
      </c>
      <c r="I140" s="90" t="s">
        <v>552</v>
      </c>
      <c r="J140"/>
      <c r="K140"/>
      <c r="L140"/>
      <c r="M140"/>
      <c r="N140"/>
      <c r="O140"/>
      <c r="P140"/>
      <c r="Q140"/>
      <c r="R140"/>
      <c r="S14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>
      <c r="A141" s="90" t="s">
        <v>621</v>
      </c>
      <c r="B141" s="90" t="s">
        <v>847</v>
      </c>
      <c r="C141" s="90">
        <v>0.3</v>
      </c>
      <c r="D141" s="90">
        <v>0.27300000000000002</v>
      </c>
      <c r="E141" s="90">
        <v>0.28799999999999998</v>
      </c>
      <c r="F141" s="90">
        <v>69.7</v>
      </c>
      <c r="G141" s="90">
        <v>180</v>
      </c>
      <c r="H141" s="90">
        <v>0</v>
      </c>
      <c r="I141" s="90"/>
      <c r="J141"/>
      <c r="K141"/>
      <c r="L141"/>
      <c r="M141"/>
      <c r="N141"/>
      <c r="O141"/>
      <c r="P141"/>
      <c r="Q141"/>
      <c r="R141"/>
      <c r="S141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>
      <c r="A142" s="90" t="s">
        <v>561</v>
      </c>
      <c r="B142" s="90" t="s">
        <v>846</v>
      </c>
      <c r="C142" s="90">
        <v>0.08</v>
      </c>
      <c r="D142" s="90">
        <v>1.647</v>
      </c>
      <c r="E142" s="90">
        <v>2.1850000000000001</v>
      </c>
      <c r="F142" s="90">
        <v>52.04</v>
      </c>
      <c r="G142" s="90">
        <v>180</v>
      </c>
      <c r="H142" s="90">
        <v>90</v>
      </c>
      <c r="I142" s="90" t="s">
        <v>550</v>
      </c>
      <c r="J142"/>
      <c r="K142"/>
      <c r="L142"/>
      <c r="M142"/>
      <c r="N142"/>
      <c r="O142"/>
      <c r="P142"/>
      <c r="Q142"/>
      <c r="R142"/>
      <c r="S142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>
      <c r="A143" s="90" t="s">
        <v>622</v>
      </c>
      <c r="B143" s="90" t="s">
        <v>846</v>
      </c>
      <c r="C143" s="90">
        <v>0.08</v>
      </c>
      <c r="D143" s="90">
        <v>1.647</v>
      </c>
      <c r="E143" s="90">
        <v>2.1850000000000001</v>
      </c>
      <c r="F143" s="90">
        <v>162.58000000000001</v>
      </c>
      <c r="G143" s="90">
        <v>270</v>
      </c>
      <c r="H143" s="90">
        <v>90</v>
      </c>
      <c r="I143" s="90" t="s">
        <v>552</v>
      </c>
      <c r="J143"/>
      <c r="K143"/>
      <c r="L143"/>
      <c r="M143"/>
      <c r="N143"/>
      <c r="O143"/>
      <c r="P143"/>
      <c r="Q143"/>
      <c r="R143"/>
      <c r="S143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>
      <c r="A144" s="90" t="s">
        <v>623</v>
      </c>
      <c r="B144" s="90" t="s">
        <v>847</v>
      </c>
      <c r="C144" s="90">
        <v>0.3</v>
      </c>
      <c r="D144" s="90">
        <v>0.27300000000000002</v>
      </c>
      <c r="E144" s="90">
        <v>0.28799999999999998</v>
      </c>
      <c r="F144" s="90">
        <v>348.39</v>
      </c>
      <c r="G144" s="90">
        <v>180</v>
      </c>
      <c r="H144" s="90">
        <v>0</v>
      </c>
      <c r="I144" s="90"/>
      <c r="J144"/>
      <c r="K144"/>
      <c r="L144"/>
      <c r="M144"/>
      <c r="N144"/>
      <c r="O144"/>
      <c r="P144"/>
      <c r="Q144"/>
      <c r="R144"/>
      <c r="S144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>
      <c r="A145" s="90" t="s">
        <v>624</v>
      </c>
      <c r="B145" s="90" t="s">
        <v>846</v>
      </c>
      <c r="C145" s="90">
        <v>0.08</v>
      </c>
      <c r="D145" s="90">
        <v>1.647</v>
      </c>
      <c r="E145" s="90">
        <v>2.1850000000000001</v>
      </c>
      <c r="F145" s="90">
        <v>39.03</v>
      </c>
      <c r="G145" s="90">
        <v>0</v>
      </c>
      <c r="H145" s="90">
        <v>90</v>
      </c>
      <c r="I145" s="90" t="s">
        <v>546</v>
      </c>
      <c r="J145"/>
      <c r="K145"/>
      <c r="L145"/>
      <c r="M145"/>
      <c r="N145"/>
      <c r="O145"/>
      <c r="P145"/>
      <c r="Q145"/>
      <c r="R145"/>
      <c r="S145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>
      <c r="A146" s="90" t="s">
        <v>625</v>
      </c>
      <c r="B146" s="90" t="s">
        <v>846</v>
      </c>
      <c r="C146" s="90">
        <v>0.08</v>
      </c>
      <c r="D146" s="90">
        <v>1.647</v>
      </c>
      <c r="E146" s="90">
        <v>2.1850000000000001</v>
      </c>
      <c r="F146" s="90">
        <v>32.520000000000003</v>
      </c>
      <c r="G146" s="90">
        <v>270</v>
      </c>
      <c r="H146" s="90">
        <v>90</v>
      </c>
      <c r="I146" s="90" t="s">
        <v>552</v>
      </c>
      <c r="J146"/>
      <c r="K146"/>
      <c r="L146"/>
      <c r="M146"/>
      <c r="N146"/>
      <c r="O146"/>
      <c r="P146"/>
      <c r="Q146"/>
      <c r="R146"/>
      <c r="S146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>
      <c r="A147" s="90" t="s">
        <v>626</v>
      </c>
      <c r="B147" s="90" t="s">
        <v>847</v>
      </c>
      <c r="C147" s="90">
        <v>0.3</v>
      </c>
      <c r="D147" s="90">
        <v>0.27300000000000002</v>
      </c>
      <c r="E147" s="90">
        <v>0.28799999999999998</v>
      </c>
      <c r="F147" s="90">
        <v>69.680000000000007</v>
      </c>
      <c r="G147" s="90">
        <v>180</v>
      </c>
      <c r="H147" s="90">
        <v>0</v>
      </c>
      <c r="I147" s="90"/>
      <c r="J147"/>
      <c r="K147"/>
      <c r="L147"/>
      <c r="M147"/>
      <c r="N147"/>
      <c r="O147"/>
      <c r="P147"/>
      <c r="Q147"/>
      <c r="R147"/>
      <c r="S147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>
      <c r="A148" s="90" t="s">
        <v>627</v>
      </c>
      <c r="B148" s="90" t="s">
        <v>846</v>
      </c>
      <c r="C148" s="90">
        <v>0.08</v>
      </c>
      <c r="D148" s="90">
        <v>1.647</v>
      </c>
      <c r="E148" s="90">
        <v>2.1850000000000001</v>
      </c>
      <c r="F148" s="90">
        <v>78.06</v>
      </c>
      <c r="G148" s="90">
        <v>0</v>
      </c>
      <c r="H148" s="90">
        <v>90</v>
      </c>
      <c r="I148" s="90" t="s">
        <v>546</v>
      </c>
      <c r="J148"/>
      <c r="K148"/>
      <c r="L148"/>
      <c r="M148"/>
      <c r="N148"/>
      <c r="O148"/>
      <c r="P148"/>
      <c r="Q148"/>
      <c r="R148"/>
      <c r="S148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>
      <c r="A149" s="90" t="s">
        <v>628</v>
      </c>
      <c r="B149" s="90" t="s">
        <v>847</v>
      </c>
      <c r="C149" s="90">
        <v>0.3</v>
      </c>
      <c r="D149" s="90">
        <v>0.27300000000000002</v>
      </c>
      <c r="E149" s="90">
        <v>0.28799999999999998</v>
      </c>
      <c r="F149" s="90">
        <v>83.61</v>
      </c>
      <c r="G149" s="90">
        <v>180</v>
      </c>
      <c r="H149" s="90">
        <v>0</v>
      </c>
      <c r="I149" s="90"/>
      <c r="J149"/>
      <c r="K149"/>
      <c r="L149"/>
      <c r="M149"/>
      <c r="N149"/>
      <c r="O149"/>
      <c r="P149"/>
      <c r="Q149"/>
      <c r="R149"/>
      <c r="S149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>
      <c r="A150" s="90" t="s">
        <v>583</v>
      </c>
      <c r="B150" s="90" t="s">
        <v>846</v>
      </c>
      <c r="C150" s="90">
        <v>0.08</v>
      </c>
      <c r="D150" s="90">
        <v>1.647</v>
      </c>
      <c r="E150" s="90">
        <v>2.1850000000000001</v>
      </c>
      <c r="F150" s="90">
        <v>195.15</v>
      </c>
      <c r="G150" s="90">
        <v>180</v>
      </c>
      <c r="H150" s="90">
        <v>90</v>
      </c>
      <c r="I150" s="90" t="s">
        <v>550</v>
      </c>
      <c r="J150"/>
      <c r="K150"/>
      <c r="L150"/>
      <c r="M150"/>
      <c r="N150"/>
      <c r="O150"/>
      <c r="P150"/>
      <c r="Q150"/>
      <c r="R150"/>
      <c r="S15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>
      <c r="A151" s="90" t="s">
        <v>597</v>
      </c>
      <c r="B151" s="90" t="s">
        <v>846</v>
      </c>
      <c r="C151" s="90">
        <v>0.08</v>
      </c>
      <c r="D151" s="90">
        <v>1.647</v>
      </c>
      <c r="E151" s="90">
        <v>2.1850000000000001</v>
      </c>
      <c r="F151" s="90">
        <v>195.15</v>
      </c>
      <c r="G151" s="90">
        <v>180</v>
      </c>
      <c r="H151" s="90">
        <v>90</v>
      </c>
      <c r="I151" s="90" t="s">
        <v>550</v>
      </c>
      <c r="J151"/>
      <c r="K151"/>
      <c r="L151"/>
      <c r="M151"/>
      <c r="N151"/>
      <c r="O151"/>
      <c r="P151"/>
      <c r="Q151"/>
      <c r="R151"/>
      <c r="S151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>
      <c r="A152" s="90" t="s">
        <v>584</v>
      </c>
      <c r="B152" s="90" t="s">
        <v>846</v>
      </c>
      <c r="C152" s="90">
        <v>0.08</v>
      </c>
      <c r="D152" s="90">
        <v>1.647</v>
      </c>
      <c r="E152" s="90">
        <v>2.1850000000000001</v>
      </c>
      <c r="F152" s="90">
        <v>19.510000000000002</v>
      </c>
      <c r="G152" s="90">
        <v>90</v>
      </c>
      <c r="H152" s="90">
        <v>90</v>
      </c>
      <c r="I152" s="90" t="s">
        <v>548</v>
      </c>
      <c r="J152"/>
      <c r="K152"/>
      <c r="L152"/>
      <c r="M152"/>
      <c r="N152"/>
      <c r="O152"/>
      <c r="P152"/>
      <c r="Q152"/>
      <c r="R152"/>
      <c r="S152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>
      <c r="A153" s="90" t="s">
        <v>585</v>
      </c>
      <c r="B153" s="90" t="s">
        <v>846</v>
      </c>
      <c r="C153" s="90">
        <v>0.08</v>
      </c>
      <c r="D153" s="90">
        <v>1.647</v>
      </c>
      <c r="E153" s="90">
        <v>2.1850000000000001</v>
      </c>
      <c r="F153" s="90">
        <v>32.520000000000003</v>
      </c>
      <c r="G153" s="90">
        <v>180</v>
      </c>
      <c r="H153" s="90">
        <v>90</v>
      </c>
      <c r="I153" s="90" t="s">
        <v>550</v>
      </c>
      <c r="J153"/>
      <c r="K153"/>
      <c r="L153"/>
      <c r="M153"/>
      <c r="N153"/>
      <c r="O153"/>
      <c r="P153"/>
      <c r="Q153"/>
      <c r="R153"/>
      <c r="S153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>
      <c r="A154" s="90" t="s">
        <v>598</v>
      </c>
      <c r="B154" s="90" t="s">
        <v>846</v>
      </c>
      <c r="C154" s="90">
        <v>0.08</v>
      </c>
      <c r="D154" s="90">
        <v>1.647</v>
      </c>
      <c r="E154" s="90">
        <v>2.1850000000000001</v>
      </c>
      <c r="F154" s="90">
        <v>19.510000000000002</v>
      </c>
      <c r="G154" s="90">
        <v>90</v>
      </c>
      <c r="H154" s="90">
        <v>90</v>
      </c>
      <c r="I154" s="90" t="s">
        <v>548</v>
      </c>
      <c r="J154"/>
      <c r="K154"/>
      <c r="L154"/>
      <c r="M154"/>
      <c r="N154"/>
      <c r="O154"/>
      <c r="P154"/>
      <c r="Q154"/>
      <c r="R154"/>
      <c r="S154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>
      <c r="A155" s="90" t="s">
        <v>599</v>
      </c>
      <c r="B155" s="90" t="s">
        <v>846</v>
      </c>
      <c r="C155" s="90">
        <v>0.08</v>
      </c>
      <c r="D155" s="90">
        <v>1.647</v>
      </c>
      <c r="E155" s="90">
        <v>2.1850000000000001</v>
      </c>
      <c r="F155" s="90">
        <v>32.520000000000003</v>
      </c>
      <c r="G155" s="90">
        <v>180</v>
      </c>
      <c r="H155" s="90">
        <v>90</v>
      </c>
      <c r="I155" s="90" t="s">
        <v>550</v>
      </c>
      <c r="J155"/>
      <c r="K155"/>
      <c r="L155"/>
      <c r="M155"/>
      <c r="N155"/>
      <c r="O155"/>
      <c r="P155"/>
      <c r="Q155"/>
      <c r="R155"/>
      <c r="S155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>
      <c r="A156" s="90" t="s">
        <v>586</v>
      </c>
      <c r="B156" s="90" t="s">
        <v>846</v>
      </c>
      <c r="C156" s="90">
        <v>0.08</v>
      </c>
      <c r="D156" s="90">
        <v>1.647</v>
      </c>
      <c r="E156" s="90">
        <v>2.1850000000000001</v>
      </c>
      <c r="F156" s="90">
        <v>188.66</v>
      </c>
      <c r="G156" s="90">
        <v>90</v>
      </c>
      <c r="H156" s="90">
        <v>90</v>
      </c>
      <c r="I156" s="90" t="s">
        <v>548</v>
      </c>
      <c r="J156"/>
      <c r="K156"/>
      <c r="L156"/>
      <c r="M156"/>
      <c r="N156"/>
      <c r="O156"/>
      <c r="P156"/>
      <c r="Q156"/>
      <c r="R156"/>
      <c r="S156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>
      <c r="A157" s="90" t="s">
        <v>600</v>
      </c>
      <c r="B157" s="90" t="s">
        <v>846</v>
      </c>
      <c r="C157" s="90">
        <v>0.08</v>
      </c>
      <c r="D157" s="90">
        <v>1.647</v>
      </c>
      <c r="E157" s="90">
        <v>2.1850000000000001</v>
      </c>
      <c r="F157" s="90">
        <v>188.66</v>
      </c>
      <c r="G157" s="90">
        <v>90</v>
      </c>
      <c r="H157" s="90">
        <v>90</v>
      </c>
      <c r="I157" s="90" t="s">
        <v>548</v>
      </c>
      <c r="J157"/>
      <c r="K157"/>
      <c r="L157"/>
      <c r="M157"/>
      <c r="N157"/>
      <c r="O157"/>
      <c r="P157"/>
      <c r="Q157"/>
      <c r="R157"/>
      <c r="S157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>
      <c r="A158" s="90" t="s">
        <v>588</v>
      </c>
      <c r="B158" s="90" t="s">
        <v>846</v>
      </c>
      <c r="C158" s="90">
        <v>0.08</v>
      </c>
      <c r="D158" s="90">
        <v>1.647</v>
      </c>
      <c r="E158" s="90">
        <v>2.1850000000000001</v>
      </c>
      <c r="F158" s="90">
        <v>19.510000000000002</v>
      </c>
      <c r="G158" s="90">
        <v>90</v>
      </c>
      <c r="H158" s="90">
        <v>90</v>
      </c>
      <c r="I158" s="90" t="s">
        <v>548</v>
      </c>
      <c r="J158"/>
      <c r="K158"/>
      <c r="L158"/>
      <c r="M158"/>
      <c r="N158"/>
      <c r="O158"/>
      <c r="P158"/>
      <c r="Q158"/>
      <c r="R158"/>
      <c r="S158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>
      <c r="A159" s="90" t="s">
        <v>587</v>
      </c>
      <c r="B159" s="90" t="s">
        <v>846</v>
      </c>
      <c r="C159" s="90">
        <v>0.08</v>
      </c>
      <c r="D159" s="90">
        <v>1.647</v>
      </c>
      <c r="E159" s="90">
        <v>2.1850000000000001</v>
      </c>
      <c r="F159" s="90">
        <v>32.520000000000003</v>
      </c>
      <c r="G159" s="90">
        <v>0</v>
      </c>
      <c r="H159" s="90">
        <v>90</v>
      </c>
      <c r="I159" s="90" t="s">
        <v>546</v>
      </c>
      <c r="J159"/>
      <c r="K159"/>
      <c r="L159"/>
      <c r="M159"/>
      <c r="N159"/>
      <c r="O159"/>
      <c r="P159"/>
      <c r="Q159"/>
      <c r="R159"/>
      <c r="S159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>
      <c r="A160" s="90" t="s">
        <v>602</v>
      </c>
      <c r="B160" s="90" t="s">
        <v>846</v>
      </c>
      <c r="C160" s="90">
        <v>0.08</v>
      </c>
      <c r="D160" s="90">
        <v>1.647</v>
      </c>
      <c r="E160" s="90">
        <v>2.1850000000000001</v>
      </c>
      <c r="F160" s="90">
        <v>19.510000000000002</v>
      </c>
      <c r="G160" s="90">
        <v>90</v>
      </c>
      <c r="H160" s="90">
        <v>90</v>
      </c>
      <c r="I160" s="90" t="s">
        <v>548</v>
      </c>
      <c r="J160"/>
      <c r="K160"/>
      <c r="L160"/>
      <c r="M160"/>
      <c r="N160"/>
      <c r="O160"/>
      <c r="P160"/>
      <c r="Q160"/>
      <c r="R160"/>
      <c r="S16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30">
      <c r="A161" s="90" t="s">
        <v>601</v>
      </c>
      <c r="B161" s="90" t="s">
        <v>846</v>
      </c>
      <c r="C161" s="90">
        <v>0.08</v>
      </c>
      <c r="D161" s="90">
        <v>1.647</v>
      </c>
      <c r="E161" s="90">
        <v>2.1850000000000001</v>
      </c>
      <c r="F161" s="90">
        <v>32.520000000000003</v>
      </c>
      <c r="G161" s="90">
        <v>0</v>
      </c>
      <c r="H161" s="90">
        <v>90</v>
      </c>
      <c r="I161" s="90" t="s">
        <v>546</v>
      </c>
      <c r="J161"/>
      <c r="K161"/>
      <c r="L161"/>
      <c r="M161"/>
      <c r="N161"/>
      <c r="O161"/>
      <c r="P161"/>
      <c r="Q161"/>
      <c r="R161"/>
      <c r="S161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30">
      <c r="A162" s="90" t="s">
        <v>589</v>
      </c>
      <c r="B162" s="90" t="s">
        <v>846</v>
      </c>
      <c r="C162" s="90">
        <v>0.08</v>
      </c>
      <c r="D162" s="90">
        <v>1.647</v>
      </c>
      <c r="E162" s="90">
        <v>2.1850000000000001</v>
      </c>
      <c r="F162" s="90">
        <v>195.15</v>
      </c>
      <c r="G162" s="90">
        <v>0</v>
      </c>
      <c r="H162" s="90">
        <v>90</v>
      </c>
      <c r="I162" s="90" t="s">
        <v>546</v>
      </c>
      <c r="J162"/>
      <c r="K162"/>
      <c r="L162"/>
      <c r="M162"/>
      <c r="N162"/>
      <c r="O162"/>
      <c r="P162"/>
      <c r="Q162"/>
      <c r="R162"/>
      <c r="S162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30">
      <c r="A163" s="90" t="s">
        <v>603</v>
      </c>
      <c r="B163" s="90" t="s">
        <v>846</v>
      </c>
      <c r="C163" s="90">
        <v>0.08</v>
      </c>
      <c r="D163" s="90">
        <v>1.647</v>
      </c>
      <c r="E163" s="90">
        <v>2.1850000000000001</v>
      </c>
      <c r="F163" s="90">
        <v>195.15</v>
      </c>
      <c r="G163" s="90">
        <v>0</v>
      </c>
      <c r="H163" s="90">
        <v>90</v>
      </c>
      <c r="I163" s="90" t="s">
        <v>546</v>
      </c>
      <c r="J163"/>
      <c r="K163"/>
      <c r="L163"/>
      <c r="M163"/>
      <c r="N163"/>
      <c r="O163"/>
      <c r="P163"/>
      <c r="Q163"/>
      <c r="R163"/>
      <c r="S163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30">
      <c r="A164" s="90" t="s">
        <v>590</v>
      </c>
      <c r="B164" s="90" t="s">
        <v>846</v>
      </c>
      <c r="C164" s="90">
        <v>0.08</v>
      </c>
      <c r="D164" s="90">
        <v>1.647</v>
      </c>
      <c r="E164" s="90">
        <v>2.1850000000000001</v>
      </c>
      <c r="F164" s="90">
        <v>26.02</v>
      </c>
      <c r="G164" s="90">
        <v>180</v>
      </c>
      <c r="H164" s="90">
        <v>90</v>
      </c>
      <c r="I164" s="90" t="s">
        <v>550</v>
      </c>
      <c r="J164"/>
      <c r="K164"/>
      <c r="L164"/>
      <c r="M164"/>
      <c r="N164"/>
      <c r="O164"/>
      <c r="P164"/>
      <c r="Q164"/>
      <c r="R164"/>
      <c r="S164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30">
      <c r="A165" s="90" t="s">
        <v>591</v>
      </c>
      <c r="B165" s="90" t="s">
        <v>846</v>
      </c>
      <c r="C165" s="90">
        <v>0.08</v>
      </c>
      <c r="D165" s="90">
        <v>1.647</v>
      </c>
      <c r="E165" s="90">
        <v>2.1850000000000001</v>
      </c>
      <c r="F165" s="90">
        <v>19.510000000000002</v>
      </c>
      <c r="G165" s="90">
        <v>270</v>
      </c>
      <c r="H165" s="90">
        <v>90</v>
      </c>
      <c r="I165" s="90" t="s">
        <v>552</v>
      </c>
      <c r="J165"/>
      <c r="K165"/>
      <c r="L165"/>
      <c r="M165"/>
      <c r="N165"/>
      <c r="O165"/>
      <c r="P165"/>
      <c r="Q165"/>
      <c r="R165"/>
      <c r="S165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30">
      <c r="A166" s="90" t="s">
        <v>604</v>
      </c>
      <c r="B166" s="90" t="s">
        <v>846</v>
      </c>
      <c r="C166" s="90">
        <v>0.08</v>
      </c>
      <c r="D166" s="90">
        <v>1.647</v>
      </c>
      <c r="E166" s="90">
        <v>2.1850000000000001</v>
      </c>
      <c r="F166" s="90">
        <v>26.02</v>
      </c>
      <c r="G166" s="90">
        <v>180</v>
      </c>
      <c r="H166" s="90">
        <v>90</v>
      </c>
      <c r="I166" s="90" t="s">
        <v>550</v>
      </c>
      <c r="J166"/>
      <c r="K166"/>
      <c r="L166"/>
      <c r="M166"/>
      <c r="N166"/>
      <c r="O166"/>
      <c r="P166"/>
      <c r="Q166"/>
      <c r="R166"/>
      <c r="S166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30">
      <c r="A167" s="90" t="s">
        <v>605</v>
      </c>
      <c r="B167" s="90" t="s">
        <v>846</v>
      </c>
      <c r="C167" s="90">
        <v>0.08</v>
      </c>
      <c r="D167" s="90">
        <v>1.647</v>
      </c>
      <c r="E167" s="90">
        <v>2.1850000000000001</v>
      </c>
      <c r="F167" s="90">
        <v>19.510000000000002</v>
      </c>
      <c r="G167" s="90">
        <v>270</v>
      </c>
      <c r="H167" s="90">
        <v>90</v>
      </c>
      <c r="I167" s="90" t="s">
        <v>552</v>
      </c>
      <c r="J167"/>
      <c r="K167"/>
      <c r="L167"/>
      <c r="M167"/>
      <c r="N167"/>
      <c r="O167"/>
      <c r="P167"/>
      <c r="Q167"/>
      <c r="R167"/>
      <c r="S167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30">
      <c r="A168" s="90" t="s">
        <v>592</v>
      </c>
      <c r="B168" s="90" t="s">
        <v>846</v>
      </c>
      <c r="C168" s="90">
        <v>0.08</v>
      </c>
      <c r="D168" s="90">
        <v>1.647</v>
      </c>
      <c r="E168" s="90">
        <v>2.1850000000000001</v>
      </c>
      <c r="F168" s="90">
        <v>188.66</v>
      </c>
      <c r="G168" s="90">
        <v>270</v>
      </c>
      <c r="H168" s="90">
        <v>90</v>
      </c>
      <c r="I168" s="90" t="s">
        <v>552</v>
      </c>
      <c r="J168"/>
      <c r="K168"/>
      <c r="L168"/>
      <c r="M168"/>
      <c r="N168"/>
      <c r="O168"/>
      <c r="P168"/>
      <c r="Q168"/>
      <c r="R168"/>
      <c r="S168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30">
      <c r="A169" s="90" t="s">
        <v>606</v>
      </c>
      <c r="B169" s="90" t="s">
        <v>846</v>
      </c>
      <c r="C169" s="90">
        <v>0.08</v>
      </c>
      <c r="D169" s="90">
        <v>1.647</v>
      </c>
      <c r="E169" s="90">
        <v>2.1850000000000001</v>
      </c>
      <c r="F169" s="90">
        <v>188.66</v>
      </c>
      <c r="G169" s="90">
        <v>270</v>
      </c>
      <c r="H169" s="90">
        <v>90</v>
      </c>
      <c r="I169" s="90" t="s">
        <v>552</v>
      </c>
      <c r="J169"/>
      <c r="K169"/>
      <c r="L169"/>
      <c r="M169"/>
      <c r="N169"/>
      <c r="O169"/>
      <c r="P169"/>
      <c r="Q169"/>
      <c r="R169"/>
      <c r="S169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30">
      <c r="A170" s="90" t="s">
        <v>593</v>
      </c>
      <c r="B170" s="90" t="s">
        <v>846</v>
      </c>
      <c r="C170" s="90">
        <v>0.08</v>
      </c>
      <c r="D170" s="90">
        <v>1.647</v>
      </c>
      <c r="E170" s="90">
        <v>2.1850000000000001</v>
      </c>
      <c r="F170" s="90">
        <v>26.02</v>
      </c>
      <c r="G170" s="90">
        <v>0</v>
      </c>
      <c r="H170" s="90">
        <v>90</v>
      </c>
      <c r="I170" s="90" t="s">
        <v>546</v>
      </c>
      <c r="J170"/>
      <c r="K170"/>
      <c r="L170"/>
      <c r="M170"/>
      <c r="N170"/>
      <c r="O170"/>
      <c r="P170"/>
      <c r="Q170"/>
      <c r="R170"/>
      <c r="S17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30">
      <c r="A171" s="90" t="s">
        <v>594</v>
      </c>
      <c r="B171" s="90" t="s">
        <v>846</v>
      </c>
      <c r="C171" s="90">
        <v>0.08</v>
      </c>
      <c r="D171" s="90">
        <v>1.647</v>
      </c>
      <c r="E171" s="90">
        <v>2.1850000000000001</v>
      </c>
      <c r="F171" s="90">
        <v>19.510000000000002</v>
      </c>
      <c r="G171" s="90">
        <v>270</v>
      </c>
      <c r="H171" s="90">
        <v>90</v>
      </c>
      <c r="I171" s="90" t="s">
        <v>552</v>
      </c>
      <c r="J171"/>
      <c r="K171"/>
      <c r="L171"/>
      <c r="M171"/>
      <c r="N171"/>
      <c r="O171"/>
      <c r="P171"/>
      <c r="Q171"/>
      <c r="R171"/>
      <c r="S171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30">
      <c r="A172" s="90" t="s">
        <v>607</v>
      </c>
      <c r="B172" s="90" t="s">
        <v>846</v>
      </c>
      <c r="C172" s="90">
        <v>0.08</v>
      </c>
      <c r="D172" s="90">
        <v>1.647</v>
      </c>
      <c r="E172" s="90">
        <v>2.1850000000000001</v>
      </c>
      <c r="F172" s="90">
        <v>26.02</v>
      </c>
      <c r="G172" s="90">
        <v>0</v>
      </c>
      <c r="H172" s="90">
        <v>90</v>
      </c>
      <c r="I172" s="90" t="s">
        <v>546</v>
      </c>
      <c r="J172"/>
      <c r="K172"/>
      <c r="L172"/>
      <c r="M172"/>
      <c r="N172"/>
      <c r="O172"/>
      <c r="P172"/>
      <c r="Q172"/>
      <c r="R172"/>
      <c r="S172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30">
      <c r="A173" s="90" t="s">
        <v>608</v>
      </c>
      <c r="B173" s="90" t="s">
        <v>846</v>
      </c>
      <c r="C173" s="90">
        <v>0.08</v>
      </c>
      <c r="D173" s="90">
        <v>1.647</v>
      </c>
      <c r="E173" s="90">
        <v>2.1850000000000001</v>
      </c>
      <c r="F173" s="90">
        <v>19.510000000000002</v>
      </c>
      <c r="G173" s="90">
        <v>270</v>
      </c>
      <c r="H173" s="90">
        <v>90</v>
      </c>
      <c r="I173" s="90" t="s">
        <v>552</v>
      </c>
      <c r="J173"/>
      <c r="K173"/>
      <c r="L173"/>
      <c r="M173"/>
      <c r="N173"/>
      <c r="O173"/>
      <c r="P173"/>
      <c r="Q173"/>
      <c r="R173"/>
      <c r="S173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30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30">
      <c r="A175" s="78"/>
      <c r="B175" s="90" t="s">
        <v>305</v>
      </c>
      <c r="C175" s="90" t="s">
        <v>632</v>
      </c>
      <c r="D175" s="90" t="s">
        <v>633</v>
      </c>
      <c r="E175" s="90" t="s">
        <v>634</v>
      </c>
      <c r="F175" s="90" t="s">
        <v>300</v>
      </c>
      <c r="G175" s="90" t="s">
        <v>635</v>
      </c>
      <c r="H175" s="90" t="s">
        <v>636</v>
      </c>
      <c r="I175" s="90" t="s">
        <v>637</v>
      </c>
      <c r="J175" s="90" t="s">
        <v>541</v>
      </c>
      <c r="K175" s="90" t="s">
        <v>543</v>
      </c>
      <c r="L175"/>
      <c r="M175"/>
      <c r="N175"/>
      <c r="O175"/>
      <c r="P175"/>
      <c r="Q175"/>
      <c r="R175"/>
      <c r="S175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90" t="s">
        <v>672</v>
      </c>
      <c r="B176" s="90" t="s">
        <v>1033</v>
      </c>
      <c r="C176" s="90">
        <v>35.76</v>
      </c>
      <c r="D176" s="90">
        <v>35.76</v>
      </c>
      <c r="E176" s="90">
        <v>5.835</v>
      </c>
      <c r="F176" s="90">
        <v>0.251</v>
      </c>
      <c r="G176" s="90">
        <v>0.11</v>
      </c>
      <c r="H176" s="90" t="s">
        <v>639</v>
      </c>
      <c r="I176" s="90" t="s">
        <v>612</v>
      </c>
      <c r="J176" s="90">
        <v>180</v>
      </c>
      <c r="K176" s="90" t="s">
        <v>550</v>
      </c>
      <c r="L176"/>
      <c r="M176"/>
      <c r="N176"/>
      <c r="O176"/>
      <c r="P176"/>
      <c r="Q176"/>
      <c r="R176"/>
      <c r="S176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90" t="s">
        <v>641</v>
      </c>
      <c r="B177" s="90" t="s">
        <v>1033</v>
      </c>
      <c r="C177" s="90">
        <v>30.42</v>
      </c>
      <c r="D177" s="90">
        <v>30.42</v>
      </c>
      <c r="E177" s="90">
        <v>5.835</v>
      </c>
      <c r="F177" s="90">
        <v>0.251</v>
      </c>
      <c r="G177" s="90">
        <v>0.11</v>
      </c>
      <c r="H177" s="90" t="s">
        <v>639</v>
      </c>
      <c r="I177" s="90" t="s">
        <v>568</v>
      </c>
      <c r="J177" s="90">
        <v>90</v>
      </c>
      <c r="K177" s="90" t="s">
        <v>548</v>
      </c>
      <c r="L177"/>
      <c r="M177"/>
      <c r="N177"/>
      <c r="O177"/>
      <c r="P177"/>
      <c r="Q177"/>
      <c r="R177"/>
      <c r="S177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90" t="s">
        <v>646</v>
      </c>
      <c r="B178" s="90" t="s">
        <v>1033</v>
      </c>
      <c r="C178" s="90">
        <v>25.03</v>
      </c>
      <c r="D178" s="90">
        <v>25.03</v>
      </c>
      <c r="E178" s="90">
        <v>5.835</v>
      </c>
      <c r="F178" s="90">
        <v>0.251</v>
      </c>
      <c r="G178" s="90">
        <v>0.11</v>
      </c>
      <c r="H178" s="90" t="s">
        <v>639</v>
      </c>
      <c r="I178" s="90" t="s">
        <v>578</v>
      </c>
      <c r="J178" s="90">
        <v>270</v>
      </c>
      <c r="K178" s="90" t="s">
        <v>552</v>
      </c>
      <c r="L178"/>
      <c r="M178"/>
      <c r="N178"/>
      <c r="O178"/>
      <c r="P178"/>
      <c r="Q178"/>
      <c r="R178"/>
      <c r="S178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90" t="s">
        <v>642</v>
      </c>
      <c r="B179" s="90" t="s">
        <v>1033</v>
      </c>
      <c r="C179" s="90">
        <v>4.91</v>
      </c>
      <c r="D179" s="90">
        <v>24.53</v>
      </c>
      <c r="E179" s="90">
        <v>5.835</v>
      </c>
      <c r="F179" s="90">
        <v>0.251</v>
      </c>
      <c r="G179" s="90">
        <v>0.11</v>
      </c>
      <c r="H179" s="90" t="s">
        <v>639</v>
      </c>
      <c r="I179" s="90" t="s">
        <v>573</v>
      </c>
      <c r="J179" s="90">
        <v>0</v>
      </c>
      <c r="K179" s="90" t="s">
        <v>546</v>
      </c>
      <c r="L179"/>
      <c r="M179"/>
      <c r="N179"/>
      <c r="O179"/>
      <c r="P179"/>
      <c r="Q179"/>
      <c r="R179"/>
      <c r="S179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90" t="s">
        <v>643</v>
      </c>
      <c r="B180" s="90" t="s">
        <v>1033</v>
      </c>
      <c r="C180" s="90">
        <v>6.54</v>
      </c>
      <c r="D180" s="90">
        <v>6.54</v>
      </c>
      <c r="E180" s="90">
        <v>5.835</v>
      </c>
      <c r="F180" s="90">
        <v>0.251</v>
      </c>
      <c r="G180" s="90">
        <v>0.11</v>
      </c>
      <c r="H180" s="90" t="s">
        <v>639</v>
      </c>
      <c r="I180" s="90" t="s">
        <v>574</v>
      </c>
      <c r="J180" s="90">
        <v>0</v>
      </c>
      <c r="K180" s="90" t="s">
        <v>546</v>
      </c>
      <c r="L180"/>
      <c r="M180"/>
      <c r="N180"/>
      <c r="O180"/>
      <c r="P180"/>
      <c r="Q180"/>
      <c r="R180"/>
      <c r="S1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90" t="s">
        <v>644</v>
      </c>
      <c r="B181" s="90" t="s">
        <v>1033</v>
      </c>
      <c r="C181" s="90">
        <v>4.91</v>
      </c>
      <c r="D181" s="90">
        <v>4.91</v>
      </c>
      <c r="E181" s="90">
        <v>5.835</v>
      </c>
      <c r="F181" s="90">
        <v>0.251</v>
      </c>
      <c r="G181" s="90">
        <v>0.11</v>
      </c>
      <c r="H181" s="90" t="s">
        <v>639</v>
      </c>
      <c r="I181" s="90" t="s">
        <v>575</v>
      </c>
      <c r="J181" s="90">
        <v>270</v>
      </c>
      <c r="K181" s="90" t="s">
        <v>552</v>
      </c>
      <c r="L181"/>
      <c r="M181"/>
      <c r="N181"/>
      <c r="O181"/>
      <c r="P181"/>
      <c r="Q181"/>
      <c r="R181"/>
      <c r="S181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90" t="s">
        <v>645</v>
      </c>
      <c r="B182" s="90" t="s">
        <v>1033</v>
      </c>
      <c r="C182" s="90">
        <v>4.91</v>
      </c>
      <c r="D182" s="90">
        <v>29.43</v>
      </c>
      <c r="E182" s="90">
        <v>5.835</v>
      </c>
      <c r="F182" s="90">
        <v>0.251</v>
      </c>
      <c r="G182" s="90">
        <v>0.11</v>
      </c>
      <c r="H182" s="90" t="s">
        <v>639</v>
      </c>
      <c r="I182" s="90" t="s">
        <v>576</v>
      </c>
      <c r="J182" s="90">
        <v>270</v>
      </c>
      <c r="K182" s="90" t="s">
        <v>552</v>
      </c>
      <c r="L182"/>
      <c r="M182"/>
      <c r="N182"/>
      <c r="O182"/>
      <c r="P182"/>
      <c r="Q182"/>
      <c r="R182"/>
      <c r="S182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90" t="s">
        <v>640</v>
      </c>
      <c r="B183" s="90" t="s">
        <v>1033</v>
      </c>
      <c r="C183" s="90">
        <v>62.63</v>
      </c>
      <c r="D183" s="90">
        <v>62.63</v>
      </c>
      <c r="E183" s="90">
        <v>5.835</v>
      </c>
      <c r="F183" s="90">
        <v>0.251</v>
      </c>
      <c r="G183" s="90">
        <v>0.11</v>
      </c>
      <c r="H183" s="90" t="s">
        <v>639</v>
      </c>
      <c r="I183" s="90" t="s">
        <v>563</v>
      </c>
      <c r="J183" s="90">
        <v>270</v>
      </c>
      <c r="K183" s="90" t="s">
        <v>552</v>
      </c>
      <c r="L183"/>
      <c r="M183"/>
      <c r="N183"/>
      <c r="O183"/>
      <c r="P183"/>
      <c r="Q183"/>
      <c r="R183"/>
      <c r="S183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90" t="s">
        <v>647</v>
      </c>
      <c r="B184" s="90" t="s">
        <v>1033</v>
      </c>
      <c r="C184" s="90">
        <v>35.76</v>
      </c>
      <c r="D184" s="90">
        <v>35.76</v>
      </c>
      <c r="E184" s="90">
        <v>5.835</v>
      </c>
      <c r="F184" s="90">
        <v>0.251</v>
      </c>
      <c r="G184" s="90">
        <v>0.11</v>
      </c>
      <c r="H184" s="90" t="s">
        <v>639</v>
      </c>
      <c r="I184" s="90" t="s">
        <v>582</v>
      </c>
      <c r="J184" s="90">
        <v>180</v>
      </c>
      <c r="K184" s="90" t="s">
        <v>550</v>
      </c>
      <c r="L184"/>
      <c r="M184"/>
      <c r="N184"/>
      <c r="O184"/>
      <c r="P184"/>
      <c r="Q184"/>
      <c r="R184"/>
      <c r="S184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90" t="s">
        <v>673</v>
      </c>
      <c r="B185" s="90" t="s">
        <v>1033</v>
      </c>
      <c r="C185" s="90">
        <v>9.81</v>
      </c>
      <c r="D185" s="90">
        <v>9.81</v>
      </c>
      <c r="E185" s="90">
        <v>5.835</v>
      </c>
      <c r="F185" s="90">
        <v>0.251</v>
      </c>
      <c r="G185" s="90">
        <v>0.11</v>
      </c>
      <c r="H185" s="90" t="s">
        <v>639</v>
      </c>
      <c r="I185" s="90" t="s">
        <v>619</v>
      </c>
      <c r="J185" s="90">
        <v>180</v>
      </c>
      <c r="K185" s="90" t="s">
        <v>550</v>
      </c>
      <c r="L185"/>
      <c r="M185"/>
      <c r="N185"/>
      <c r="O185"/>
      <c r="P185"/>
      <c r="Q185"/>
      <c r="R185"/>
      <c r="S185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90" t="s">
        <v>674</v>
      </c>
      <c r="B186" s="90" t="s">
        <v>1033</v>
      </c>
      <c r="C186" s="90">
        <v>8.17</v>
      </c>
      <c r="D186" s="90">
        <v>8.17</v>
      </c>
      <c r="E186" s="90">
        <v>5.835</v>
      </c>
      <c r="F186" s="90">
        <v>0.251</v>
      </c>
      <c r="G186" s="90">
        <v>0.11</v>
      </c>
      <c r="H186" s="90" t="s">
        <v>639</v>
      </c>
      <c r="I186" s="90" t="s">
        <v>620</v>
      </c>
      <c r="J186" s="90">
        <v>270</v>
      </c>
      <c r="K186" s="90" t="s">
        <v>552</v>
      </c>
      <c r="L186"/>
      <c r="M186"/>
      <c r="N186"/>
      <c r="O186"/>
      <c r="P186"/>
      <c r="Q186"/>
      <c r="R186"/>
      <c r="S186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90" t="s">
        <v>638</v>
      </c>
      <c r="B187" s="90" t="s">
        <v>1033</v>
      </c>
      <c r="C187" s="90">
        <v>2.96</v>
      </c>
      <c r="D187" s="90">
        <v>11.86</v>
      </c>
      <c r="E187" s="90">
        <v>5.835</v>
      </c>
      <c r="F187" s="90">
        <v>0.251</v>
      </c>
      <c r="G187" s="90">
        <v>0.11</v>
      </c>
      <c r="H187" s="90" t="s">
        <v>639</v>
      </c>
      <c r="I187" s="90" t="s">
        <v>561</v>
      </c>
      <c r="J187" s="90">
        <v>180</v>
      </c>
      <c r="K187" s="90" t="s">
        <v>550</v>
      </c>
      <c r="L187"/>
      <c r="M187"/>
      <c r="N187"/>
      <c r="O187"/>
      <c r="P187"/>
      <c r="Q187"/>
      <c r="R187"/>
      <c r="S187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90" t="s">
        <v>675</v>
      </c>
      <c r="B188" s="90" t="s">
        <v>1033</v>
      </c>
      <c r="C188" s="90">
        <v>8.17</v>
      </c>
      <c r="D188" s="90">
        <v>40.869999999999997</v>
      </c>
      <c r="E188" s="90">
        <v>5.835</v>
      </c>
      <c r="F188" s="90">
        <v>0.251</v>
      </c>
      <c r="G188" s="90">
        <v>0.11</v>
      </c>
      <c r="H188" s="90" t="s">
        <v>639</v>
      </c>
      <c r="I188" s="90" t="s">
        <v>622</v>
      </c>
      <c r="J188" s="90">
        <v>270</v>
      </c>
      <c r="K188" s="90" t="s">
        <v>552</v>
      </c>
      <c r="L188"/>
      <c r="M188"/>
      <c r="N188"/>
      <c r="O188"/>
      <c r="P188"/>
      <c r="Q188"/>
      <c r="R188"/>
      <c r="S188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90" t="s">
        <v>676</v>
      </c>
      <c r="B189" s="90" t="s">
        <v>1033</v>
      </c>
      <c r="C189" s="90">
        <v>9.81</v>
      </c>
      <c r="D189" s="90">
        <v>9.81</v>
      </c>
      <c r="E189" s="90">
        <v>5.835</v>
      </c>
      <c r="F189" s="90">
        <v>0.251</v>
      </c>
      <c r="G189" s="90">
        <v>0.11</v>
      </c>
      <c r="H189" s="90" t="s">
        <v>639</v>
      </c>
      <c r="I189" s="90" t="s">
        <v>624</v>
      </c>
      <c r="J189" s="90">
        <v>0</v>
      </c>
      <c r="K189" s="90" t="s">
        <v>546</v>
      </c>
      <c r="L189"/>
      <c r="M189"/>
      <c r="N189"/>
      <c r="O189"/>
      <c r="P189"/>
      <c r="Q189"/>
      <c r="R189"/>
      <c r="S189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90" t="s">
        <v>677</v>
      </c>
      <c r="B190" s="90" t="s">
        <v>1033</v>
      </c>
      <c r="C190" s="90">
        <v>8.17</v>
      </c>
      <c r="D190" s="90">
        <v>8.17</v>
      </c>
      <c r="E190" s="90">
        <v>5.835</v>
      </c>
      <c r="F190" s="90">
        <v>0.251</v>
      </c>
      <c r="G190" s="90">
        <v>0.11</v>
      </c>
      <c r="H190" s="90" t="s">
        <v>639</v>
      </c>
      <c r="I190" s="90" t="s">
        <v>625</v>
      </c>
      <c r="J190" s="90">
        <v>270</v>
      </c>
      <c r="K190" s="90" t="s">
        <v>552</v>
      </c>
      <c r="L190"/>
      <c r="M190"/>
      <c r="N190"/>
      <c r="O190"/>
      <c r="P190"/>
      <c r="Q190"/>
      <c r="R190"/>
      <c r="S19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90" t="s">
        <v>678</v>
      </c>
      <c r="B191" s="90" t="s">
        <v>1033</v>
      </c>
      <c r="C191" s="90">
        <v>2.96</v>
      </c>
      <c r="D191" s="90">
        <v>17.77</v>
      </c>
      <c r="E191" s="90">
        <v>5.835</v>
      </c>
      <c r="F191" s="90">
        <v>0.251</v>
      </c>
      <c r="G191" s="90">
        <v>0.11</v>
      </c>
      <c r="H191" s="90" t="s">
        <v>639</v>
      </c>
      <c r="I191" s="90" t="s">
        <v>627</v>
      </c>
      <c r="J191" s="90">
        <v>0</v>
      </c>
      <c r="K191" s="90" t="s">
        <v>546</v>
      </c>
      <c r="L191"/>
      <c r="M191"/>
      <c r="N191"/>
      <c r="O191"/>
      <c r="P191"/>
      <c r="Q191"/>
      <c r="R191"/>
      <c r="S191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90" t="s">
        <v>648</v>
      </c>
      <c r="B192" s="90" t="s">
        <v>1034</v>
      </c>
      <c r="C192" s="90">
        <v>4.91</v>
      </c>
      <c r="D192" s="90">
        <v>49.05</v>
      </c>
      <c r="E192" s="90">
        <v>5.835</v>
      </c>
      <c r="F192" s="90">
        <v>0.251</v>
      </c>
      <c r="G192" s="90">
        <v>0.11</v>
      </c>
      <c r="H192" s="90" t="s">
        <v>639</v>
      </c>
      <c r="I192" s="90" t="s">
        <v>583</v>
      </c>
      <c r="J192" s="90">
        <v>180</v>
      </c>
      <c r="K192" s="90" t="s">
        <v>550</v>
      </c>
      <c r="L192"/>
      <c r="M192"/>
      <c r="N192"/>
      <c r="O192"/>
      <c r="P192"/>
      <c r="Q192"/>
      <c r="R192"/>
      <c r="S192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90" t="s">
        <v>660</v>
      </c>
      <c r="B193" s="90" t="s">
        <v>1034</v>
      </c>
      <c r="C193" s="90">
        <v>4.91</v>
      </c>
      <c r="D193" s="90">
        <v>49.05</v>
      </c>
      <c r="E193" s="90">
        <v>5.835</v>
      </c>
      <c r="F193" s="90">
        <v>0.251</v>
      </c>
      <c r="G193" s="90">
        <v>0.11</v>
      </c>
      <c r="H193" s="90" t="s">
        <v>639</v>
      </c>
      <c r="I193" s="90" t="s">
        <v>597</v>
      </c>
      <c r="J193" s="90">
        <v>180</v>
      </c>
      <c r="K193" s="90" t="s">
        <v>550</v>
      </c>
      <c r="L193"/>
      <c r="M193"/>
      <c r="N193"/>
      <c r="O193"/>
      <c r="P193"/>
      <c r="Q193"/>
      <c r="R193"/>
      <c r="S193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90" t="s">
        <v>649</v>
      </c>
      <c r="B194" s="90" t="s">
        <v>1034</v>
      </c>
      <c r="C194" s="90">
        <v>4.91</v>
      </c>
      <c r="D194" s="90">
        <v>4.91</v>
      </c>
      <c r="E194" s="90">
        <v>5.835</v>
      </c>
      <c r="F194" s="90">
        <v>0.251</v>
      </c>
      <c r="G194" s="90">
        <v>0.11</v>
      </c>
      <c r="H194" s="90" t="s">
        <v>639</v>
      </c>
      <c r="I194" s="90" t="s">
        <v>584</v>
      </c>
      <c r="J194" s="90">
        <v>90</v>
      </c>
      <c r="K194" s="90" t="s">
        <v>548</v>
      </c>
      <c r="L194"/>
      <c r="M194"/>
      <c r="N194"/>
      <c r="O194"/>
      <c r="P194"/>
      <c r="Q194"/>
      <c r="R194"/>
      <c r="S194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90" t="s">
        <v>650</v>
      </c>
      <c r="B195" s="90" t="s">
        <v>1034</v>
      </c>
      <c r="C195" s="90">
        <v>8.17</v>
      </c>
      <c r="D195" s="90">
        <v>8.17</v>
      </c>
      <c r="E195" s="90">
        <v>5.835</v>
      </c>
      <c r="F195" s="90">
        <v>0.251</v>
      </c>
      <c r="G195" s="90">
        <v>0.11</v>
      </c>
      <c r="H195" s="90" t="s">
        <v>639</v>
      </c>
      <c r="I195" s="90" t="s">
        <v>585</v>
      </c>
      <c r="J195" s="90">
        <v>180</v>
      </c>
      <c r="K195" s="90" t="s">
        <v>550</v>
      </c>
      <c r="L195"/>
      <c r="M195"/>
      <c r="N195"/>
      <c r="O195"/>
      <c r="P195"/>
      <c r="Q195"/>
      <c r="R195"/>
      <c r="S195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90" t="s">
        <v>661</v>
      </c>
      <c r="B196" s="90" t="s">
        <v>1034</v>
      </c>
      <c r="C196" s="90">
        <v>4.91</v>
      </c>
      <c r="D196" s="90">
        <v>4.91</v>
      </c>
      <c r="E196" s="90">
        <v>5.835</v>
      </c>
      <c r="F196" s="90">
        <v>0.251</v>
      </c>
      <c r="G196" s="90">
        <v>0.11</v>
      </c>
      <c r="H196" s="90" t="s">
        <v>639</v>
      </c>
      <c r="I196" s="90" t="s">
        <v>598</v>
      </c>
      <c r="J196" s="90">
        <v>90</v>
      </c>
      <c r="K196" s="90" t="s">
        <v>548</v>
      </c>
      <c r="L196"/>
      <c r="M196"/>
      <c r="N196"/>
      <c r="O196"/>
      <c r="P196"/>
      <c r="Q196"/>
      <c r="R196"/>
      <c r="S196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90" t="s">
        <v>662</v>
      </c>
      <c r="B197" s="90" t="s">
        <v>1034</v>
      </c>
      <c r="C197" s="90">
        <v>8.17</v>
      </c>
      <c r="D197" s="90">
        <v>8.17</v>
      </c>
      <c r="E197" s="90">
        <v>5.835</v>
      </c>
      <c r="F197" s="90">
        <v>0.251</v>
      </c>
      <c r="G197" s="90">
        <v>0.11</v>
      </c>
      <c r="H197" s="90" t="s">
        <v>639</v>
      </c>
      <c r="I197" s="90" t="s">
        <v>599</v>
      </c>
      <c r="J197" s="90">
        <v>180</v>
      </c>
      <c r="K197" s="90" t="s">
        <v>550</v>
      </c>
      <c r="L197"/>
      <c r="M197"/>
      <c r="N197"/>
      <c r="O197"/>
      <c r="P197"/>
      <c r="Q197"/>
      <c r="R197"/>
      <c r="S197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90" t="s">
        <v>651</v>
      </c>
      <c r="B198" s="90" t="s">
        <v>1034</v>
      </c>
      <c r="C198" s="90">
        <v>4.74</v>
      </c>
      <c r="D198" s="90">
        <v>47.41</v>
      </c>
      <c r="E198" s="90">
        <v>5.835</v>
      </c>
      <c r="F198" s="90">
        <v>0.251</v>
      </c>
      <c r="G198" s="90">
        <v>0.11</v>
      </c>
      <c r="H198" s="90" t="s">
        <v>639</v>
      </c>
      <c r="I198" s="90" t="s">
        <v>586</v>
      </c>
      <c r="J198" s="90">
        <v>90</v>
      </c>
      <c r="K198" s="90" t="s">
        <v>548</v>
      </c>
      <c r="L198"/>
      <c r="M198"/>
      <c r="N198"/>
      <c r="O198"/>
      <c r="P198"/>
      <c r="Q198"/>
      <c r="R198"/>
      <c r="S198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90" t="s">
        <v>663</v>
      </c>
      <c r="B199" s="90" t="s">
        <v>1034</v>
      </c>
      <c r="C199" s="90">
        <v>4.74</v>
      </c>
      <c r="D199" s="90">
        <v>47.41</v>
      </c>
      <c r="E199" s="90">
        <v>5.835</v>
      </c>
      <c r="F199" s="90">
        <v>0.251</v>
      </c>
      <c r="G199" s="90">
        <v>0.11</v>
      </c>
      <c r="H199" s="90" t="s">
        <v>639</v>
      </c>
      <c r="I199" s="90" t="s">
        <v>600</v>
      </c>
      <c r="J199" s="90">
        <v>90</v>
      </c>
      <c r="K199" s="90" t="s">
        <v>548</v>
      </c>
      <c r="L199"/>
      <c r="M199"/>
      <c r="N199"/>
      <c r="O199"/>
      <c r="P199"/>
      <c r="Q199"/>
      <c r="R199"/>
      <c r="S199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90" t="s">
        <v>653</v>
      </c>
      <c r="B200" s="90" t="s">
        <v>1034</v>
      </c>
      <c r="C200" s="90">
        <v>4.91</v>
      </c>
      <c r="D200" s="90">
        <v>4.91</v>
      </c>
      <c r="E200" s="90">
        <v>5.835</v>
      </c>
      <c r="F200" s="90">
        <v>0.251</v>
      </c>
      <c r="G200" s="90">
        <v>0.11</v>
      </c>
      <c r="H200" s="90" t="s">
        <v>639</v>
      </c>
      <c r="I200" s="90" t="s">
        <v>588</v>
      </c>
      <c r="J200" s="90">
        <v>90</v>
      </c>
      <c r="K200" s="90" t="s">
        <v>548</v>
      </c>
      <c r="L200"/>
      <c r="M200"/>
      <c r="N200"/>
      <c r="O200"/>
      <c r="P200"/>
      <c r="Q200"/>
      <c r="R200"/>
      <c r="S20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90" t="s">
        <v>652</v>
      </c>
      <c r="B201" s="90" t="s">
        <v>1034</v>
      </c>
      <c r="C201" s="90">
        <v>8.17</v>
      </c>
      <c r="D201" s="90">
        <v>8.17</v>
      </c>
      <c r="E201" s="90">
        <v>5.835</v>
      </c>
      <c r="F201" s="90">
        <v>0.251</v>
      </c>
      <c r="G201" s="90">
        <v>0.11</v>
      </c>
      <c r="H201" s="90" t="s">
        <v>639</v>
      </c>
      <c r="I201" s="90" t="s">
        <v>587</v>
      </c>
      <c r="J201" s="90">
        <v>0</v>
      </c>
      <c r="K201" s="90" t="s">
        <v>546</v>
      </c>
      <c r="L201"/>
      <c r="M201"/>
      <c r="N201"/>
      <c r="O201"/>
      <c r="P201"/>
      <c r="Q201"/>
      <c r="R201"/>
      <c r="S201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90" t="s">
        <v>665</v>
      </c>
      <c r="B202" s="90" t="s">
        <v>1034</v>
      </c>
      <c r="C202" s="90">
        <v>4.91</v>
      </c>
      <c r="D202" s="90">
        <v>4.91</v>
      </c>
      <c r="E202" s="90">
        <v>5.835</v>
      </c>
      <c r="F202" s="90">
        <v>0.251</v>
      </c>
      <c r="G202" s="90">
        <v>0.11</v>
      </c>
      <c r="H202" s="90" t="s">
        <v>639</v>
      </c>
      <c r="I202" s="90" t="s">
        <v>602</v>
      </c>
      <c r="J202" s="90">
        <v>90</v>
      </c>
      <c r="K202" s="90" t="s">
        <v>548</v>
      </c>
      <c r="L202"/>
      <c r="M202"/>
      <c r="N202"/>
      <c r="O202"/>
      <c r="P202"/>
      <c r="Q202"/>
      <c r="R202"/>
      <c r="S202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90" t="s">
        <v>664</v>
      </c>
      <c r="B203" s="90" t="s">
        <v>1034</v>
      </c>
      <c r="C203" s="90">
        <v>8.17</v>
      </c>
      <c r="D203" s="90">
        <v>8.17</v>
      </c>
      <c r="E203" s="90">
        <v>5.835</v>
      </c>
      <c r="F203" s="90">
        <v>0.251</v>
      </c>
      <c r="G203" s="90">
        <v>0.11</v>
      </c>
      <c r="H203" s="90" t="s">
        <v>639</v>
      </c>
      <c r="I203" s="90" t="s">
        <v>601</v>
      </c>
      <c r="J203" s="90">
        <v>0</v>
      </c>
      <c r="K203" s="90" t="s">
        <v>546</v>
      </c>
      <c r="L203"/>
      <c r="M203"/>
      <c r="N203"/>
      <c r="O203"/>
      <c r="P203"/>
      <c r="Q203"/>
      <c r="R203"/>
      <c r="S203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90" t="s">
        <v>654</v>
      </c>
      <c r="B204" s="90" t="s">
        <v>1034</v>
      </c>
      <c r="C204" s="90">
        <v>4.91</v>
      </c>
      <c r="D204" s="90">
        <v>49.05</v>
      </c>
      <c r="E204" s="90">
        <v>5.835</v>
      </c>
      <c r="F204" s="90">
        <v>0.251</v>
      </c>
      <c r="G204" s="90">
        <v>0.11</v>
      </c>
      <c r="H204" s="90" t="s">
        <v>639</v>
      </c>
      <c r="I204" s="90" t="s">
        <v>589</v>
      </c>
      <c r="J204" s="90">
        <v>0</v>
      </c>
      <c r="K204" s="90" t="s">
        <v>546</v>
      </c>
      <c r="L204"/>
      <c r="M204"/>
      <c r="N204"/>
      <c r="O204"/>
      <c r="P204"/>
      <c r="Q204"/>
      <c r="R204"/>
      <c r="S204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90" t="s">
        <v>666</v>
      </c>
      <c r="B205" s="90" t="s">
        <v>1034</v>
      </c>
      <c r="C205" s="90">
        <v>4.91</v>
      </c>
      <c r="D205" s="90">
        <v>49.05</v>
      </c>
      <c r="E205" s="90">
        <v>5.835</v>
      </c>
      <c r="F205" s="90">
        <v>0.251</v>
      </c>
      <c r="G205" s="90">
        <v>0.11</v>
      </c>
      <c r="H205" s="90" t="s">
        <v>639</v>
      </c>
      <c r="I205" s="90" t="s">
        <v>603</v>
      </c>
      <c r="J205" s="90">
        <v>0</v>
      </c>
      <c r="K205" s="90" t="s">
        <v>546</v>
      </c>
      <c r="L205"/>
      <c r="M205"/>
      <c r="N205"/>
      <c r="O205"/>
      <c r="P205"/>
      <c r="Q205"/>
      <c r="R205"/>
      <c r="S205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90" t="s">
        <v>655</v>
      </c>
      <c r="B206" s="90" t="s">
        <v>1034</v>
      </c>
      <c r="C206" s="90">
        <v>6.54</v>
      </c>
      <c r="D206" s="90">
        <v>6.54</v>
      </c>
      <c r="E206" s="90">
        <v>5.835</v>
      </c>
      <c r="F206" s="90">
        <v>0.251</v>
      </c>
      <c r="G206" s="90">
        <v>0.11</v>
      </c>
      <c r="H206" s="90" t="s">
        <v>639</v>
      </c>
      <c r="I206" s="90" t="s">
        <v>590</v>
      </c>
      <c r="J206" s="90">
        <v>180</v>
      </c>
      <c r="K206" s="90" t="s">
        <v>550</v>
      </c>
      <c r="L206"/>
      <c r="M206"/>
      <c r="N206"/>
      <c r="O206"/>
      <c r="P206"/>
      <c r="Q206"/>
      <c r="R206"/>
      <c r="S206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90" t="s">
        <v>656</v>
      </c>
      <c r="B207" s="90" t="s">
        <v>1034</v>
      </c>
      <c r="C207" s="90">
        <v>4.91</v>
      </c>
      <c r="D207" s="90">
        <v>4.91</v>
      </c>
      <c r="E207" s="90">
        <v>5.835</v>
      </c>
      <c r="F207" s="90">
        <v>0.251</v>
      </c>
      <c r="G207" s="90">
        <v>0.11</v>
      </c>
      <c r="H207" s="90" t="s">
        <v>639</v>
      </c>
      <c r="I207" s="90" t="s">
        <v>591</v>
      </c>
      <c r="J207" s="90">
        <v>270</v>
      </c>
      <c r="K207" s="90" t="s">
        <v>552</v>
      </c>
      <c r="L207"/>
      <c r="M207"/>
      <c r="N207"/>
      <c r="O207"/>
      <c r="P207"/>
      <c r="Q207"/>
      <c r="R207"/>
      <c r="S207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90" t="s">
        <v>667</v>
      </c>
      <c r="B208" s="90" t="s">
        <v>1034</v>
      </c>
      <c r="C208" s="90">
        <v>6.54</v>
      </c>
      <c r="D208" s="90">
        <v>6.54</v>
      </c>
      <c r="E208" s="90">
        <v>5.835</v>
      </c>
      <c r="F208" s="90">
        <v>0.251</v>
      </c>
      <c r="G208" s="90">
        <v>0.11</v>
      </c>
      <c r="H208" s="90" t="s">
        <v>639</v>
      </c>
      <c r="I208" s="90" t="s">
        <v>604</v>
      </c>
      <c r="J208" s="90">
        <v>180</v>
      </c>
      <c r="K208" s="90" t="s">
        <v>550</v>
      </c>
      <c r="L208"/>
      <c r="M208"/>
      <c r="N208"/>
      <c r="O208"/>
      <c r="P208"/>
      <c r="Q208"/>
      <c r="R208"/>
      <c r="S208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90" t="s">
        <v>668</v>
      </c>
      <c r="B209" s="90" t="s">
        <v>1034</v>
      </c>
      <c r="C209" s="90">
        <v>4.91</v>
      </c>
      <c r="D209" s="90">
        <v>4.91</v>
      </c>
      <c r="E209" s="90">
        <v>5.835</v>
      </c>
      <c r="F209" s="90">
        <v>0.251</v>
      </c>
      <c r="G209" s="90">
        <v>0.11</v>
      </c>
      <c r="H209" s="90" t="s">
        <v>639</v>
      </c>
      <c r="I209" s="90" t="s">
        <v>605</v>
      </c>
      <c r="J209" s="90">
        <v>270</v>
      </c>
      <c r="K209" s="90" t="s">
        <v>552</v>
      </c>
      <c r="L209"/>
      <c r="M209"/>
      <c r="N209"/>
      <c r="O209"/>
      <c r="P209"/>
      <c r="Q209"/>
      <c r="R209"/>
      <c r="S209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90" t="s">
        <v>657</v>
      </c>
      <c r="B210" s="90" t="s">
        <v>1034</v>
      </c>
      <c r="C210" s="90">
        <v>4.74</v>
      </c>
      <c r="D210" s="90">
        <v>47.41</v>
      </c>
      <c r="E210" s="90">
        <v>5.835</v>
      </c>
      <c r="F210" s="90">
        <v>0.251</v>
      </c>
      <c r="G210" s="90">
        <v>0.11</v>
      </c>
      <c r="H210" s="90" t="s">
        <v>639</v>
      </c>
      <c r="I210" s="90" t="s">
        <v>592</v>
      </c>
      <c r="J210" s="90">
        <v>270</v>
      </c>
      <c r="K210" s="90" t="s">
        <v>552</v>
      </c>
      <c r="L210"/>
      <c r="M210"/>
      <c r="N210"/>
      <c r="O210"/>
      <c r="P210"/>
      <c r="Q210"/>
      <c r="R210"/>
      <c r="S21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90" t="s">
        <v>669</v>
      </c>
      <c r="B211" s="90" t="s">
        <v>1034</v>
      </c>
      <c r="C211" s="90">
        <v>4.74</v>
      </c>
      <c r="D211" s="90">
        <v>47.41</v>
      </c>
      <c r="E211" s="90">
        <v>5.835</v>
      </c>
      <c r="F211" s="90">
        <v>0.251</v>
      </c>
      <c r="G211" s="90">
        <v>0.11</v>
      </c>
      <c r="H211" s="90" t="s">
        <v>639</v>
      </c>
      <c r="I211" s="90" t="s">
        <v>606</v>
      </c>
      <c r="J211" s="90">
        <v>270</v>
      </c>
      <c r="K211" s="90" t="s">
        <v>552</v>
      </c>
      <c r="L211"/>
      <c r="M211"/>
      <c r="N211"/>
      <c r="O211"/>
      <c r="P211"/>
      <c r="Q211"/>
      <c r="R211"/>
      <c r="S211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90" t="s">
        <v>658</v>
      </c>
      <c r="B212" s="90" t="s">
        <v>1034</v>
      </c>
      <c r="C212" s="90">
        <v>6.54</v>
      </c>
      <c r="D212" s="90">
        <v>6.54</v>
      </c>
      <c r="E212" s="90">
        <v>5.835</v>
      </c>
      <c r="F212" s="90">
        <v>0.251</v>
      </c>
      <c r="G212" s="90">
        <v>0.11</v>
      </c>
      <c r="H212" s="90" t="s">
        <v>639</v>
      </c>
      <c r="I212" s="90" t="s">
        <v>593</v>
      </c>
      <c r="J212" s="90">
        <v>0</v>
      </c>
      <c r="K212" s="90" t="s">
        <v>546</v>
      </c>
      <c r="L212"/>
      <c r="M212"/>
      <c r="N212"/>
      <c r="O212"/>
      <c r="P212"/>
      <c r="Q212"/>
      <c r="R212"/>
      <c r="S212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90" t="s">
        <v>659</v>
      </c>
      <c r="B213" s="90" t="s">
        <v>1034</v>
      </c>
      <c r="C213" s="90">
        <v>4.91</v>
      </c>
      <c r="D213" s="90">
        <v>4.91</v>
      </c>
      <c r="E213" s="90">
        <v>5.835</v>
      </c>
      <c r="F213" s="90">
        <v>0.251</v>
      </c>
      <c r="G213" s="90">
        <v>0.11</v>
      </c>
      <c r="H213" s="90" t="s">
        <v>639</v>
      </c>
      <c r="I213" s="90" t="s">
        <v>594</v>
      </c>
      <c r="J213" s="90">
        <v>270</v>
      </c>
      <c r="K213" s="90" t="s">
        <v>552</v>
      </c>
      <c r="L213"/>
      <c r="M213"/>
      <c r="N213"/>
      <c r="O213"/>
      <c r="P213"/>
      <c r="Q213"/>
      <c r="R213"/>
      <c r="S213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90" t="s">
        <v>670</v>
      </c>
      <c r="B214" s="90" t="s">
        <v>1034</v>
      </c>
      <c r="C214" s="90">
        <v>6.54</v>
      </c>
      <c r="D214" s="90">
        <v>6.54</v>
      </c>
      <c r="E214" s="90">
        <v>5.835</v>
      </c>
      <c r="F214" s="90">
        <v>0.251</v>
      </c>
      <c r="G214" s="90">
        <v>0.11</v>
      </c>
      <c r="H214" s="90" t="s">
        <v>639</v>
      </c>
      <c r="I214" s="90" t="s">
        <v>607</v>
      </c>
      <c r="J214" s="90">
        <v>0</v>
      </c>
      <c r="K214" s="90" t="s">
        <v>546</v>
      </c>
      <c r="L214"/>
      <c r="M214"/>
      <c r="N214"/>
      <c r="O214"/>
      <c r="P214"/>
      <c r="Q214"/>
      <c r="R214"/>
      <c r="S214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90" t="s">
        <v>671</v>
      </c>
      <c r="B215" s="90" t="s">
        <v>1034</v>
      </c>
      <c r="C215" s="90">
        <v>4.91</v>
      </c>
      <c r="D215" s="90">
        <v>4.91</v>
      </c>
      <c r="E215" s="90">
        <v>5.835</v>
      </c>
      <c r="F215" s="90">
        <v>0.251</v>
      </c>
      <c r="G215" s="90">
        <v>0.11</v>
      </c>
      <c r="H215" s="90" t="s">
        <v>639</v>
      </c>
      <c r="I215" s="90" t="s">
        <v>608</v>
      </c>
      <c r="J215" s="90">
        <v>270</v>
      </c>
      <c r="K215" s="90" t="s">
        <v>552</v>
      </c>
      <c r="L215"/>
      <c r="M215"/>
      <c r="N215"/>
      <c r="O215"/>
      <c r="P215"/>
      <c r="Q215"/>
      <c r="R215"/>
      <c r="S215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90" t="s">
        <v>679</v>
      </c>
      <c r="B216" s="90"/>
      <c r="C216" s="90"/>
      <c r="D216" s="90">
        <v>845.42</v>
      </c>
      <c r="E216" s="90">
        <v>5.83</v>
      </c>
      <c r="F216" s="90">
        <v>0.251</v>
      </c>
      <c r="G216" s="90">
        <v>0.11</v>
      </c>
      <c r="H216" s="90"/>
      <c r="I216" s="90"/>
      <c r="J216" s="90"/>
      <c r="K216" s="90"/>
      <c r="L216"/>
      <c r="M216"/>
      <c r="N216"/>
      <c r="O216"/>
      <c r="P216"/>
      <c r="Q216"/>
      <c r="R216"/>
      <c r="S216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90" t="s">
        <v>680</v>
      </c>
      <c r="B217" s="90"/>
      <c r="C217" s="90"/>
      <c r="D217" s="90">
        <v>186.18</v>
      </c>
      <c r="E217" s="90">
        <v>5.83</v>
      </c>
      <c r="F217" s="90">
        <v>0.251</v>
      </c>
      <c r="G217" s="90">
        <v>0.11</v>
      </c>
      <c r="H217" s="90"/>
      <c r="I217" s="90"/>
      <c r="J217" s="90"/>
      <c r="K217" s="90"/>
      <c r="L217"/>
      <c r="M217"/>
      <c r="N217"/>
      <c r="O217"/>
      <c r="P217"/>
      <c r="Q217"/>
      <c r="R217"/>
      <c r="S217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90" t="s">
        <v>681</v>
      </c>
      <c r="B218" s="90"/>
      <c r="C218" s="90"/>
      <c r="D218" s="90">
        <v>659.24</v>
      </c>
      <c r="E218" s="90">
        <v>5.83</v>
      </c>
      <c r="F218" s="90">
        <v>0.251</v>
      </c>
      <c r="G218" s="90">
        <v>0.11</v>
      </c>
      <c r="H218" s="90"/>
      <c r="I218" s="90"/>
      <c r="J218" s="90"/>
      <c r="K218" s="90"/>
      <c r="L218"/>
      <c r="M218"/>
      <c r="N218"/>
      <c r="O218"/>
      <c r="P218"/>
      <c r="Q218"/>
      <c r="R218"/>
      <c r="S218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30">
      <c r="A220" s="78"/>
      <c r="B220" s="90" t="s">
        <v>365</v>
      </c>
      <c r="C220" s="90" t="s">
        <v>682</v>
      </c>
      <c r="D220" s="90" t="s">
        <v>683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 s="80"/>
      <c r="V220" s="80"/>
      <c r="W220" s="80"/>
    </row>
    <row r="221" spans="1:30">
      <c r="A221" s="90" t="s">
        <v>684</v>
      </c>
      <c r="B221" s="90" t="s">
        <v>685</v>
      </c>
      <c r="C221" s="90">
        <v>2537632.86</v>
      </c>
      <c r="D221" s="90">
        <v>5.2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80"/>
      <c r="U221" s="80"/>
      <c r="V221" s="80"/>
      <c r="W221" s="80"/>
    </row>
    <row r="222" spans="1:30">
      <c r="A222" s="90" t="s">
        <v>686</v>
      </c>
      <c r="B222" s="90" t="s">
        <v>687</v>
      </c>
      <c r="C222" s="90">
        <v>3331289.13</v>
      </c>
      <c r="D222" s="90">
        <v>0.79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80"/>
      <c r="U222" s="80"/>
      <c r="V222" s="80"/>
      <c r="W222" s="80"/>
    </row>
    <row r="223" spans="1:30">
      <c r="A223" s="90" t="s">
        <v>688</v>
      </c>
      <c r="B223" s="90" t="s">
        <v>689</v>
      </c>
      <c r="C223" s="90">
        <v>2420511.34</v>
      </c>
      <c r="D223" s="90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80"/>
      <c r="U223" s="80"/>
      <c r="V223" s="80"/>
      <c r="W223" s="80"/>
    </row>
    <row r="224" spans="1:3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26">
      <c r="A225" s="78"/>
      <c r="B225" s="90" t="s">
        <v>365</v>
      </c>
      <c r="C225" s="90" t="s">
        <v>690</v>
      </c>
      <c r="D225" s="90" t="s">
        <v>691</v>
      </c>
      <c r="E225" s="90" t="s">
        <v>692</v>
      </c>
      <c r="F225" s="90" t="s">
        <v>693</v>
      </c>
      <c r="G225" s="90" t="s">
        <v>683</v>
      </c>
      <c r="H225"/>
      <c r="I225"/>
      <c r="J225"/>
      <c r="K225"/>
      <c r="L225"/>
      <c r="M225"/>
      <c r="N225"/>
      <c r="O225"/>
      <c r="P225"/>
      <c r="Q225"/>
      <c r="R225"/>
      <c r="S225"/>
      <c r="U225" s="80"/>
      <c r="V225" s="80"/>
      <c r="W225" s="80"/>
      <c r="X225" s="80"/>
      <c r="Y225" s="80"/>
      <c r="Z225" s="80"/>
    </row>
    <row r="226" spans="1:26">
      <c r="A226" s="90" t="s">
        <v>697</v>
      </c>
      <c r="B226" s="90" t="s">
        <v>695</v>
      </c>
      <c r="C226" s="90">
        <v>516846.16</v>
      </c>
      <c r="D226" s="90">
        <v>330323.14</v>
      </c>
      <c r="E226" s="90">
        <v>186523.02</v>
      </c>
      <c r="F226" s="90">
        <v>0.64</v>
      </c>
      <c r="G226" s="90" t="s">
        <v>696</v>
      </c>
      <c r="H226"/>
      <c r="I226"/>
      <c r="J226"/>
      <c r="K226"/>
      <c r="L226"/>
      <c r="M226"/>
      <c r="N226"/>
      <c r="O226"/>
      <c r="P226"/>
      <c r="Q226"/>
      <c r="R226"/>
      <c r="S226"/>
      <c r="T226" s="80"/>
      <c r="U226" s="80"/>
      <c r="V226" s="80"/>
      <c r="W226" s="80"/>
      <c r="X226" s="80"/>
      <c r="Y226" s="80"/>
      <c r="Z226" s="80"/>
    </row>
    <row r="227" spans="1:26">
      <c r="A227" s="90" t="s">
        <v>698</v>
      </c>
      <c r="B227" s="90" t="s">
        <v>695</v>
      </c>
      <c r="C227" s="90">
        <v>348185.56</v>
      </c>
      <c r="D227" s="90">
        <v>252088.9</v>
      </c>
      <c r="E227" s="90">
        <v>96096.65</v>
      </c>
      <c r="F227" s="90">
        <v>0.72</v>
      </c>
      <c r="G227" s="90" t="s">
        <v>696</v>
      </c>
      <c r="H227"/>
      <c r="I227"/>
      <c r="J227"/>
      <c r="K227"/>
      <c r="L227"/>
      <c r="M227"/>
      <c r="N227"/>
      <c r="O227"/>
      <c r="P227"/>
      <c r="Q227"/>
      <c r="R227"/>
      <c r="S227"/>
      <c r="T227" s="80"/>
      <c r="U227" s="80"/>
      <c r="V227" s="80"/>
      <c r="W227" s="80"/>
      <c r="X227" s="80"/>
      <c r="Y227" s="80"/>
      <c r="Z227" s="80"/>
    </row>
    <row r="228" spans="1:26">
      <c r="A228" s="90" t="s">
        <v>694</v>
      </c>
      <c r="B228" s="90" t="s">
        <v>695</v>
      </c>
      <c r="C228" s="90">
        <v>792828.82</v>
      </c>
      <c r="D228" s="90">
        <v>514360.87</v>
      </c>
      <c r="E228" s="90">
        <v>278467.96000000002</v>
      </c>
      <c r="F228" s="90">
        <v>0.65</v>
      </c>
      <c r="G228" s="90" t="s">
        <v>696</v>
      </c>
      <c r="H228"/>
      <c r="I228"/>
      <c r="J228"/>
      <c r="K228"/>
      <c r="L228"/>
      <c r="M228"/>
      <c r="N228"/>
      <c r="O228"/>
      <c r="P228"/>
      <c r="Q228"/>
      <c r="R228"/>
      <c r="S228"/>
      <c r="T228" s="80"/>
      <c r="U228" s="80"/>
      <c r="V228" s="80"/>
      <c r="W228" s="80"/>
      <c r="X228" s="80"/>
      <c r="Y228" s="80"/>
      <c r="Z228" s="80"/>
    </row>
    <row r="229" spans="1:26">
      <c r="A229" s="90" t="s">
        <v>699</v>
      </c>
      <c r="B229" s="90" t="s">
        <v>695</v>
      </c>
      <c r="C229" s="90">
        <v>1318440.45</v>
      </c>
      <c r="D229" s="90">
        <v>849023.31</v>
      </c>
      <c r="E229" s="90">
        <v>469417.14</v>
      </c>
      <c r="F229" s="90">
        <v>0.64</v>
      </c>
      <c r="G229" s="90" t="s">
        <v>696</v>
      </c>
      <c r="H229"/>
      <c r="I229"/>
      <c r="J229"/>
      <c r="K229"/>
      <c r="L229"/>
      <c r="M229"/>
      <c r="N229"/>
      <c r="O229"/>
      <c r="P229"/>
      <c r="Q229"/>
      <c r="R229"/>
      <c r="S229"/>
      <c r="T229" s="80"/>
      <c r="U229" s="80"/>
      <c r="V229" s="80"/>
      <c r="W229" s="80"/>
      <c r="X229" s="80"/>
      <c r="Y229" s="80"/>
      <c r="Z229" s="80"/>
    </row>
    <row r="230" spans="1:2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26">
      <c r="A231" s="78"/>
      <c r="B231" s="90" t="s">
        <v>365</v>
      </c>
      <c r="C231" s="90" t="s">
        <v>690</v>
      </c>
      <c r="D231" s="90" t="s">
        <v>683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 s="80"/>
      <c r="V231" s="80"/>
      <c r="W231" s="80"/>
    </row>
    <row r="232" spans="1:26">
      <c r="A232" s="90" t="s">
        <v>700</v>
      </c>
      <c r="B232" s="90" t="s">
        <v>701</v>
      </c>
      <c r="C232" s="90">
        <v>43093.95</v>
      </c>
      <c r="D232" s="90" t="s">
        <v>696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80"/>
      <c r="U232" s="80"/>
      <c r="V232" s="80"/>
      <c r="W232" s="80"/>
    </row>
    <row r="233" spans="1:26">
      <c r="A233" s="90" t="s">
        <v>709</v>
      </c>
      <c r="B233" s="90" t="s">
        <v>701</v>
      </c>
      <c r="C233" s="90">
        <v>14393.06</v>
      </c>
      <c r="D233" s="90" t="s">
        <v>696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80"/>
      <c r="U233" s="80"/>
      <c r="V233" s="80"/>
      <c r="W233" s="80"/>
    </row>
    <row r="234" spans="1:26">
      <c r="A234" s="90" t="s">
        <v>720</v>
      </c>
      <c r="B234" s="90" t="s">
        <v>701</v>
      </c>
      <c r="C234" s="90">
        <v>15466.93</v>
      </c>
      <c r="D234" s="90" t="s">
        <v>696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80"/>
      <c r="U234" s="80"/>
      <c r="V234" s="80"/>
      <c r="W234" s="80"/>
    </row>
    <row r="235" spans="1:26">
      <c r="A235" s="90" t="s">
        <v>755</v>
      </c>
      <c r="B235" s="90" t="s">
        <v>701</v>
      </c>
      <c r="C235" s="90">
        <v>16860.13</v>
      </c>
      <c r="D235" s="90" t="s">
        <v>696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80"/>
      <c r="U235" s="80"/>
      <c r="V235" s="80"/>
      <c r="W235" s="80"/>
    </row>
    <row r="236" spans="1:26">
      <c r="A236" s="90" t="s">
        <v>734</v>
      </c>
      <c r="B236" s="90" t="s">
        <v>701</v>
      </c>
      <c r="C236" s="90">
        <v>15403.82</v>
      </c>
      <c r="D236" s="90" t="s">
        <v>696</v>
      </c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80"/>
      <c r="U236" s="80"/>
      <c r="V236" s="80"/>
      <c r="W236" s="80"/>
    </row>
    <row r="237" spans="1:26">
      <c r="A237" s="90" t="s">
        <v>747</v>
      </c>
      <c r="B237" s="90" t="s">
        <v>701</v>
      </c>
      <c r="C237" s="90">
        <v>15403.82</v>
      </c>
      <c r="D237" s="90" t="s">
        <v>696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80"/>
      <c r="U237" s="80"/>
      <c r="V237" s="80"/>
      <c r="W237" s="80"/>
    </row>
    <row r="238" spans="1:26">
      <c r="A238" s="90" t="s">
        <v>733</v>
      </c>
      <c r="B238" s="90" t="s">
        <v>701</v>
      </c>
      <c r="C238" s="90">
        <v>15403.82</v>
      </c>
      <c r="D238" s="90" t="s">
        <v>696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80"/>
      <c r="U238" s="80"/>
      <c r="V238" s="80"/>
      <c r="W238" s="80"/>
    </row>
    <row r="239" spans="1:26">
      <c r="A239" s="90" t="s">
        <v>746</v>
      </c>
      <c r="B239" s="90" t="s">
        <v>701</v>
      </c>
      <c r="C239" s="90">
        <v>15403.82</v>
      </c>
      <c r="D239" s="90" t="s">
        <v>696</v>
      </c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80"/>
      <c r="U239" s="80"/>
      <c r="V239" s="80"/>
      <c r="W239" s="80"/>
    </row>
    <row r="240" spans="1:26">
      <c r="A240" s="90" t="s">
        <v>748</v>
      </c>
      <c r="B240" s="90" t="s">
        <v>701</v>
      </c>
      <c r="C240" s="90">
        <v>47067.1</v>
      </c>
      <c r="D240" s="90" t="s">
        <v>696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80"/>
      <c r="U240" s="80"/>
      <c r="V240" s="80"/>
      <c r="W240" s="80"/>
    </row>
    <row r="241" spans="1:23">
      <c r="A241" s="90" t="s">
        <v>702</v>
      </c>
      <c r="B241" s="90" t="s">
        <v>701</v>
      </c>
      <c r="C241" s="90">
        <v>60604.49</v>
      </c>
      <c r="D241" s="90" t="s">
        <v>696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80"/>
      <c r="U241" s="80"/>
      <c r="V241" s="80"/>
      <c r="W241" s="80"/>
    </row>
    <row r="242" spans="1:23">
      <c r="A242" s="90" t="s">
        <v>704</v>
      </c>
      <c r="B242" s="90" t="s">
        <v>701</v>
      </c>
      <c r="C242" s="90">
        <v>60604.49</v>
      </c>
      <c r="D242" s="90" t="s">
        <v>696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80"/>
      <c r="U242" s="80"/>
      <c r="V242" s="80"/>
      <c r="W242" s="80"/>
    </row>
    <row r="243" spans="1:23">
      <c r="A243" s="90" t="s">
        <v>710</v>
      </c>
      <c r="B243" s="90" t="s">
        <v>701</v>
      </c>
      <c r="C243" s="90">
        <v>52221.91</v>
      </c>
      <c r="D243" s="90" t="s">
        <v>696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80"/>
      <c r="U243" s="80"/>
      <c r="V243" s="80"/>
      <c r="W243" s="80"/>
    </row>
    <row r="244" spans="1:23">
      <c r="A244" s="90" t="s">
        <v>703</v>
      </c>
      <c r="B244" s="90" t="s">
        <v>701</v>
      </c>
      <c r="C244" s="90">
        <v>15151.12</v>
      </c>
      <c r="D244" s="90" t="s">
        <v>696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80"/>
      <c r="U244" s="80"/>
      <c r="V244" s="80"/>
      <c r="W244" s="80"/>
    </row>
    <row r="245" spans="1:23">
      <c r="A245" s="90" t="s">
        <v>705</v>
      </c>
      <c r="B245" s="90" t="s">
        <v>701</v>
      </c>
      <c r="C245" s="90">
        <v>15151.12</v>
      </c>
      <c r="D245" s="90" t="s">
        <v>696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80"/>
      <c r="U245" s="80"/>
      <c r="V245" s="80"/>
      <c r="W245" s="80"/>
    </row>
    <row r="246" spans="1:23">
      <c r="A246" s="90" t="s">
        <v>706</v>
      </c>
      <c r="B246" s="90" t="s">
        <v>701</v>
      </c>
      <c r="C246" s="90">
        <v>60604.49</v>
      </c>
      <c r="D246" s="90" t="s">
        <v>696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80"/>
      <c r="U246" s="80"/>
      <c r="V246" s="80"/>
      <c r="W246" s="80"/>
    </row>
    <row r="247" spans="1:23">
      <c r="A247" s="90" t="s">
        <v>718</v>
      </c>
      <c r="B247" s="90" t="s">
        <v>701</v>
      </c>
      <c r="C247" s="90">
        <v>194993.5</v>
      </c>
      <c r="D247" s="90" t="s">
        <v>696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80"/>
      <c r="U247" s="80"/>
      <c r="V247" s="80"/>
      <c r="W247" s="80"/>
    </row>
    <row r="248" spans="1:23">
      <c r="A248" s="90" t="s">
        <v>719</v>
      </c>
      <c r="B248" s="90" t="s">
        <v>701</v>
      </c>
      <c r="C248" s="90">
        <v>29828.23</v>
      </c>
      <c r="D248" s="90" t="s">
        <v>696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80"/>
      <c r="U248" s="80"/>
      <c r="V248" s="80"/>
      <c r="W248" s="80"/>
    </row>
    <row r="249" spans="1:23">
      <c r="A249" s="90" t="s">
        <v>715</v>
      </c>
      <c r="B249" s="90" t="s">
        <v>701</v>
      </c>
      <c r="C249" s="90">
        <v>38648.39</v>
      </c>
      <c r="D249" s="90" t="s">
        <v>696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80"/>
      <c r="U249" s="80"/>
      <c r="V249" s="80"/>
      <c r="W249" s="80"/>
    </row>
    <row r="250" spans="1:23">
      <c r="A250" s="90" t="s">
        <v>716</v>
      </c>
      <c r="B250" s="90" t="s">
        <v>701</v>
      </c>
      <c r="C250" s="90">
        <v>15504.78</v>
      </c>
      <c r="D250" s="90" t="s">
        <v>696</v>
      </c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80"/>
      <c r="U250" s="80"/>
      <c r="V250" s="80"/>
      <c r="W250" s="80"/>
    </row>
    <row r="251" spans="1:23">
      <c r="A251" s="90" t="s">
        <v>717</v>
      </c>
      <c r="B251" s="90" t="s">
        <v>701</v>
      </c>
      <c r="C251" s="90">
        <v>66428.37</v>
      </c>
      <c r="D251" s="90" t="s">
        <v>696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80"/>
      <c r="U251" s="80"/>
      <c r="V251" s="80"/>
      <c r="W251" s="80"/>
    </row>
    <row r="252" spans="1:23">
      <c r="A252" s="90" t="s">
        <v>750</v>
      </c>
      <c r="B252" s="90" t="s">
        <v>701</v>
      </c>
      <c r="C252" s="90">
        <v>142314.32</v>
      </c>
      <c r="D252" s="90" t="s">
        <v>696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80"/>
      <c r="U252" s="80"/>
      <c r="V252" s="80"/>
      <c r="W252" s="80"/>
    </row>
    <row r="253" spans="1:23">
      <c r="A253" s="90" t="s">
        <v>732</v>
      </c>
      <c r="B253" s="90" t="s">
        <v>701</v>
      </c>
      <c r="C253" s="90">
        <v>71909.3</v>
      </c>
      <c r="D253" s="90" t="s">
        <v>696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80"/>
      <c r="U253" s="80"/>
      <c r="V253" s="80"/>
      <c r="W253" s="80"/>
    </row>
    <row r="254" spans="1:23">
      <c r="A254" s="90" t="s">
        <v>745</v>
      </c>
      <c r="B254" s="90" t="s">
        <v>701</v>
      </c>
      <c r="C254" s="90">
        <v>71909.3</v>
      </c>
      <c r="D254" s="90" t="s">
        <v>696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80"/>
      <c r="U254" s="80"/>
      <c r="V254" s="80"/>
      <c r="W254" s="80"/>
    </row>
    <row r="255" spans="1:23">
      <c r="A255" s="90" t="s">
        <v>708</v>
      </c>
      <c r="B255" s="90" t="s">
        <v>701</v>
      </c>
      <c r="C255" s="90">
        <v>54800.47</v>
      </c>
      <c r="D255" s="90" t="s">
        <v>696</v>
      </c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 s="80"/>
      <c r="U255" s="80"/>
      <c r="V255" s="80"/>
      <c r="W255" s="80"/>
    </row>
    <row r="256" spans="1:23">
      <c r="A256" s="90" t="s">
        <v>731</v>
      </c>
      <c r="B256" s="90" t="s">
        <v>701</v>
      </c>
      <c r="C256" s="90">
        <v>28206.2</v>
      </c>
      <c r="D256" s="90" t="s">
        <v>696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 s="80"/>
      <c r="U256" s="80"/>
      <c r="V256" s="80"/>
      <c r="W256" s="80"/>
    </row>
    <row r="257" spans="1:23">
      <c r="A257" s="90" t="s">
        <v>744</v>
      </c>
      <c r="B257" s="90" t="s">
        <v>701</v>
      </c>
      <c r="C257" s="90">
        <v>28756.99</v>
      </c>
      <c r="D257" s="90" t="s">
        <v>696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 s="80"/>
      <c r="U257" s="80"/>
      <c r="V257" s="80"/>
      <c r="W257" s="80"/>
    </row>
    <row r="258" spans="1:23">
      <c r="A258" s="90" t="s">
        <v>749</v>
      </c>
      <c r="B258" s="90" t="s">
        <v>701</v>
      </c>
      <c r="C258" s="90">
        <v>41480.5</v>
      </c>
      <c r="D258" s="90" t="s">
        <v>696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 s="80"/>
      <c r="U258" s="80"/>
      <c r="V258" s="80"/>
      <c r="W258" s="80"/>
    </row>
    <row r="259" spans="1:23">
      <c r="A259" s="90" t="s">
        <v>711</v>
      </c>
      <c r="B259" s="90" t="s">
        <v>701</v>
      </c>
      <c r="C259" s="90">
        <v>58664</v>
      </c>
      <c r="D259" s="90" t="s">
        <v>696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 s="80"/>
      <c r="U259" s="80"/>
      <c r="V259" s="80"/>
      <c r="W259" s="80"/>
    </row>
    <row r="260" spans="1:23">
      <c r="A260" s="90" t="s">
        <v>712</v>
      </c>
      <c r="B260" s="90" t="s">
        <v>701</v>
      </c>
      <c r="C260" s="90">
        <v>270487.46999999997</v>
      </c>
      <c r="D260" s="90" t="s">
        <v>696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 s="80"/>
      <c r="U260" s="80"/>
      <c r="V260" s="80"/>
      <c r="W260" s="80"/>
    </row>
    <row r="261" spans="1:23">
      <c r="A261" s="90" t="s">
        <v>713</v>
      </c>
      <c r="B261" s="90" t="s">
        <v>701</v>
      </c>
      <c r="C261" s="90">
        <v>53943.41</v>
      </c>
      <c r="D261" s="90" t="s">
        <v>696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 s="80"/>
      <c r="U261" s="80"/>
      <c r="V261" s="80"/>
      <c r="W261" s="80"/>
    </row>
    <row r="262" spans="1:23">
      <c r="A262" s="90" t="s">
        <v>714</v>
      </c>
      <c r="B262" s="90" t="s">
        <v>701</v>
      </c>
      <c r="C262" s="90">
        <v>198654.46</v>
      </c>
      <c r="D262" s="90" t="s">
        <v>696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 s="80"/>
      <c r="U262" s="80"/>
      <c r="V262" s="80"/>
      <c r="W262" s="80"/>
    </row>
    <row r="263" spans="1:23">
      <c r="A263" s="90" t="s">
        <v>721</v>
      </c>
      <c r="B263" s="90" t="s">
        <v>701</v>
      </c>
      <c r="C263" s="90">
        <v>38721.68</v>
      </c>
      <c r="D263" s="90" t="s">
        <v>696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 s="80"/>
      <c r="U263" s="80"/>
      <c r="V263" s="80"/>
      <c r="W263" s="80"/>
    </row>
    <row r="264" spans="1:23">
      <c r="A264" s="90" t="s">
        <v>751</v>
      </c>
      <c r="B264" s="90" t="s">
        <v>701</v>
      </c>
      <c r="C264" s="90">
        <v>7775.08</v>
      </c>
      <c r="D264" s="90" t="s">
        <v>696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 s="80"/>
      <c r="U264" s="80"/>
      <c r="V264" s="80"/>
      <c r="W264" s="80"/>
    </row>
    <row r="265" spans="1:23">
      <c r="A265" s="90" t="s">
        <v>707</v>
      </c>
      <c r="B265" s="90" t="s">
        <v>701</v>
      </c>
      <c r="C265" s="90">
        <v>5002.5</v>
      </c>
      <c r="D265" s="90" t="s">
        <v>696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 s="80"/>
      <c r="U265" s="80"/>
      <c r="V265" s="80"/>
      <c r="W265" s="80"/>
    </row>
    <row r="266" spans="1:23">
      <c r="A266" s="90" t="s">
        <v>752</v>
      </c>
      <c r="B266" s="90" t="s">
        <v>701</v>
      </c>
      <c r="C266" s="90">
        <v>31555.93</v>
      </c>
      <c r="D266" s="90" t="s">
        <v>696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 s="80"/>
      <c r="U266" s="80"/>
      <c r="V266" s="80"/>
      <c r="W266" s="80"/>
    </row>
    <row r="267" spans="1:23">
      <c r="A267" s="90" t="s">
        <v>753</v>
      </c>
      <c r="B267" s="90" t="s">
        <v>701</v>
      </c>
      <c r="C267" s="90">
        <v>7597.48</v>
      </c>
      <c r="D267" s="90" t="s">
        <v>696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 s="80"/>
      <c r="U267" s="80"/>
      <c r="V267" s="80"/>
      <c r="W267" s="80"/>
    </row>
    <row r="268" spans="1:23">
      <c r="A268" s="90" t="s">
        <v>754</v>
      </c>
      <c r="B268" s="90" t="s">
        <v>701</v>
      </c>
      <c r="C268" s="90">
        <v>7143.39</v>
      </c>
      <c r="D268" s="90" t="s">
        <v>696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 s="80"/>
      <c r="U268" s="80"/>
      <c r="V268" s="80"/>
      <c r="W268" s="80"/>
    </row>
    <row r="269" spans="1:23">
      <c r="A269" s="90" t="s">
        <v>722</v>
      </c>
      <c r="B269" s="90" t="s">
        <v>701</v>
      </c>
      <c r="C269" s="90">
        <v>64245.63</v>
      </c>
      <c r="D269" s="90" t="s">
        <v>696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 s="80"/>
      <c r="U269" s="80"/>
      <c r="V269" s="80"/>
      <c r="W269" s="80"/>
    </row>
    <row r="270" spans="1:23">
      <c r="A270" s="90" t="s">
        <v>735</v>
      </c>
      <c r="B270" s="90" t="s">
        <v>701</v>
      </c>
      <c r="C270" s="90">
        <v>64012.92</v>
      </c>
      <c r="D270" s="90" t="s">
        <v>696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 s="80"/>
      <c r="U270" s="80"/>
      <c r="V270" s="80"/>
      <c r="W270" s="80"/>
    </row>
    <row r="271" spans="1:23">
      <c r="A271" s="90" t="s">
        <v>723</v>
      </c>
      <c r="B271" s="90" t="s">
        <v>701</v>
      </c>
      <c r="C271" s="90">
        <v>13826.23</v>
      </c>
      <c r="D271" s="90" t="s">
        <v>696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 s="80"/>
      <c r="U271" s="80"/>
      <c r="V271" s="80"/>
      <c r="W271" s="80"/>
    </row>
    <row r="272" spans="1:23">
      <c r="A272" s="90" t="s">
        <v>736</v>
      </c>
      <c r="B272" s="90" t="s">
        <v>701</v>
      </c>
      <c r="C272" s="90">
        <v>13763.88</v>
      </c>
      <c r="D272" s="90" t="s">
        <v>696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 s="80"/>
      <c r="U272" s="80"/>
      <c r="V272" s="80"/>
      <c r="W272" s="80"/>
    </row>
    <row r="273" spans="1:23">
      <c r="A273" s="90" t="s">
        <v>724</v>
      </c>
      <c r="B273" s="90" t="s">
        <v>701</v>
      </c>
      <c r="C273" s="90">
        <v>67570.12</v>
      </c>
      <c r="D273" s="90" t="s">
        <v>696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 s="80"/>
      <c r="U273" s="80"/>
      <c r="V273" s="80"/>
      <c r="W273" s="80"/>
    </row>
    <row r="274" spans="1:23">
      <c r="A274" s="90" t="s">
        <v>737</v>
      </c>
      <c r="B274" s="90" t="s">
        <v>701</v>
      </c>
      <c r="C274" s="90">
        <v>67334.31</v>
      </c>
      <c r="D274" s="90" t="s">
        <v>696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 s="80"/>
      <c r="U274" s="80"/>
      <c r="V274" s="80"/>
      <c r="W274" s="80"/>
    </row>
    <row r="275" spans="1:23">
      <c r="A275" s="90" t="s">
        <v>725</v>
      </c>
      <c r="B275" s="90" t="s">
        <v>701</v>
      </c>
      <c r="C275" s="90">
        <v>13021.14</v>
      </c>
      <c r="D275" s="90" t="s">
        <v>696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 s="80"/>
      <c r="U275" s="80"/>
      <c r="V275" s="80"/>
      <c r="W275" s="80"/>
    </row>
    <row r="276" spans="1:23">
      <c r="A276" s="90" t="s">
        <v>738</v>
      </c>
      <c r="B276" s="90" t="s">
        <v>701</v>
      </c>
      <c r="C276" s="90">
        <v>12982.17</v>
      </c>
      <c r="D276" s="90" t="s">
        <v>696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 s="80"/>
      <c r="U276" s="80"/>
      <c r="V276" s="80"/>
      <c r="W276" s="80"/>
    </row>
    <row r="277" spans="1:23">
      <c r="A277" s="90" t="s">
        <v>726</v>
      </c>
      <c r="B277" s="90" t="s">
        <v>701</v>
      </c>
      <c r="C277" s="90">
        <v>59221.18</v>
      </c>
      <c r="D277" s="90" t="s">
        <v>696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 s="80"/>
      <c r="U277" s="80"/>
      <c r="V277" s="80"/>
      <c r="W277" s="80"/>
    </row>
    <row r="278" spans="1:23">
      <c r="A278" s="90" t="s">
        <v>739</v>
      </c>
      <c r="B278" s="90" t="s">
        <v>701</v>
      </c>
      <c r="C278" s="90">
        <v>59137.04</v>
      </c>
      <c r="D278" s="90" t="s">
        <v>696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 s="80"/>
      <c r="U278" s="80"/>
      <c r="V278" s="80"/>
      <c r="W278" s="80"/>
    </row>
    <row r="279" spans="1:23">
      <c r="A279" s="90" t="s">
        <v>728</v>
      </c>
      <c r="B279" s="90" t="s">
        <v>701</v>
      </c>
      <c r="C279" s="90">
        <v>13508.94</v>
      </c>
      <c r="D279" s="90" t="s">
        <v>696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 s="80"/>
      <c r="U279" s="80"/>
      <c r="V279" s="80"/>
      <c r="W279" s="80"/>
    </row>
    <row r="280" spans="1:23">
      <c r="A280" s="90" t="s">
        <v>741</v>
      </c>
      <c r="B280" s="90" t="s">
        <v>701</v>
      </c>
      <c r="C280" s="90">
        <v>13412.38</v>
      </c>
      <c r="D280" s="90" t="s">
        <v>696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 s="80"/>
      <c r="U280" s="80"/>
      <c r="V280" s="80"/>
      <c r="W280" s="80"/>
    </row>
    <row r="281" spans="1:23">
      <c r="A281" s="90" t="s">
        <v>729</v>
      </c>
      <c r="B281" s="90" t="s">
        <v>701</v>
      </c>
      <c r="C281" s="90">
        <v>88332.26</v>
      </c>
      <c r="D281" s="90" t="s">
        <v>696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 s="80"/>
      <c r="U281" s="80"/>
      <c r="V281" s="80"/>
      <c r="W281" s="80"/>
    </row>
    <row r="282" spans="1:23">
      <c r="A282" s="90" t="s">
        <v>742</v>
      </c>
      <c r="B282" s="90" t="s">
        <v>701</v>
      </c>
      <c r="C282" s="90">
        <v>87624.26</v>
      </c>
      <c r="D282" s="90" t="s">
        <v>696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 s="80"/>
      <c r="U282" s="80"/>
      <c r="V282" s="80"/>
      <c r="W282" s="80"/>
    </row>
    <row r="283" spans="1:23">
      <c r="A283" s="90" t="s">
        <v>730</v>
      </c>
      <c r="B283" s="90" t="s">
        <v>701</v>
      </c>
      <c r="C283" s="90">
        <v>13058.3</v>
      </c>
      <c r="D283" s="90" t="s">
        <v>696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 s="80"/>
      <c r="U283" s="80"/>
      <c r="V283" s="80"/>
      <c r="W283" s="80"/>
    </row>
    <row r="284" spans="1:23">
      <c r="A284" s="90" t="s">
        <v>743</v>
      </c>
      <c r="B284" s="90" t="s">
        <v>701</v>
      </c>
      <c r="C284" s="90">
        <v>12974.62</v>
      </c>
      <c r="D284" s="90" t="s">
        <v>696</v>
      </c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 s="80"/>
      <c r="U284" s="80"/>
      <c r="V284" s="80"/>
      <c r="W284" s="80"/>
    </row>
    <row r="285" spans="1:23">
      <c r="A285" s="90" t="s">
        <v>727</v>
      </c>
      <c r="B285" s="90" t="s">
        <v>701</v>
      </c>
      <c r="C285" s="90">
        <v>39772.11</v>
      </c>
      <c r="D285" s="90" t="s">
        <v>696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 s="80"/>
      <c r="U285" s="80"/>
      <c r="V285" s="80"/>
      <c r="W285" s="80"/>
    </row>
    <row r="286" spans="1:23">
      <c r="A286" s="90" t="s">
        <v>740</v>
      </c>
      <c r="B286" s="90" t="s">
        <v>701</v>
      </c>
      <c r="C286" s="90">
        <v>99430.28</v>
      </c>
      <c r="D286" s="90" t="s">
        <v>696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 s="80"/>
      <c r="U286" s="80"/>
      <c r="V286" s="80"/>
      <c r="W286" s="80"/>
    </row>
    <row r="287" spans="1:23">
      <c r="A287" s="90" t="s">
        <v>757</v>
      </c>
      <c r="B287" s="90" t="s">
        <v>701</v>
      </c>
      <c r="C287" s="90">
        <v>3210.12</v>
      </c>
      <c r="D287" s="90" t="s">
        <v>696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 s="80"/>
      <c r="U287" s="80"/>
      <c r="V287" s="80"/>
      <c r="W287" s="80"/>
    </row>
    <row r="288" spans="1:23">
      <c r="A288" s="90" t="s">
        <v>758</v>
      </c>
      <c r="B288" s="90" t="s">
        <v>701</v>
      </c>
      <c r="C288" s="90">
        <v>202420.61</v>
      </c>
      <c r="D288" s="90" t="s">
        <v>696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 s="80"/>
      <c r="U288" s="80"/>
      <c r="V288" s="80"/>
      <c r="W288" s="80"/>
    </row>
    <row r="289" spans="1:27">
      <c r="A289" s="90" t="s">
        <v>756</v>
      </c>
      <c r="B289" s="90" t="s">
        <v>701</v>
      </c>
      <c r="C289" s="90">
        <v>101466.66</v>
      </c>
      <c r="D289" s="90" t="s">
        <v>696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 s="80"/>
      <c r="U289" s="80"/>
      <c r="V289" s="80"/>
      <c r="W289" s="80"/>
    </row>
    <row r="290" spans="1:27">
      <c r="A290" s="90" t="s">
        <v>759</v>
      </c>
      <c r="B290" s="90" t="s">
        <v>701</v>
      </c>
      <c r="C290" s="90">
        <v>194076.24</v>
      </c>
      <c r="D290" s="90" t="s">
        <v>696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 s="80"/>
      <c r="U290" s="80"/>
      <c r="V290" s="80"/>
      <c r="W290" s="80"/>
    </row>
    <row r="291" spans="1:2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27">
      <c r="A292" s="78"/>
      <c r="B292" s="90" t="s">
        <v>365</v>
      </c>
      <c r="C292" s="90" t="s">
        <v>760</v>
      </c>
      <c r="D292" s="90" t="s">
        <v>761</v>
      </c>
      <c r="E292" s="90" t="s">
        <v>762</v>
      </c>
      <c r="F292" s="90" t="s">
        <v>763</v>
      </c>
      <c r="G292" s="90" t="s">
        <v>764</v>
      </c>
      <c r="H292" s="90" t="s">
        <v>765</v>
      </c>
      <c r="I292"/>
      <c r="J292"/>
      <c r="K292"/>
      <c r="L292"/>
      <c r="M292"/>
      <c r="N292"/>
      <c r="O292"/>
      <c r="P292"/>
      <c r="Q292"/>
      <c r="R292"/>
      <c r="S292"/>
      <c r="U292" s="80"/>
      <c r="V292" s="80"/>
      <c r="W292" s="80"/>
      <c r="X292" s="80"/>
      <c r="Y292" s="80"/>
      <c r="Z292" s="80"/>
      <c r="AA292" s="80"/>
    </row>
    <row r="293" spans="1:27">
      <c r="A293" s="90" t="s">
        <v>766</v>
      </c>
      <c r="B293" s="90" t="s">
        <v>767</v>
      </c>
      <c r="C293" s="90">
        <v>1</v>
      </c>
      <c r="D293" s="90">
        <v>0</v>
      </c>
      <c r="E293" s="90">
        <v>0.75</v>
      </c>
      <c r="F293" s="90">
        <v>0</v>
      </c>
      <c r="G293" s="90">
        <v>1</v>
      </c>
      <c r="H293" s="90" t="s">
        <v>768</v>
      </c>
      <c r="I293"/>
      <c r="J293"/>
      <c r="K293"/>
      <c r="L293"/>
      <c r="M293"/>
      <c r="N293"/>
      <c r="O293"/>
      <c r="P293"/>
      <c r="Q293"/>
      <c r="R293"/>
      <c r="S293"/>
      <c r="T293" s="80"/>
      <c r="U293" s="80"/>
      <c r="V293" s="80"/>
      <c r="W293" s="80"/>
      <c r="X293" s="80"/>
      <c r="Y293" s="80"/>
      <c r="Z293" s="80"/>
      <c r="AA293" s="80"/>
    </row>
    <row r="294" spans="1:27">
      <c r="A294" s="90" t="s">
        <v>769</v>
      </c>
      <c r="B294" s="90" t="s">
        <v>767</v>
      </c>
      <c r="C294" s="90">
        <v>1</v>
      </c>
      <c r="D294" s="90">
        <v>0</v>
      </c>
      <c r="E294" s="90">
        <v>1.75</v>
      </c>
      <c r="F294" s="90">
        <v>0</v>
      </c>
      <c r="G294" s="90">
        <v>1</v>
      </c>
      <c r="H294" s="90" t="s">
        <v>768</v>
      </c>
      <c r="I294"/>
      <c r="J294"/>
      <c r="K294"/>
      <c r="L294"/>
      <c r="M294"/>
      <c r="N294"/>
      <c r="O294"/>
      <c r="P294"/>
      <c r="Q294"/>
      <c r="R294"/>
      <c r="S294"/>
      <c r="T294" s="80"/>
      <c r="U294" s="80"/>
      <c r="V294" s="80"/>
      <c r="W294" s="80"/>
      <c r="X294" s="80"/>
      <c r="Y294" s="80"/>
      <c r="Z294" s="80"/>
      <c r="AA294" s="80"/>
    </row>
    <row r="295" spans="1:27">
      <c r="A295" s="90" t="s">
        <v>773</v>
      </c>
      <c r="B295" s="90" t="s">
        <v>771</v>
      </c>
      <c r="C295" s="90">
        <v>0.6</v>
      </c>
      <c r="D295" s="90">
        <v>1017.59</v>
      </c>
      <c r="E295" s="90">
        <v>18.059999999999999</v>
      </c>
      <c r="F295" s="90">
        <v>30402.26</v>
      </c>
      <c r="G295" s="90">
        <v>1</v>
      </c>
      <c r="H295" s="90" t="s">
        <v>772</v>
      </c>
      <c r="I295"/>
      <c r="J295"/>
      <c r="K295"/>
      <c r="L295"/>
      <c r="M295"/>
      <c r="N295"/>
      <c r="O295"/>
      <c r="P295"/>
      <c r="Q295"/>
      <c r="R295"/>
      <c r="S295"/>
      <c r="T295" s="80"/>
      <c r="U295" s="80"/>
      <c r="V295" s="80"/>
      <c r="W295" s="80"/>
      <c r="X295" s="80"/>
      <c r="Y295" s="80"/>
      <c r="Z295" s="80"/>
      <c r="AA295" s="80"/>
    </row>
    <row r="296" spans="1:27">
      <c r="A296" s="90" t="s">
        <v>774</v>
      </c>
      <c r="B296" s="90" t="s">
        <v>771</v>
      </c>
      <c r="C296" s="90">
        <v>0.6</v>
      </c>
      <c r="D296" s="90">
        <v>1017.59</v>
      </c>
      <c r="E296" s="90">
        <v>17.03</v>
      </c>
      <c r="F296" s="90">
        <v>28664.6</v>
      </c>
      <c r="G296" s="90">
        <v>1</v>
      </c>
      <c r="H296" s="90" t="s">
        <v>772</v>
      </c>
      <c r="I296"/>
      <c r="J296"/>
      <c r="K296"/>
      <c r="L296"/>
      <c r="M296"/>
      <c r="N296"/>
      <c r="O296"/>
      <c r="P296"/>
      <c r="Q296"/>
      <c r="R296"/>
      <c r="S296"/>
      <c r="T296" s="80"/>
      <c r="U296" s="80"/>
      <c r="V296" s="80"/>
      <c r="W296" s="80"/>
      <c r="X296" s="80"/>
      <c r="Y296" s="80"/>
      <c r="Z296" s="80"/>
      <c r="AA296" s="80"/>
    </row>
    <row r="297" spans="1:27">
      <c r="A297" s="90" t="s">
        <v>770</v>
      </c>
      <c r="B297" s="90" t="s">
        <v>771</v>
      </c>
      <c r="C297" s="90">
        <v>0.61</v>
      </c>
      <c r="D297" s="90">
        <v>1017.59</v>
      </c>
      <c r="E297" s="90">
        <v>28.95</v>
      </c>
      <c r="F297" s="90">
        <v>48417.88</v>
      </c>
      <c r="G297" s="90">
        <v>1</v>
      </c>
      <c r="H297" s="90" t="s">
        <v>772</v>
      </c>
      <c r="I297"/>
      <c r="J297"/>
      <c r="K297"/>
      <c r="L297"/>
      <c r="M297"/>
      <c r="N297"/>
      <c r="O297"/>
      <c r="P297"/>
      <c r="Q297"/>
      <c r="R297"/>
      <c r="S297"/>
      <c r="T297" s="80"/>
      <c r="U297" s="80"/>
      <c r="V297" s="80"/>
      <c r="W297" s="80"/>
      <c r="X297" s="80"/>
      <c r="Y297" s="80"/>
      <c r="Z297" s="80"/>
      <c r="AA297" s="80"/>
    </row>
    <row r="298" spans="1:27">
      <c r="A298" s="90" t="s">
        <v>775</v>
      </c>
      <c r="B298" s="90" t="s">
        <v>771</v>
      </c>
      <c r="C298" s="90">
        <v>0.61</v>
      </c>
      <c r="D298" s="90">
        <v>1017.59</v>
      </c>
      <c r="E298" s="90">
        <v>47.11</v>
      </c>
      <c r="F298" s="90">
        <v>78049.38</v>
      </c>
      <c r="G298" s="90">
        <v>1</v>
      </c>
      <c r="H298" s="90" t="s">
        <v>772</v>
      </c>
      <c r="I298"/>
      <c r="J298"/>
      <c r="K298"/>
      <c r="L298"/>
      <c r="M298"/>
      <c r="N298"/>
      <c r="O298"/>
      <c r="P298"/>
      <c r="Q298"/>
      <c r="R298"/>
      <c r="S298"/>
      <c r="T298" s="80"/>
      <c r="U298" s="80"/>
      <c r="V298" s="80"/>
      <c r="W298" s="80"/>
      <c r="X298" s="80"/>
      <c r="Y298" s="80"/>
      <c r="Z298" s="80"/>
      <c r="AA298" s="80"/>
    </row>
    <row r="299" spans="1:2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27">
      <c r="A300" s="78"/>
      <c r="B300" s="90" t="s">
        <v>365</v>
      </c>
      <c r="C300" s="90" t="s">
        <v>776</v>
      </c>
      <c r="D300" s="90" t="s">
        <v>777</v>
      </c>
      <c r="E300" s="90" t="s">
        <v>778</v>
      </c>
      <c r="F300" s="90" t="s">
        <v>779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U300" s="80"/>
      <c r="V300" s="80"/>
      <c r="W300" s="80"/>
      <c r="X300" s="80"/>
      <c r="Y300" s="80"/>
    </row>
    <row r="301" spans="1:27">
      <c r="A301" s="90" t="s">
        <v>784</v>
      </c>
      <c r="B301" s="90" t="s">
        <v>781</v>
      </c>
      <c r="C301" s="90" t="s">
        <v>782</v>
      </c>
      <c r="D301" s="90">
        <v>179352</v>
      </c>
      <c r="E301" s="90">
        <v>23253.89</v>
      </c>
      <c r="F301" s="90">
        <v>0.9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 s="80"/>
      <c r="U301" s="80"/>
      <c r="V301" s="80"/>
      <c r="W301" s="80"/>
      <c r="X301" s="80"/>
      <c r="Y301" s="80"/>
    </row>
    <row r="302" spans="1:27">
      <c r="A302" s="90" t="s">
        <v>783</v>
      </c>
      <c r="B302" s="90" t="s">
        <v>781</v>
      </c>
      <c r="C302" s="90" t="s">
        <v>782</v>
      </c>
      <c r="D302" s="90">
        <v>179352</v>
      </c>
      <c r="E302" s="90">
        <v>18343.490000000002</v>
      </c>
      <c r="F302" s="90">
        <v>0.9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 s="80"/>
      <c r="U302" s="80"/>
      <c r="V302" s="80"/>
      <c r="W302" s="80"/>
      <c r="X302" s="80"/>
      <c r="Y302" s="80"/>
    </row>
    <row r="303" spans="1:27">
      <c r="A303" s="90" t="s">
        <v>780</v>
      </c>
      <c r="B303" s="90" t="s">
        <v>781</v>
      </c>
      <c r="C303" s="90" t="s">
        <v>782</v>
      </c>
      <c r="D303" s="90">
        <v>179352</v>
      </c>
      <c r="E303" s="90">
        <v>74.8</v>
      </c>
      <c r="F303" s="90">
        <v>0.9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 s="80"/>
      <c r="U303" s="80"/>
      <c r="V303" s="80"/>
      <c r="W303" s="80"/>
      <c r="X303" s="80"/>
      <c r="Y303" s="80"/>
    </row>
    <row r="304" spans="1:27">
      <c r="A304" s="90" t="s">
        <v>785</v>
      </c>
      <c r="B304" s="90" t="s">
        <v>786</v>
      </c>
      <c r="C304" s="90" t="s">
        <v>782</v>
      </c>
      <c r="D304" s="90">
        <v>179352</v>
      </c>
      <c r="E304" s="90">
        <v>34162.14</v>
      </c>
      <c r="F304" s="90">
        <v>0.87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 s="80"/>
      <c r="U304" s="80"/>
      <c r="V304" s="80"/>
      <c r="W304" s="80"/>
      <c r="X304" s="80"/>
      <c r="Y304" s="80"/>
    </row>
    <row r="305" spans="1:2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7">
      <c r="A306" s="78"/>
      <c r="B306" s="90" t="s">
        <v>365</v>
      </c>
      <c r="C306" s="90" t="s">
        <v>787</v>
      </c>
      <c r="D306" s="90" t="s">
        <v>788</v>
      </c>
      <c r="E306" s="90" t="s">
        <v>789</v>
      </c>
      <c r="F306" s="90" t="s">
        <v>790</v>
      </c>
      <c r="G306" s="90" t="s">
        <v>791</v>
      </c>
      <c r="H306"/>
      <c r="I306"/>
      <c r="J306"/>
      <c r="K306"/>
      <c r="L306"/>
      <c r="M306"/>
      <c r="N306"/>
      <c r="O306"/>
      <c r="P306"/>
      <c r="Q306"/>
      <c r="R306"/>
      <c r="S306"/>
      <c r="U306" s="80"/>
      <c r="V306" s="80"/>
      <c r="W306" s="80"/>
      <c r="X306" s="80"/>
      <c r="Y306" s="80"/>
      <c r="Z306" s="80"/>
    </row>
    <row r="307" spans="1:27">
      <c r="A307" s="90" t="s">
        <v>792</v>
      </c>
      <c r="B307" s="90" t="s">
        <v>793</v>
      </c>
      <c r="C307" s="90">
        <v>3</v>
      </c>
      <c r="D307" s="90">
        <v>845000</v>
      </c>
      <c r="E307" s="90">
        <v>0.78</v>
      </c>
      <c r="F307" s="90">
        <v>0.22</v>
      </c>
      <c r="G307" s="90">
        <v>0.66</v>
      </c>
      <c r="H307"/>
      <c r="I307"/>
      <c r="J307"/>
      <c r="K307"/>
      <c r="L307"/>
      <c r="M307"/>
      <c r="N307"/>
      <c r="O307"/>
      <c r="P307"/>
      <c r="Q307"/>
      <c r="R307"/>
      <c r="S307"/>
      <c r="T307" s="80"/>
      <c r="U307" s="80"/>
      <c r="V307" s="80"/>
      <c r="W307" s="80"/>
      <c r="X307" s="80"/>
      <c r="Y307" s="80"/>
      <c r="Z307" s="80"/>
    </row>
    <row r="308" spans="1:2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7">
      <c r="A309" s="78"/>
      <c r="B309" s="90" t="s">
        <v>848</v>
      </c>
      <c r="C309" s="90" t="s">
        <v>849</v>
      </c>
      <c r="D309" s="90" t="s">
        <v>850</v>
      </c>
      <c r="E309" s="90" t="s">
        <v>851</v>
      </c>
      <c r="F309" s="90" t="s">
        <v>852</v>
      </c>
      <c r="G309" s="90" t="s">
        <v>853</v>
      </c>
      <c r="H309" s="90" t="s">
        <v>854</v>
      </c>
      <c r="I309"/>
      <c r="J309"/>
      <c r="K309"/>
      <c r="L309"/>
      <c r="M309"/>
      <c r="N309"/>
      <c r="O309"/>
      <c r="P309"/>
      <c r="Q309"/>
      <c r="R309"/>
      <c r="S309"/>
      <c r="U309" s="80"/>
      <c r="V309" s="80"/>
      <c r="W309" s="80"/>
      <c r="X309" s="80"/>
      <c r="Y309" s="80"/>
      <c r="Z309" s="80"/>
      <c r="AA309" s="80"/>
    </row>
    <row r="310" spans="1:27">
      <c r="A310" s="90" t="s">
        <v>794</v>
      </c>
      <c r="B310" s="90">
        <v>583764.28170000005</v>
      </c>
      <c r="C310" s="90">
        <v>899.51689999999996</v>
      </c>
      <c r="D310" s="90">
        <v>3476.3766000000001</v>
      </c>
      <c r="E310" s="90">
        <v>0</v>
      </c>
      <c r="F310" s="90">
        <v>6.7000000000000002E-3</v>
      </c>
      <c r="G310" s="91">
        <v>17335600</v>
      </c>
      <c r="H310" s="90">
        <v>240459.65960000001</v>
      </c>
      <c r="I310"/>
      <c r="J310"/>
      <c r="K310"/>
      <c r="L310"/>
      <c r="M310"/>
      <c r="N310"/>
      <c r="O310"/>
      <c r="P310"/>
      <c r="Q310"/>
      <c r="R310"/>
      <c r="S310"/>
      <c r="T310" s="80"/>
      <c r="U310" s="80"/>
      <c r="V310" s="80"/>
      <c r="W310" s="80"/>
      <c r="X310" s="80"/>
      <c r="Y310" s="80"/>
      <c r="Z310" s="89"/>
      <c r="AA310" s="80"/>
    </row>
    <row r="311" spans="1:27">
      <c r="A311" s="90" t="s">
        <v>795</v>
      </c>
      <c r="B311" s="90">
        <v>524759.61439999996</v>
      </c>
      <c r="C311" s="90">
        <v>814.66330000000005</v>
      </c>
      <c r="D311" s="90">
        <v>3182.0146</v>
      </c>
      <c r="E311" s="90">
        <v>0</v>
      </c>
      <c r="F311" s="90">
        <v>6.1000000000000004E-3</v>
      </c>
      <c r="G311" s="91">
        <v>15868000</v>
      </c>
      <c r="H311" s="90">
        <v>216785.4088</v>
      </c>
      <c r="I311"/>
      <c r="J311"/>
      <c r="K311"/>
      <c r="L311"/>
      <c r="M311"/>
      <c r="N311"/>
      <c r="O311"/>
      <c r="P311"/>
      <c r="Q311"/>
      <c r="R311"/>
      <c r="S311"/>
      <c r="T311" s="80"/>
      <c r="U311" s="80"/>
      <c r="V311" s="80"/>
      <c r="W311" s="80"/>
      <c r="X311" s="80"/>
      <c r="Y311" s="80"/>
      <c r="Z311" s="89"/>
      <c r="AA311" s="80"/>
    </row>
    <row r="312" spans="1:27">
      <c r="A312" s="90" t="s">
        <v>796</v>
      </c>
      <c r="B312" s="90">
        <v>593678.22360000003</v>
      </c>
      <c r="C312" s="90">
        <v>924.60829999999999</v>
      </c>
      <c r="D312" s="90">
        <v>3627.6704</v>
      </c>
      <c r="E312" s="90">
        <v>0</v>
      </c>
      <c r="F312" s="90">
        <v>6.8999999999999999E-3</v>
      </c>
      <c r="G312" s="91">
        <v>18090500</v>
      </c>
      <c r="H312" s="90">
        <v>245563.49609999999</v>
      </c>
      <c r="I312"/>
      <c r="J312"/>
      <c r="K312"/>
      <c r="L312"/>
      <c r="M312"/>
      <c r="N312"/>
      <c r="O312"/>
      <c r="P312"/>
      <c r="Q312"/>
      <c r="R312"/>
      <c r="S312"/>
      <c r="T312" s="80"/>
      <c r="U312" s="80"/>
      <c r="V312" s="80"/>
      <c r="W312" s="80"/>
      <c r="X312" s="80"/>
      <c r="Y312" s="80"/>
      <c r="Z312" s="89"/>
      <c r="AA312" s="80"/>
    </row>
    <row r="313" spans="1:27">
      <c r="A313" s="90" t="s">
        <v>797</v>
      </c>
      <c r="B313" s="90">
        <v>577477.30429999996</v>
      </c>
      <c r="C313" s="90">
        <v>908.59100000000001</v>
      </c>
      <c r="D313" s="90">
        <v>3615.2828</v>
      </c>
      <c r="E313" s="90">
        <v>0</v>
      </c>
      <c r="F313" s="90">
        <v>6.8999999999999999E-3</v>
      </c>
      <c r="G313" s="91">
        <v>18029100</v>
      </c>
      <c r="H313" s="90">
        <v>239820.0154</v>
      </c>
      <c r="I313"/>
      <c r="J313"/>
      <c r="K313"/>
      <c r="L313"/>
      <c r="M313"/>
      <c r="N313"/>
      <c r="O313"/>
      <c r="P313"/>
      <c r="Q313"/>
      <c r="R313"/>
      <c r="S313"/>
      <c r="T313" s="80"/>
      <c r="U313" s="80"/>
      <c r="V313" s="80"/>
      <c r="W313" s="80"/>
      <c r="X313" s="80"/>
      <c r="Y313" s="80"/>
      <c r="Z313" s="89"/>
      <c r="AA313" s="80"/>
    </row>
    <row r="314" spans="1:27">
      <c r="A314" s="90" t="s">
        <v>420</v>
      </c>
      <c r="B314" s="90">
        <v>605845.40579999995</v>
      </c>
      <c r="C314" s="90">
        <v>958.19759999999997</v>
      </c>
      <c r="D314" s="90">
        <v>3839.6219999999998</v>
      </c>
      <c r="E314" s="90">
        <v>0</v>
      </c>
      <c r="F314" s="90">
        <v>7.3000000000000001E-3</v>
      </c>
      <c r="G314" s="91">
        <v>19148000</v>
      </c>
      <c r="H314" s="90">
        <v>252117.8449</v>
      </c>
      <c r="I314"/>
      <c r="J314"/>
      <c r="K314"/>
      <c r="L314"/>
      <c r="M314"/>
      <c r="N314"/>
      <c r="O314"/>
      <c r="P314"/>
      <c r="Q314"/>
      <c r="R314"/>
      <c r="S314"/>
      <c r="T314" s="80"/>
      <c r="U314" s="80"/>
      <c r="V314" s="80"/>
      <c r="W314" s="80"/>
      <c r="X314" s="80"/>
      <c r="Y314" s="80"/>
      <c r="Z314" s="89"/>
      <c r="AA314" s="80"/>
    </row>
    <row r="315" spans="1:27">
      <c r="A315" s="90" t="s">
        <v>798</v>
      </c>
      <c r="B315" s="90">
        <v>600239.772</v>
      </c>
      <c r="C315" s="90">
        <v>958.21230000000003</v>
      </c>
      <c r="D315" s="90">
        <v>3887.5659999999998</v>
      </c>
      <c r="E315" s="90">
        <v>0</v>
      </c>
      <c r="F315" s="90">
        <v>7.4000000000000003E-3</v>
      </c>
      <c r="G315" s="91">
        <v>19387400</v>
      </c>
      <c r="H315" s="90">
        <v>250708.1231</v>
      </c>
      <c r="I315"/>
      <c r="J315"/>
      <c r="K315"/>
      <c r="L315"/>
      <c r="M315"/>
      <c r="N315"/>
      <c r="O315"/>
      <c r="P315"/>
      <c r="Q315"/>
      <c r="R315"/>
      <c r="S315"/>
      <c r="T315" s="80"/>
      <c r="U315" s="80"/>
      <c r="V315" s="80"/>
      <c r="W315" s="80"/>
      <c r="X315" s="80"/>
      <c r="Y315" s="80"/>
      <c r="Z315" s="89"/>
      <c r="AA315" s="80"/>
    </row>
    <row r="316" spans="1:27">
      <c r="A316" s="90" t="s">
        <v>799</v>
      </c>
      <c r="B316" s="90">
        <v>594986.72849999997</v>
      </c>
      <c r="C316" s="90">
        <v>951.4787</v>
      </c>
      <c r="D316" s="90">
        <v>3869.0736000000002</v>
      </c>
      <c r="E316" s="90">
        <v>0</v>
      </c>
      <c r="F316" s="90">
        <v>7.3000000000000001E-3</v>
      </c>
      <c r="G316" s="91">
        <v>19295300</v>
      </c>
      <c r="H316" s="90">
        <v>248685.76310000001</v>
      </c>
      <c r="I316"/>
      <c r="J316"/>
      <c r="K316"/>
      <c r="L316"/>
      <c r="M316"/>
      <c r="N316"/>
      <c r="O316"/>
      <c r="P316"/>
      <c r="Q316"/>
      <c r="R316"/>
      <c r="S316"/>
      <c r="T316" s="80"/>
      <c r="U316" s="80"/>
      <c r="V316" s="80"/>
      <c r="W316" s="80"/>
      <c r="X316" s="80"/>
      <c r="Y316" s="80"/>
      <c r="Z316" s="89"/>
      <c r="AA316" s="80"/>
    </row>
    <row r="317" spans="1:27">
      <c r="A317" s="90" t="s">
        <v>800</v>
      </c>
      <c r="B317" s="90">
        <v>605202.45629999996</v>
      </c>
      <c r="C317" s="90">
        <v>967.26469999999995</v>
      </c>
      <c r="D317" s="90">
        <v>3930.3292999999999</v>
      </c>
      <c r="E317" s="90">
        <v>0</v>
      </c>
      <c r="F317" s="90">
        <v>7.4000000000000003E-3</v>
      </c>
      <c r="G317" s="91">
        <v>19600700</v>
      </c>
      <c r="H317" s="90">
        <v>252898.3903</v>
      </c>
      <c r="I317"/>
      <c r="J317"/>
      <c r="K317"/>
      <c r="L317"/>
      <c r="M317"/>
      <c r="N317"/>
      <c r="O317"/>
      <c r="P317"/>
      <c r="Q317"/>
      <c r="R317"/>
      <c r="S317"/>
      <c r="T317" s="80"/>
      <c r="U317" s="80"/>
      <c r="V317" s="80"/>
      <c r="W317" s="80"/>
      <c r="X317" s="80"/>
      <c r="Y317" s="80"/>
      <c r="Z317" s="89"/>
      <c r="AA317" s="80"/>
    </row>
    <row r="318" spans="1:27">
      <c r="A318" s="90" t="s">
        <v>801</v>
      </c>
      <c r="B318" s="90">
        <v>574301.67220000003</v>
      </c>
      <c r="C318" s="90">
        <v>912.96029999999996</v>
      </c>
      <c r="D318" s="90">
        <v>3683.4344000000001</v>
      </c>
      <c r="E318" s="90">
        <v>0</v>
      </c>
      <c r="F318" s="90">
        <v>7.0000000000000001E-3</v>
      </c>
      <c r="G318" s="91">
        <v>18369300</v>
      </c>
      <c r="H318" s="90">
        <v>239474.67660000001</v>
      </c>
      <c r="I318"/>
      <c r="J318"/>
      <c r="K318"/>
      <c r="L318"/>
      <c r="M318"/>
      <c r="N318"/>
      <c r="O318"/>
      <c r="P318"/>
      <c r="Q318"/>
      <c r="R318"/>
      <c r="S318"/>
      <c r="T318" s="80"/>
      <c r="U318" s="80"/>
      <c r="V318" s="80"/>
      <c r="W318" s="80"/>
      <c r="X318" s="80"/>
      <c r="Y318" s="80"/>
      <c r="Z318" s="89"/>
      <c r="AA318" s="80"/>
    </row>
    <row r="319" spans="1:27">
      <c r="A319" s="90" t="s">
        <v>802</v>
      </c>
      <c r="B319" s="90">
        <v>579043.26309999998</v>
      </c>
      <c r="C319" s="90">
        <v>909.82230000000004</v>
      </c>
      <c r="D319" s="90">
        <v>3613.5023000000001</v>
      </c>
      <c r="E319" s="90">
        <v>0</v>
      </c>
      <c r="F319" s="90">
        <v>6.8999999999999999E-3</v>
      </c>
      <c r="G319" s="91">
        <v>18020100</v>
      </c>
      <c r="H319" s="90">
        <v>240342.24220000001</v>
      </c>
      <c r="I319"/>
      <c r="J319"/>
      <c r="K319"/>
      <c r="L319"/>
      <c r="M319"/>
      <c r="N319"/>
      <c r="O319"/>
      <c r="P319"/>
      <c r="Q319"/>
      <c r="R319"/>
      <c r="S319"/>
      <c r="T319" s="80"/>
      <c r="U319" s="80"/>
      <c r="V319" s="80"/>
      <c r="W319" s="80"/>
      <c r="X319" s="80"/>
      <c r="Y319" s="80"/>
      <c r="Z319" s="89"/>
      <c r="AA319" s="80"/>
    </row>
    <row r="320" spans="1:27">
      <c r="A320" s="90" t="s">
        <v>803</v>
      </c>
      <c r="B320" s="90">
        <v>557449.01269999996</v>
      </c>
      <c r="C320" s="90">
        <v>866.9153</v>
      </c>
      <c r="D320" s="90">
        <v>3394.3656000000001</v>
      </c>
      <c r="E320" s="90">
        <v>0</v>
      </c>
      <c r="F320" s="90">
        <v>6.4999999999999997E-3</v>
      </c>
      <c r="G320" s="91">
        <v>16927000</v>
      </c>
      <c r="H320" s="90">
        <v>230446.10399999999</v>
      </c>
      <c r="I320"/>
      <c r="J320"/>
      <c r="K320"/>
      <c r="L320"/>
      <c r="M320"/>
      <c r="N320"/>
      <c r="O320"/>
      <c r="P320"/>
      <c r="Q320"/>
      <c r="R320"/>
      <c r="S320"/>
      <c r="T320" s="80"/>
      <c r="U320" s="80"/>
      <c r="V320" s="80"/>
      <c r="W320" s="80"/>
      <c r="X320" s="80"/>
      <c r="Y320" s="80"/>
      <c r="Z320" s="89"/>
      <c r="AA320" s="80"/>
    </row>
    <row r="321" spans="1:38">
      <c r="A321" s="90" t="s">
        <v>804</v>
      </c>
      <c r="B321" s="90">
        <v>585770.10149999999</v>
      </c>
      <c r="C321" s="90">
        <v>904.96870000000001</v>
      </c>
      <c r="D321" s="90">
        <v>3510.5131000000001</v>
      </c>
      <c r="E321" s="90">
        <v>0</v>
      </c>
      <c r="F321" s="90">
        <v>6.7000000000000002E-3</v>
      </c>
      <c r="G321" s="91">
        <v>17505900</v>
      </c>
      <c r="H321" s="90">
        <v>241531.2769</v>
      </c>
      <c r="I321"/>
      <c r="J321"/>
      <c r="K321"/>
      <c r="L321"/>
      <c r="M321"/>
      <c r="N321"/>
      <c r="O321"/>
      <c r="P321"/>
      <c r="Q321"/>
      <c r="R321"/>
      <c r="S321"/>
      <c r="T321" s="80"/>
      <c r="U321" s="80"/>
      <c r="V321" s="80"/>
      <c r="W321" s="80"/>
      <c r="X321" s="80"/>
      <c r="Y321" s="80"/>
      <c r="Z321" s="89"/>
      <c r="AA321" s="80"/>
    </row>
    <row r="322" spans="1:38">
      <c r="A322" s="90"/>
      <c r="B322" s="90"/>
      <c r="C322" s="90"/>
      <c r="D322" s="90"/>
      <c r="E322" s="90"/>
      <c r="F322" s="90"/>
      <c r="G322" s="90"/>
      <c r="H322" s="90"/>
      <c r="I322"/>
      <c r="J322"/>
      <c r="K322"/>
      <c r="L322"/>
      <c r="M322"/>
      <c r="N322"/>
      <c r="O322"/>
      <c r="P322"/>
      <c r="Q322"/>
      <c r="R322"/>
      <c r="S322"/>
      <c r="T322" s="80"/>
      <c r="U322" s="80"/>
      <c r="V322" s="80"/>
      <c r="W322" s="80"/>
      <c r="X322" s="80"/>
      <c r="Y322" s="80"/>
      <c r="Z322" s="80"/>
      <c r="AA322" s="80"/>
    </row>
    <row r="323" spans="1:38">
      <c r="A323" s="90" t="s">
        <v>805</v>
      </c>
      <c r="B323" s="91">
        <v>6982520</v>
      </c>
      <c r="C323" s="90">
        <v>10977.1993</v>
      </c>
      <c r="D323" s="90">
        <v>43629.750500000002</v>
      </c>
      <c r="E323" s="90">
        <v>0</v>
      </c>
      <c r="F323" s="90">
        <v>8.3099999999999993E-2</v>
      </c>
      <c r="G323" s="91">
        <v>217577000</v>
      </c>
      <c r="H323" s="91">
        <v>2898830</v>
      </c>
      <c r="I323"/>
      <c r="J323"/>
      <c r="K323"/>
      <c r="L323"/>
      <c r="M323"/>
      <c r="N323"/>
      <c r="O323"/>
      <c r="P323"/>
      <c r="Q323"/>
      <c r="R323"/>
      <c r="S323"/>
      <c r="T323" s="80"/>
      <c r="U323" s="89"/>
      <c r="V323" s="80"/>
      <c r="W323" s="80"/>
      <c r="X323" s="80"/>
      <c r="Y323" s="80"/>
      <c r="Z323" s="89"/>
      <c r="AA323" s="89"/>
    </row>
    <row r="324" spans="1:38">
      <c r="A324" s="90" t="s">
        <v>806</v>
      </c>
      <c r="B324" s="90">
        <v>524759.61439999996</v>
      </c>
      <c r="C324" s="90">
        <v>814.66330000000005</v>
      </c>
      <c r="D324" s="90">
        <v>3182.0146</v>
      </c>
      <c r="E324" s="90">
        <v>0</v>
      </c>
      <c r="F324" s="90">
        <v>6.1000000000000004E-3</v>
      </c>
      <c r="G324" s="91">
        <v>15868000</v>
      </c>
      <c r="H324" s="90">
        <v>216785.4088</v>
      </c>
      <c r="I324"/>
      <c r="J324"/>
      <c r="K324"/>
      <c r="L324"/>
      <c r="M324"/>
      <c r="N324"/>
      <c r="O324"/>
      <c r="P324"/>
      <c r="Q324"/>
      <c r="R324"/>
      <c r="S324"/>
      <c r="T324" s="80"/>
      <c r="U324" s="80"/>
      <c r="V324" s="80"/>
      <c r="W324" s="80"/>
      <c r="X324" s="80"/>
      <c r="Y324" s="80"/>
      <c r="Z324" s="89"/>
      <c r="AA324" s="80"/>
    </row>
    <row r="325" spans="1:38">
      <c r="A325" s="90" t="s">
        <v>807</v>
      </c>
      <c r="B325" s="90">
        <v>605845.40579999995</v>
      </c>
      <c r="C325" s="90">
        <v>967.26469999999995</v>
      </c>
      <c r="D325" s="90">
        <v>3930.3292999999999</v>
      </c>
      <c r="E325" s="90">
        <v>0</v>
      </c>
      <c r="F325" s="90">
        <v>7.4000000000000003E-3</v>
      </c>
      <c r="G325" s="91">
        <v>19600700</v>
      </c>
      <c r="H325" s="90">
        <v>252898.3903</v>
      </c>
      <c r="I325"/>
      <c r="J325"/>
      <c r="K325"/>
      <c r="L325"/>
      <c r="M325"/>
      <c r="N325"/>
      <c r="O325"/>
      <c r="P325"/>
      <c r="Q325"/>
      <c r="R325"/>
      <c r="S325"/>
      <c r="T325" s="80"/>
      <c r="U325" s="80"/>
      <c r="V325" s="80"/>
      <c r="W325" s="80"/>
      <c r="X325" s="80"/>
      <c r="Y325" s="80"/>
      <c r="Z325" s="89"/>
      <c r="AA325" s="80"/>
    </row>
    <row r="326" spans="1:3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38">
      <c r="A327" s="78"/>
      <c r="B327" s="90" t="s">
        <v>855</v>
      </c>
      <c r="C327" s="90" t="s">
        <v>856</v>
      </c>
      <c r="D327" s="90" t="s">
        <v>857</v>
      </c>
      <c r="E327" s="90" t="s">
        <v>858</v>
      </c>
      <c r="F327" s="90" t="s">
        <v>859</v>
      </c>
      <c r="G327" s="90" t="s">
        <v>860</v>
      </c>
      <c r="H327" s="90" t="s">
        <v>861</v>
      </c>
      <c r="I327" s="90" t="s">
        <v>862</v>
      </c>
      <c r="J327" s="90" t="s">
        <v>863</v>
      </c>
      <c r="K327" s="90" t="s">
        <v>864</v>
      </c>
      <c r="L327" s="90" t="s">
        <v>865</v>
      </c>
      <c r="M327" s="90" t="s">
        <v>866</v>
      </c>
      <c r="N327" s="90" t="s">
        <v>867</v>
      </c>
      <c r="O327" s="90" t="s">
        <v>868</v>
      </c>
      <c r="P327" s="90" t="s">
        <v>869</v>
      </c>
      <c r="Q327" s="90" t="s">
        <v>870</v>
      </c>
      <c r="R327" s="90" t="s">
        <v>871</v>
      </c>
      <c r="S327" s="90" t="s">
        <v>872</v>
      </c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</row>
    <row r="328" spans="1:38">
      <c r="A328" s="90" t="s">
        <v>794</v>
      </c>
      <c r="B328" s="91">
        <v>2274850000000</v>
      </c>
      <c r="C328" s="90">
        <v>1339307.192</v>
      </c>
      <c r="D328" s="90" t="s">
        <v>922</v>
      </c>
      <c r="E328" s="90">
        <v>445952.00699999998</v>
      </c>
      <c r="F328" s="90">
        <v>310109.712</v>
      </c>
      <c r="G328" s="90">
        <v>84930.475000000006</v>
      </c>
      <c r="H328" s="90">
        <v>0</v>
      </c>
      <c r="I328" s="90">
        <v>88706.936000000002</v>
      </c>
      <c r="J328" s="90">
        <v>6881</v>
      </c>
      <c r="K328" s="90">
        <v>41134.082000000002</v>
      </c>
      <c r="L328" s="90">
        <v>31769.210999999999</v>
      </c>
      <c r="M328" s="90">
        <v>162962.63699999999</v>
      </c>
      <c r="N328" s="90">
        <v>0</v>
      </c>
      <c r="O328" s="90">
        <v>0</v>
      </c>
      <c r="P328" s="90">
        <v>0</v>
      </c>
      <c r="Q328" s="90">
        <v>5541.6689999999999</v>
      </c>
      <c r="R328" s="90">
        <v>0</v>
      </c>
      <c r="S328" s="90">
        <v>0</v>
      </c>
      <c r="T328" s="80"/>
      <c r="U328" s="89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</row>
    <row r="329" spans="1:38">
      <c r="A329" s="90" t="s">
        <v>795</v>
      </c>
      <c r="B329" s="91">
        <v>2082260000000</v>
      </c>
      <c r="C329" s="90">
        <v>1340542.632</v>
      </c>
      <c r="D329" s="90" t="s">
        <v>923</v>
      </c>
      <c r="E329" s="90">
        <v>445952.00699999998</v>
      </c>
      <c r="F329" s="90">
        <v>310109.712</v>
      </c>
      <c r="G329" s="90">
        <v>91629.656000000003</v>
      </c>
      <c r="H329" s="90">
        <v>0</v>
      </c>
      <c r="I329" s="90">
        <v>96091.095000000001</v>
      </c>
      <c r="J329" s="90">
        <v>6881</v>
      </c>
      <c r="K329" s="90">
        <v>41543.572999999997</v>
      </c>
      <c r="L329" s="90">
        <v>31769.210999999999</v>
      </c>
      <c r="M329" s="90">
        <v>162962.63699999999</v>
      </c>
      <c r="N329" s="90">
        <v>0</v>
      </c>
      <c r="O329" s="90">
        <v>0</v>
      </c>
      <c r="P329" s="90">
        <v>0</v>
      </c>
      <c r="Q329" s="90">
        <v>5613.817</v>
      </c>
      <c r="R329" s="90">
        <v>0</v>
      </c>
      <c r="S329" s="90">
        <v>0</v>
      </c>
      <c r="T329" s="80"/>
      <c r="U329" s="89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</row>
    <row r="330" spans="1:38">
      <c r="A330" s="90" t="s">
        <v>796</v>
      </c>
      <c r="B330" s="91">
        <v>2373900000000</v>
      </c>
      <c r="C330" s="90">
        <v>1366290.94</v>
      </c>
      <c r="D330" s="90" t="s">
        <v>924</v>
      </c>
      <c r="E330" s="90">
        <v>445952.00699999998</v>
      </c>
      <c r="F330" s="90">
        <v>310109.712</v>
      </c>
      <c r="G330" s="90">
        <v>90339.99</v>
      </c>
      <c r="H330" s="90">
        <v>0</v>
      </c>
      <c r="I330" s="90">
        <v>119909.69</v>
      </c>
      <c r="J330" s="90">
        <v>0</v>
      </c>
      <c r="K330" s="90">
        <v>42870.807999999997</v>
      </c>
      <c r="L330" s="90">
        <v>31769.210999999999</v>
      </c>
      <c r="M330" s="90">
        <v>162962.63699999999</v>
      </c>
      <c r="N330" s="90">
        <v>0</v>
      </c>
      <c r="O330" s="90">
        <v>0</v>
      </c>
      <c r="P330" s="90">
        <v>0</v>
      </c>
      <c r="Q330" s="90">
        <v>5828.0870000000004</v>
      </c>
      <c r="R330" s="90">
        <v>0</v>
      </c>
      <c r="S330" s="90">
        <v>0</v>
      </c>
      <c r="T330" s="80"/>
      <c r="U330" s="89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</row>
    <row r="331" spans="1:38">
      <c r="A331" s="90" t="s">
        <v>797</v>
      </c>
      <c r="B331" s="91">
        <v>2365850000000</v>
      </c>
      <c r="C331" s="90">
        <v>1367342.1040000001</v>
      </c>
      <c r="D331" s="90" t="s">
        <v>1046</v>
      </c>
      <c r="E331" s="90">
        <v>445952.00699999998</v>
      </c>
      <c r="F331" s="90">
        <v>310109.712</v>
      </c>
      <c r="G331" s="90">
        <v>99374.769</v>
      </c>
      <c r="H331" s="90">
        <v>0</v>
      </c>
      <c r="I331" s="90">
        <v>148374.13399999999</v>
      </c>
      <c r="J331" s="90">
        <v>0</v>
      </c>
      <c r="K331" s="90">
        <v>43907.995000000003</v>
      </c>
      <c r="L331" s="90">
        <v>31769.210999999999</v>
      </c>
      <c r="M331" s="90">
        <v>162962.63699999999</v>
      </c>
      <c r="N331" s="90">
        <v>0</v>
      </c>
      <c r="O331" s="90">
        <v>0</v>
      </c>
      <c r="P331" s="90">
        <v>0</v>
      </c>
      <c r="Q331" s="90">
        <v>6084.7470000000003</v>
      </c>
      <c r="R331" s="90">
        <v>0</v>
      </c>
      <c r="S331" s="90">
        <v>0</v>
      </c>
      <c r="T331" s="80"/>
      <c r="U331" s="89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</row>
    <row r="332" spans="1:38">
      <c r="A332" s="90" t="s">
        <v>420</v>
      </c>
      <c r="B332" s="91">
        <v>2512680000000</v>
      </c>
      <c r="C332" s="90">
        <v>1484921.0460000001</v>
      </c>
      <c r="D332" s="90" t="s">
        <v>925</v>
      </c>
      <c r="E332" s="90">
        <v>445952.00699999998</v>
      </c>
      <c r="F332" s="90">
        <v>310109.712</v>
      </c>
      <c r="G332" s="90">
        <v>109829.795</v>
      </c>
      <c r="H332" s="90">
        <v>0</v>
      </c>
      <c r="I332" s="90">
        <v>198844.386</v>
      </c>
      <c r="J332" s="90">
        <v>0</v>
      </c>
      <c r="K332" s="90">
        <v>46034.188999999998</v>
      </c>
      <c r="L332" s="90">
        <v>31769.210999999999</v>
      </c>
      <c r="M332" s="90">
        <v>162962.63699999999</v>
      </c>
      <c r="N332" s="90">
        <v>0</v>
      </c>
      <c r="O332" s="90">
        <v>0</v>
      </c>
      <c r="P332" s="90">
        <v>0</v>
      </c>
      <c r="Q332" s="90">
        <v>6537.732</v>
      </c>
      <c r="R332" s="90">
        <v>0</v>
      </c>
      <c r="S332" s="90">
        <v>0</v>
      </c>
      <c r="T332" s="80"/>
      <c r="U332" s="89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</row>
    <row r="333" spans="1:38">
      <c r="A333" s="90" t="s">
        <v>798</v>
      </c>
      <c r="B333" s="91">
        <v>2544100000000</v>
      </c>
      <c r="C333" s="90">
        <v>1509288.5919999999</v>
      </c>
      <c r="D333" s="90" t="s">
        <v>926</v>
      </c>
      <c r="E333" s="90">
        <v>445952.00699999998</v>
      </c>
      <c r="F333" s="90">
        <v>310109.712</v>
      </c>
      <c r="G333" s="90">
        <v>122338.80899999999</v>
      </c>
      <c r="H333" s="90">
        <v>0</v>
      </c>
      <c r="I333" s="90">
        <v>259574.549</v>
      </c>
      <c r="J333" s="90">
        <v>0</v>
      </c>
      <c r="K333" s="90">
        <v>47922.006999999998</v>
      </c>
      <c r="L333" s="90">
        <v>31769.210999999999</v>
      </c>
      <c r="M333" s="90">
        <v>162962.63699999999</v>
      </c>
      <c r="N333" s="90">
        <v>0</v>
      </c>
      <c r="O333" s="90">
        <v>0</v>
      </c>
      <c r="P333" s="90">
        <v>0</v>
      </c>
      <c r="Q333" s="90">
        <v>6687.8580000000002</v>
      </c>
      <c r="R333" s="90">
        <v>0</v>
      </c>
      <c r="S333" s="90">
        <v>0</v>
      </c>
      <c r="T333" s="80"/>
      <c r="U333" s="89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</row>
    <row r="334" spans="1:38">
      <c r="A334" s="90" t="s">
        <v>799</v>
      </c>
      <c r="B334" s="91">
        <v>2532000000000</v>
      </c>
      <c r="C334" s="90">
        <v>1466083.6229999999</v>
      </c>
      <c r="D334" s="90" t="s">
        <v>927</v>
      </c>
      <c r="E334" s="90">
        <v>445952.00699999998</v>
      </c>
      <c r="F334" s="90">
        <v>310109.712</v>
      </c>
      <c r="G334" s="90">
        <v>105627.179</v>
      </c>
      <c r="H334" s="90">
        <v>0</v>
      </c>
      <c r="I334" s="90">
        <v>197958.31899999999</v>
      </c>
      <c r="J334" s="90">
        <v>0</v>
      </c>
      <c r="K334" s="90">
        <v>45647.766000000003</v>
      </c>
      <c r="L334" s="90">
        <v>31769.210999999999</v>
      </c>
      <c r="M334" s="90">
        <v>162962.63699999999</v>
      </c>
      <c r="N334" s="90">
        <v>0</v>
      </c>
      <c r="O334" s="90">
        <v>0</v>
      </c>
      <c r="P334" s="90">
        <v>0</v>
      </c>
      <c r="Q334" s="90">
        <v>6578.625</v>
      </c>
      <c r="R334" s="90">
        <v>0</v>
      </c>
      <c r="S334" s="90">
        <v>0</v>
      </c>
      <c r="T334" s="80"/>
      <c r="U334" s="89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</row>
    <row r="335" spans="1:38">
      <c r="A335" s="90" t="s">
        <v>800</v>
      </c>
      <c r="B335" s="91">
        <v>2572090000000</v>
      </c>
      <c r="C335" s="90">
        <v>1448743.098</v>
      </c>
      <c r="D335" s="90" t="s">
        <v>928</v>
      </c>
      <c r="E335" s="90">
        <v>445952.00699999998</v>
      </c>
      <c r="F335" s="90">
        <v>310109.712</v>
      </c>
      <c r="G335" s="90">
        <v>118301.90399999999</v>
      </c>
      <c r="H335" s="90">
        <v>0</v>
      </c>
      <c r="I335" s="90">
        <v>322870.41700000002</v>
      </c>
      <c r="J335" s="90">
        <v>0</v>
      </c>
      <c r="K335" s="90">
        <v>49956.784</v>
      </c>
      <c r="L335" s="90">
        <v>31769.210999999999</v>
      </c>
      <c r="M335" s="90">
        <v>162962.63699999999</v>
      </c>
      <c r="N335" s="90">
        <v>0</v>
      </c>
      <c r="O335" s="90">
        <v>0</v>
      </c>
      <c r="P335" s="90">
        <v>0</v>
      </c>
      <c r="Q335" s="90">
        <v>6820.4250000000002</v>
      </c>
      <c r="R335" s="90">
        <v>0</v>
      </c>
      <c r="S335" s="90">
        <v>0</v>
      </c>
      <c r="T335" s="80"/>
      <c r="U335" s="89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</row>
    <row r="336" spans="1:38">
      <c r="A336" s="90" t="s">
        <v>801</v>
      </c>
      <c r="B336" s="91">
        <v>2410490000000</v>
      </c>
      <c r="C336" s="90">
        <v>1452803.034</v>
      </c>
      <c r="D336" s="90" t="s">
        <v>1047</v>
      </c>
      <c r="E336" s="90">
        <v>445952.00699999998</v>
      </c>
      <c r="F336" s="90">
        <v>310109.712</v>
      </c>
      <c r="G336" s="90">
        <v>115208.72199999999</v>
      </c>
      <c r="H336" s="90">
        <v>0</v>
      </c>
      <c r="I336" s="90">
        <v>221424.946</v>
      </c>
      <c r="J336" s="90">
        <v>0</v>
      </c>
      <c r="K336" s="90">
        <v>46631.256000000001</v>
      </c>
      <c r="L336" s="90">
        <v>31769.210999999999</v>
      </c>
      <c r="M336" s="90">
        <v>162962.63699999999</v>
      </c>
      <c r="N336" s="90">
        <v>0</v>
      </c>
      <c r="O336" s="90">
        <v>0</v>
      </c>
      <c r="P336" s="90">
        <v>0</v>
      </c>
      <c r="Q336" s="90">
        <v>6620.9629999999997</v>
      </c>
      <c r="R336" s="90">
        <v>0</v>
      </c>
      <c r="S336" s="90">
        <v>0</v>
      </c>
      <c r="T336" s="80"/>
      <c r="U336" s="89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</row>
    <row r="337" spans="1:38">
      <c r="A337" s="90" t="s">
        <v>802</v>
      </c>
      <c r="B337" s="91">
        <v>2364670000000</v>
      </c>
      <c r="C337" s="90">
        <v>1397682.206</v>
      </c>
      <c r="D337" s="90" t="s">
        <v>1027</v>
      </c>
      <c r="E337" s="90">
        <v>445952.00699999998</v>
      </c>
      <c r="F337" s="90">
        <v>310109.712</v>
      </c>
      <c r="G337" s="90">
        <v>96771.922000000006</v>
      </c>
      <c r="H337" s="90">
        <v>0</v>
      </c>
      <c r="I337" s="90">
        <v>136551.201</v>
      </c>
      <c r="J337" s="90">
        <v>0</v>
      </c>
      <c r="K337" s="90">
        <v>43632.892999999996</v>
      </c>
      <c r="L337" s="90">
        <v>31769.210999999999</v>
      </c>
      <c r="M337" s="90">
        <v>162962.63699999999</v>
      </c>
      <c r="N337" s="90">
        <v>0</v>
      </c>
      <c r="O337" s="90">
        <v>0</v>
      </c>
      <c r="P337" s="90">
        <v>0</v>
      </c>
      <c r="Q337" s="90">
        <v>5980.6469999999999</v>
      </c>
      <c r="R337" s="90">
        <v>0</v>
      </c>
      <c r="S337" s="90">
        <v>0</v>
      </c>
      <c r="T337" s="80"/>
      <c r="U337" s="89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</row>
    <row r="338" spans="1:38">
      <c r="A338" s="90" t="s">
        <v>803</v>
      </c>
      <c r="B338" s="91">
        <v>2221230000000</v>
      </c>
      <c r="C338" s="90">
        <v>1326376.885</v>
      </c>
      <c r="D338" s="90" t="s">
        <v>930</v>
      </c>
      <c r="E338" s="90">
        <v>445952.00699999998</v>
      </c>
      <c r="F338" s="90">
        <v>310109.712</v>
      </c>
      <c r="G338" s="90">
        <v>91241.402000000002</v>
      </c>
      <c r="H338" s="90">
        <v>0</v>
      </c>
      <c r="I338" s="90">
        <v>100758.901</v>
      </c>
      <c r="J338" s="90">
        <v>6881</v>
      </c>
      <c r="K338" s="90">
        <v>41796.502999999997</v>
      </c>
      <c r="L338" s="90">
        <v>31769.210999999999</v>
      </c>
      <c r="M338" s="90">
        <v>162962.63699999999</v>
      </c>
      <c r="N338" s="90">
        <v>0</v>
      </c>
      <c r="O338" s="90">
        <v>0</v>
      </c>
      <c r="P338" s="90">
        <v>0</v>
      </c>
      <c r="Q338" s="90">
        <v>5641.4059999999999</v>
      </c>
      <c r="R338" s="90">
        <v>0</v>
      </c>
      <c r="S338" s="90">
        <v>0</v>
      </c>
      <c r="T338" s="80"/>
      <c r="U338" s="89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</row>
    <row r="339" spans="1:38">
      <c r="A339" s="90" t="s">
        <v>804</v>
      </c>
      <c r="B339" s="91">
        <v>2297200000000</v>
      </c>
      <c r="C339" s="90">
        <v>1339048.851</v>
      </c>
      <c r="D339" s="90" t="s">
        <v>931</v>
      </c>
      <c r="E339" s="90">
        <v>445952.00699999998</v>
      </c>
      <c r="F339" s="90">
        <v>310109.712</v>
      </c>
      <c r="G339" s="90">
        <v>87755.835999999996</v>
      </c>
      <c r="H339" s="90">
        <v>0</v>
      </c>
      <c r="I339" s="90">
        <v>119339.542</v>
      </c>
      <c r="J339" s="90">
        <v>6881</v>
      </c>
      <c r="K339" s="90">
        <v>42483.186999999998</v>
      </c>
      <c r="L339" s="90">
        <v>31769.210999999999</v>
      </c>
      <c r="M339" s="90">
        <v>162962.63699999999</v>
      </c>
      <c r="N339" s="90">
        <v>0</v>
      </c>
      <c r="O339" s="90">
        <v>0</v>
      </c>
      <c r="P339" s="90">
        <v>0</v>
      </c>
      <c r="Q339" s="90">
        <v>5766.6949999999997</v>
      </c>
      <c r="R339" s="90">
        <v>0</v>
      </c>
      <c r="S339" s="90">
        <v>0</v>
      </c>
      <c r="T339" s="80"/>
      <c r="U339" s="89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</row>
    <row r="340" spans="1:3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</row>
    <row r="341" spans="1:38">
      <c r="A341" s="90" t="s">
        <v>805</v>
      </c>
      <c r="B341" s="91">
        <v>28551300000000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>
        <v>0</v>
      </c>
      <c r="O341" s="90">
        <v>0</v>
      </c>
      <c r="P341" s="90">
        <v>0</v>
      </c>
      <c r="Q341" s="90"/>
      <c r="R341" s="90">
        <v>0</v>
      </c>
      <c r="S341" s="90">
        <v>0</v>
      </c>
      <c r="T341" s="80"/>
      <c r="U341" s="89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</row>
    <row r="342" spans="1:38">
      <c r="A342" s="90" t="s">
        <v>806</v>
      </c>
      <c r="B342" s="91">
        <v>2082260000000</v>
      </c>
      <c r="C342" s="90">
        <v>1326376.885</v>
      </c>
      <c r="D342" s="90"/>
      <c r="E342" s="90">
        <v>445952.00699999998</v>
      </c>
      <c r="F342" s="90">
        <v>310109.712</v>
      </c>
      <c r="G342" s="90">
        <v>84930.475000000006</v>
      </c>
      <c r="H342" s="90">
        <v>0</v>
      </c>
      <c r="I342" s="90">
        <v>88706.936000000002</v>
      </c>
      <c r="J342" s="90">
        <v>0</v>
      </c>
      <c r="K342" s="90">
        <v>41134.082000000002</v>
      </c>
      <c r="L342" s="90">
        <v>31769.210999999999</v>
      </c>
      <c r="M342" s="90">
        <v>162962.63699999999</v>
      </c>
      <c r="N342" s="90">
        <v>0</v>
      </c>
      <c r="O342" s="90">
        <v>0</v>
      </c>
      <c r="P342" s="90">
        <v>0</v>
      </c>
      <c r="Q342" s="90">
        <v>5541.6689999999999</v>
      </c>
      <c r="R342" s="90">
        <v>0</v>
      </c>
      <c r="S342" s="90">
        <v>0</v>
      </c>
      <c r="T342" s="80"/>
      <c r="U342" s="89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</row>
    <row r="343" spans="1:38">
      <c r="A343" s="90" t="s">
        <v>807</v>
      </c>
      <c r="B343" s="91">
        <v>2572090000000</v>
      </c>
      <c r="C343" s="90">
        <v>1509288.5919999999</v>
      </c>
      <c r="D343" s="90"/>
      <c r="E343" s="90">
        <v>445952.00699999998</v>
      </c>
      <c r="F343" s="90">
        <v>310109.712</v>
      </c>
      <c r="G343" s="90">
        <v>122338.80899999999</v>
      </c>
      <c r="H343" s="90">
        <v>0</v>
      </c>
      <c r="I343" s="90">
        <v>322870.41700000002</v>
      </c>
      <c r="J343" s="90">
        <v>6881</v>
      </c>
      <c r="K343" s="90">
        <v>49956.784</v>
      </c>
      <c r="L343" s="90">
        <v>31769.210999999999</v>
      </c>
      <c r="M343" s="90">
        <v>162962.63699999999</v>
      </c>
      <c r="N343" s="90">
        <v>0</v>
      </c>
      <c r="O343" s="90">
        <v>0</v>
      </c>
      <c r="P343" s="90">
        <v>0</v>
      </c>
      <c r="Q343" s="90">
        <v>6820.4250000000002</v>
      </c>
      <c r="R343" s="90">
        <v>0</v>
      </c>
      <c r="S343" s="90">
        <v>0</v>
      </c>
      <c r="T343" s="80"/>
      <c r="U343" s="89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</row>
    <row r="344" spans="1:3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38">
      <c r="A345" s="78"/>
      <c r="B345" s="90" t="s">
        <v>883</v>
      </c>
      <c r="C345" s="90" t="s">
        <v>884</v>
      </c>
      <c r="D345" s="90" t="s">
        <v>410</v>
      </c>
      <c r="E345" s="90" t="s">
        <v>411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U345" s="80"/>
      <c r="V345" s="80"/>
      <c r="W345" s="80"/>
      <c r="X345" s="80"/>
    </row>
    <row r="346" spans="1:38">
      <c r="A346" s="90" t="s">
        <v>885</v>
      </c>
      <c r="B346" s="90">
        <v>689829.95</v>
      </c>
      <c r="C346" s="90">
        <v>100446.52</v>
      </c>
      <c r="D346" s="90">
        <v>0</v>
      </c>
      <c r="E346" s="90">
        <v>790276.47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 s="80"/>
      <c r="U346" s="80"/>
      <c r="V346" s="80"/>
      <c r="W346" s="80"/>
      <c r="X346" s="80"/>
    </row>
    <row r="347" spans="1:38">
      <c r="A347" s="90" t="s">
        <v>886</v>
      </c>
      <c r="B347" s="90">
        <v>30.77</v>
      </c>
      <c r="C347" s="90">
        <v>4.4800000000000004</v>
      </c>
      <c r="D347" s="90">
        <v>0</v>
      </c>
      <c r="E347" s="90">
        <v>35.25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 s="80"/>
      <c r="U347" s="80"/>
      <c r="V347" s="80"/>
      <c r="W347" s="80"/>
      <c r="X347" s="80"/>
    </row>
    <row r="348" spans="1:38">
      <c r="A348" s="90" t="s">
        <v>887</v>
      </c>
      <c r="B348" s="90">
        <v>30.77</v>
      </c>
      <c r="C348" s="90">
        <v>4.4800000000000004</v>
      </c>
      <c r="D348" s="90">
        <v>0</v>
      </c>
      <c r="E348" s="90">
        <v>35.25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 s="80"/>
      <c r="U348" s="80"/>
      <c r="V348" s="80"/>
      <c r="W348" s="80"/>
      <c r="X348" s="80"/>
    </row>
    <row r="349" spans="1:38"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73"/>
      <c r="AJ349" s="73"/>
      <c r="AK349" s="73"/>
      <c r="AL349" s="73"/>
    </row>
    <row r="350" spans="1:38"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</row>
    <row r="351" spans="1:38"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</row>
    <row r="352" spans="1:38"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</row>
    <row r="353" spans="20:34"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</row>
    <row r="354" spans="20:34"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</row>
    <row r="355" spans="20:34">
      <c r="T355" s="73"/>
      <c r="U355" s="75"/>
      <c r="V355" s="75"/>
      <c r="W355" s="75"/>
      <c r="X355" s="75"/>
      <c r="Y355" s="75"/>
    </row>
    <row r="356" spans="20:34">
      <c r="T356" s="73"/>
      <c r="U356" s="75"/>
      <c r="V356" s="75"/>
      <c r="W356" s="75"/>
      <c r="X356" s="75"/>
      <c r="Y356" s="75"/>
    </row>
    <row r="357" spans="20:34">
      <c r="T357" s="73"/>
      <c r="U357" s="75"/>
      <c r="V357" s="75"/>
      <c r="W357" s="75"/>
      <c r="X357" s="75"/>
      <c r="Y357" s="73"/>
    </row>
    <row r="358" spans="20:34">
      <c r="T358" s="73"/>
      <c r="U358" s="75"/>
      <c r="V358" s="75"/>
      <c r="W358" s="75"/>
      <c r="X358" s="75"/>
      <c r="Y358" s="73"/>
    </row>
    <row r="359" spans="20:34">
      <c r="T359" s="73"/>
      <c r="U359" s="75"/>
      <c r="V359" s="75"/>
      <c r="W359" s="75"/>
      <c r="X359" s="75"/>
      <c r="Y359" s="73"/>
    </row>
    <row r="360" spans="20:34">
      <c r="T360" s="73"/>
      <c r="U360" s="75"/>
      <c r="V360" s="75"/>
      <c r="W360" s="75"/>
      <c r="X360" s="75"/>
      <c r="Y360" s="73"/>
    </row>
    <row r="361" spans="20:34">
      <c r="T361" s="73"/>
      <c r="U361" s="75"/>
      <c r="V361" s="75"/>
      <c r="W361" s="75"/>
      <c r="X361" s="73"/>
      <c r="Y361" s="75"/>
    </row>
    <row r="362" spans="20:34">
      <c r="T362" s="73"/>
      <c r="U362" s="75"/>
      <c r="V362" s="75"/>
      <c r="W362" s="75"/>
      <c r="X362" s="73"/>
      <c r="Y362" s="75"/>
    </row>
    <row r="363" spans="20:34">
      <c r="T363" s="73"/>
      <c r="U363" s="75"/>
      <c r="V363" s="75"/>
      <c r="W363" s="75"/>
      <c r="X363" s="73"/>
      <c r="Y363" s="75"/>
    </row>
    <row r="364" spans="20:34">
      <c r="T364" s="73"/>
      <c r="U364" s="73"/>
      <c r="V364" s="73"/>
      <c r="W364" s="73"/>
      <c r="X364" s="73"/>
      <c r="Y364" s="73"/>
    </row>
    <row r="365" spans="20:34">
      <c r="T365" s="73"/>
      <c r="U365" s="75"/>
      <c r="V365" s="75"/>
      <c r="W365" s="75"/>
      <c r="X365" s="75"/>
      <c r="Y365" s="75"/>
    </row>
    <row r="366" spans="20:34">
      <c r="T366" s="73"/>
      <c r="U366" s="75"/>
      <c r="V366" s="75"/>
      <c r="W366" s="75"/>
      <c r="X366" s="73"/>
      <c r="Y366" s="73"/>
    </row>
    <row r="367" spans="20:34">
      <c r="T367" s="73"/>
      <c r="U367" s="75"/>
      <c r="V367" s="75"/>
      <c r="W367" s="75"/>
      <c r="X367" s="75"/>
      <c r="Y367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CritLghtSch</vt:lpstr>
      <vt:lpstr>AdminOccSch</vt:lpstr>
      <vt:lpstr>CritOccSch</vt:lpstr>
      <vt:lpstr>HeatSch</vt:lpstr>
      <vt:lpstr>CritHeatSch</vt:lpstr>
      <vt:lpstr>CoolSch</vt:lpstr>
      <vt:lpstr>CritCoolSch</vt:lpstr>
      <vt:lpstr>Miami!hospital01miami_10</vt:lpstr>
      <vt:lpstr>Houston!hospital02houston_10</vt:lpstr>
      <vt:lpstr>Phoenix!hospital03phoenix_10</vt:lpstr>
      <vt:lpstr>Atlanta!hospital04atlanta_10</vt:lpstr>
      <vt:lpstr>LosAngeles!hospital05losangeles_10</vt:lpstr>
      <vt:lpstr>LasVegas!hospital06lasvegas_10</vt:lpstr>
      <vt:lpstr>SanFrancisco!hospital07sanfrancisco_10</vt:lpstr>
      <vt:lpstr>Baltimore!hospital08baltimore_10</vt:lpstr>
      <vt:lpstr>Albuquerque!hospital09albuquerque_10</vt:lpstr>
      <vt:lpstr>Seattle!hospital10seattle_10</vt:lpstr>
      <vt:lpstr>Chicago!hospital11chicago_10</vt:lpstr>
      <vt:lpstr>Boulder!hospital12boulder_10</vt:lpstr>
      <vt:lpstr>Minneapolis!hospital13minneapolis_10</vt:lpstr>
      <vt:lpstr>Helena!hospital14helena_10</vt:lpstr>
      <vt:lpstr>Duluth!hospital15duluth_10</vt:lpstr>
      <vt:lpstr>Fairbanks!hospital16fairbanks_10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2008-04-29T21:18:53Z</cp:lastPrinted>
  <dcterms:created xsi:type="dcterms:W3CDTF">2007-11-14T19:26:56Z</dcterms:created>
  <dcterms:modified xsi:type="dcterms:W3CDTF">2010-02-17T04:30:09Z</dcterms:modified>
</cp:coreProperties>
</file>