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3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Default Extension="jpeg" ContentType="image/jpeg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heets/sheet3.xml" ContentType="application/vnd.openxmlformats-officedocument.spreadsheetml.chart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  <Override PartName="/xl/charts/chart1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795"/>
  </bookViews>
  <sheets>
    <sheet name="BuildingSummary" sheetId="10" r:id="rId1"/>
    <sheet name="ZoneSummary" sheetId="9" r:id="rId2"/>
    <sheet name="LocationSummary" sheetId="8" r:id="rId3"/>
    <sheet name="Miami" sheetId="36" state="veryHidden" r:id="rId4"/>
    <sheet name="Houston" sheetId="35" state="veryHidden" r:id="rId5"/>
    <sheet name="Phoenix" sheetId="34" state="veryHidden" r:id="rId6"/>
    <sheet name="Atlanta" sheetId="33" state="veryHidden" r:id="rId7"/>
    <sheet name="LosAngeles" sheetId="32" state="veryHidden" r:id="rId8"/>
    <sheet name="LasVegas" sheetId="31" state="veryHidden" r:id="rId9"/>
    <sheet name="SanFrancisco" sheetId="30" state="veryHidden" r:id="rId10"/>
    <sheet name="Baltimore" sheetId="29" state="veryHidden" r:id="rId11"/>
    <sheet name="Albuquerque" sheetId="28" state="veryHidden" r:id="rId12"/>
    <sheet name="Seattle" sheetId="27" state="veryHidden" r:id="rId13"/>
    <sheet name="Chicago" sheetId="26" state="veryHidden" r:id="rId14"/>
    <sheet name="Boulder" sheetId="25" state="veryHidden" r:id="rId15"/>
    <sheet name="Minneapolis" sheetId="24" state="veryHidden" r:id="rId16"/>
    <sheet name="Helena" sheetId="23" state="veryHidden" r:id="rId17"/>
    <sheet name="Duluth" sheetId="22" state="veryHidden" r:id="rId18"/>
    <sheet name="Fairbanks" sheetId="21" state="veryHidden" r:id="rId19"/>
    <sheet name="Picture" sheetId="3" r:id="rId20"/>
    <sheet name="Electricity" sheetId="4" r:id="rId21"/>
    <sheet name="Gas" sheetId="5" r:id="rId22"/>
    <sheet name="EUI" sheetId="6" r:id="rId23"/>
    <sheet name="Water" sheetId="37" r:id="rId24"/>
    <sheet name="Carbon" sheetId="20" r:id="rId25"/>
    <sheet name="Schedules" sheetId="11" r:id="rId26"/>
    <sheet name="LghtSch" sheetId="12" r:id="rId27"/>
    <sheet name="RmLghtSch" sheetId="17" r:id="rId28"/>
    <sheet name="EqpSch" sheetId="13" r:id="rId29"/>
    <sheet name="RmEqpSch" sheetId="18" r:id="rId30"/>
    <sheet name="OccSch" sheetId="14" r:id="rId31"/>
    <sheet name="RmOccSch" sheetId="19" r:id="rId32"/>
    <sheet name="HeatSch" sheetId="15" r:id="rId33"/>
    <sheet name="CoolSch" sheetId="16" r:id="rId34"/>
  </sheets>
  <definedNames>
    <definedName name="_xlnm._FilterDatabase" localSheetId="2" hidden="1">LocationSummary!$C$34:$C$34</definedName>
    <definedName name="lghotel01miami_9" localSheetId="3">Miami!$A$1:$S$261</definedName>
    <definedName name="lghotel02houston_9" localSheetId="4">Houston!$A$1:$S$261</definedName>
    <definedName name="lghotel03phoenix_9" localSheetId="5">Phoenix!$A$1:$S$261</definedName>
    <definedName name="lghotel04atlanta_9" localSheetId="6">Atlanta!$A$1:$S$261</definedName>
    <definedName name="lghotel05losangeles_9" localSheetId="7">LosAngeles!$A$1:$S$261</definedName>
    <definedName name="lghotel06lasvegas_9" localSheetId="8">LasVegas!$A$1:$S$261</definedName>
    <definedName name="lghotel07sanfrancisco_9" localSheetId="9">SanFrancisco!$A$1:$S$261</definedName>
    <definedName name="lghotel08baltimore_9" localSheetId="10">Baltimore!$A$1:$S$261</definedName>
    <definedName name="lghotel09albuquerque_9" localSheetId="11">Albuquerque!$A$1:$S$261</definedName>
    <definedName name="lghotel10seattle_9" localSheetId="12">Seattle!$A$1:$S$261</definedName>
    <definedName name="lghotel11chicago_9" localSheetId="13">Chicago!$A$1:$S$261</definedName>
    <definedName name="lghotel12boulder_9" localSheetId="14">Boulder!$A$1:$S$261</definedName>
    <definedName name="lghotel13minneapolis_9" localSheetId="15">Minneapolis!$A$1:$S$261</definedName>
    <definedName name="lghotel14helena_9" localSheetId="16">Helena!$A$1:$S$261</definedName>
    <definedName name="lghotel15duluth_9" localSheetId="17">Duluth!$A$1:$S$261</definedName>
    <definedName name="lghotel16fairbanks_9" localSheetId="18">Fairbanks!$A$1:$S$261</definedName>
  </definedNames>
  <calcPr calcId="125725"/>
</workbook>
</file>

<file path=xl/calcChain.xml><?xml version="1.0" encoding="utf-8"?>
<calcChain xmlns="http://schemas.openxmlformats.org/spreadsheetml/2006/main">
  <c r="B42" i="8"/>
  <c r="B41"/>
  <c r="B40"/>
  <c r="D23" l="1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12"/>
  <c r="E12"/>
  <c r="F12"/>
  <c r="G12"/>
  <c r="H12"/>
  <c r="I12"/>
  <c r="J12"/>
  <c r="K12"/>
  <c r="L12"/>
  <c r="M12"/>
  <c r="N12"/>
  <c r="O12"/>
  <c r="P12"/>
  <c r="Q12"/>
  <c r="R12"/>
  <c r="C12"/>
  <c r="D9"/>
  <c r="E9"/>
  <c r="F9"/>
  <c r="G9"/>
  <c r="H9"/>
  <c r="I9"/>
  <c r="J9"/>
  <c r="K9"/>
  <c r="L9"/>
  <c r="M9"/>
  <c r="N9"/>
  <c r="O9"/>
  <c r="P9"/>
  <c r="Q9"/>
  <c r="R9"/>
  <c r="C9"/>
  <c r="R227" l="1"/>
  <c r="R226"/>
  <c r="R225"/>
  <c r="R224"/>
  <c r="R223"/>
  <c r="R222"/>
  <c r="R221"/>
  <c r="R220"/>
  <c r="R219"/>
  <c r="R218"/>
  <c r="R217"/>
  <c r="R216"/>
  <c r="R214"/>
  <c r="R213"/>
  <c r="R212"/>
  <c r="R211"/>
  <c r="R210"/>
  <c r="R209"/>
  <c r="R208"/>
  <c r="R207"/>
  <c r="R206"/>
  <c r="R205"/>
  <c r="R204"/>
  <c r="R203"/>
  <c r="R59"/>
  <c r="R58"/>
  <c r="R57"/>
  <c r="R56"/>
  <c r="R55"/>
  <c r="R54"/>
  <c r="R53"/>
  <c r="R52"/>
  <c r="R51"/>
  <c r="R50"/>
  <c r="R49"/>
  <c r="R48"/>
  <c r="R47"/>
  <c r="R46"/>
  <c r="R45"/>
  <c r="R44"/>
  <c r="R38"/>
  <c r="R32"/>
  <c r="Q227"/>
  <c r="Q226"/>
  <c r="Q225"/>
  <c r="Q224"/>
  <c r="Q223"/>
  <c r="Q222"/>
  <c r="Q221"/>
  <c r="Q220"/>
  <c r="Q219"/>
  <c r="Q218"/>
  <c r="Q217"/>
  <c r="Q216"/>
  <c r="Q214"/>
  <c r="Q213"/>
  <c r="Q212"/>
  <c r="Q211"/>
  <c r="Q210"/>
  <c r="Q209"/>
  <c r="Q208"/>
  <c r="Q207"/>
  <c r="Q206"/>
  <c r="Q205"/>
  <c r="Q204"/>
  <c r="Q203"/>
  <c r="Q59"/>
  <c r="Q58"/>
  <c r="Q57"/>
  <c r="Q56"/>
  <c r="Q55"/>
  <c r="Q54"/>
  <c r="Q53"/>
  <c r="Q52"/>
  <c r="Q51"/>
  <c r="Q50"/>
  <c r="Q49"/>
  <c r="Q48"/>
  <c r="Q47"/>
  <c r="Q46"/>
  <c r="Q45"/>
  <c r="Q44"/>
  <c r="Q38"/>
  <c r="Q32"/>
  <c r="P227"/>
  <c r="P226"/>
  <c r="P225"/>
  <c r="P224"/>
  <c r="P223"/>
  <c r="P222"/>
  <c r="P221"/>
  <c r="P220"/>
  <c r="P219"/>
  <c r="P218"/>
  <c r="P217"/>
  <c r="P216"/>
  <c r="P214"/>
  <c r="P213"/>
  <c r="P212"/>
  <c r="P211"/>
  <c r="P210"/>
  <c r="P209"/>
  <c r="P208"/>
  <c r="P207"/>
  <c r="P206"/>
  <c r="P205"/>
  <c r="P204"/>
  <c r="P203"/>
  <c r="P59"/>
  <c r="P58"/>
  <c r="P57"/>
  <c r="P56"/>
  <c r="P55"/>
  <c r="P54"/>
  <c r="P53"/>
  <c r="P52"/>
  <c r="P51"/>
  <c r="P50"/>
  <c r="P49"/>
  <c r="P48"/>
  <c r="P47"/>
  <c r="P46"/>
  <c r="P45"/>
  <c r="P44"/>
  <c r="P38"/>
  <c r="P32"/>
  <c r="O227"/>
  <c r="O226"/>
  <c r="O225"/>
  <c r="O224"/>
  <c r="O223"/>
  <c r="O222"/>
  <c r="O221"/>
  <c r="O220"/>
  <c r="O219"/>
  <c r="O218"/>
  <c r="O217"/>
  <c r="O216"/>
  <c r="O214"/>
  <c r="O213"/>
  <c r="O212"/>
  <c r="O211"/>
  <c r="O210"/>
  <c r="O209"/>
  <c r="O208"/>
  <c r="O207"/>
  <c r="O206"/>
  <c r="O205"/>
  <c r="O204"/>
  <c r="O203"/>
  <c r="O59"/>
  <c r="O58"/>
  <c r="O57"/>
  <c r="O56"/>
  <c r="O55"/>
  <c r="O54"/>
  <c r="O53"/>
  <c r="O52"/>
  <c r="O51"/>
  <c r="O50"/>
  <c r="O49"/>
  <c r="O48"/>
  <c r="O47"/>
  <c r="O46"/>
  <c r="O45"/>
  <c r="O44"/>
  <c r="O38"/>
  <c r="O32"/>
  <c r="N227"/>
  <c r="N226"/>
  <c r="N225"/>
  <c r="N224"/>
  <c r="N223"/>
  <c r="N222"/>
  <c r="N221"/>
  <c r="N220"/>
  <c r="N219"/>
  <c r="N218"/>
  <c r="N217"/>
  <c r="N216"/>
  <c r="N214"/>
  <c r="N213"/>
  <c r="N212"/>
  <c r="N211"/>
  <c r="N210"/>
  <c r="N209"/>
  <c r="N208"/>
  <c r="N207"/>
  <c r="N206"/>
  <c r="N205"/>
  <c r="N204"/>
  <c r="N203"/>
  <c r="N59"/>
  <c r="N58"/>
  <c r="N57"/>
  <c r="N56"/>
  <c r="N55"/>
  <c r="N54"/>
  <c r="N53"/>
  <c r="N52"/>
  <c r="N51"/>
  <c r="N50"/>
  <c r="N49"/>
  <c r="N48"/>
  <c r="N47"/>
  <c r="N46"/>
  <c r="N45"/>
  <c r="N44"/>
  <c r="N38"/>
  <c r="N32"/>
  <c r="M227"/>
  <c r="M226"/>
  <c r="M225"/>
  <c r="M224"/>
  <c r="M223"/>
  <c r="M222"/>
  <c r="M221"/>
  <c r="M220"/>
  <c r="M219"/>
  <c r="M218"/>
  <c r="M217"/>
  <c r="M216"/>
  <c r="M214"/>
  <c r="M213"/>
  <c r="M212"/>
  <c r="M211"/>
  <c r="M210"/>
  <c r="M209"/>
  <c r="M208"/>
  <c r="M207"/>
  <c r="M206"/>
  <c r="M205"/>
  <c r="M204"/>
  <c r="M203"/>
  <c r="M59"/>
  <c r="M58"/>
  <c r="M57"/>
  <c r="M56"/>
  <c r="M55"/>
  <c r="M54"/>
  <c r="M53"/>
  <c r="M52"/>
  <c r="M51"/>
  <c r="M50"/>
  <c r="M49"/>
  <c r="M48"/>
  <c r="M47"/>
  <c r="M46"/>
  <c r="M45"/>
  <c r="M44"/>
  <c r="M38"/>
  <c r="M32"/>
  <c r="L227"/>
  <c r="L226"/>
  <c r="L225"/>
  <c r="L224"/>
  <c r="L223"/>
  <c r="L222"/>
  <c r="L221"/>
  <c r="L220"/>
  <c r="L219"/>
  <c r="L218"/>
  <c r="L217"/>
  <c r="L216"/>
  <c r="L214"/>
  <c r="L213"/>
  <c r="L212"/>
  <c r="L211"/>
  <c r="L210"/>
  <c r="L209"/>
  <c r="L208"/>
  <c r="L207"/>
  <c r="L206"/>
  <c r="L205"/>
  <c r="L204"/>
  <c r="L203"/>
  <c r="L59"/>
  <c r="L58"/>
  <c r="L57"/>
  <c r="L56"/>
  <c r="L55"/>
  <c r="L54"/>
  <c r="L53"/>
  <c r="L52"/>
  <c r="L51"/>
  <c r="L50"/>
  <c r="L49"/>
  <c r="L48"/>
  <c r="L47"/>
  <c r="L46"/>
  <c r="L45"/>
  <c r="L44"/>
  <c r="L38"/>
  <c r="L32"/>
  <c r="K227"/>
  <c r="K226"/>
  <c r="K225"/>
  <c r="K224"/>
  <c r="K223"/>
  <c r="K222"/>
  <c r="K221"/>
  <c r="K220"/>
  <c r="K219"/>
  <c r="K218"/>
  <c r="K217"/>
  <c r="K216"/>
  <c r="K214"/>
  <c r="K213"/>
  <c r="K212"/>
  <c r="K211"/>
  <c r="K210"/>
  <c r="K209"/>
  <c r="K208"/>
  <c r="K207"/>
  <c r="K206"/>
  <c r="K205"/>
  <c r="K204"/>
  <c r="K203"/>
  <c r="K59"/>
  <c r="K58"/>
  <c r="K57"/>
  <c r="K56"/>
  <c r="K55"/>
  <c r="K54"/>
  <c r="K53"/>
  <c r="K52"/>
  <c r="K51"/>
  <c r="K50"/>
  <c r="K49"/>
  <c r="K48"/>
  <c r="K47"/>
  <c r="K46"/>
  <c r="K45"/>
  <c r="K44"/>
  <c r="K38"/>
  <c r="K32"/>
  <c r="J227"/>
  <c r="J226"/>
  <c r="J225"/>
  <c r="J224"/>
  <c r="J223"/>
  <c r="J222"/>
  <c r="J221"/>
  <c r="J220"/>
  <c r="J219"/>
  <c r="J218"/>
  <c r="J217"/>
  <c r="J216"/>
  <c r="J214"/>
  <c r="J213"/>
  <c r="J212"/>
  <c r="J211"/>
  <c r="J210"/>
  <c r="J209"/>
  <c r="J208"/>
  <c r="J207"/>
  <c r="J206"/>
  <c r="J205"/>
  <c r="J204"/>
  <c r="J203"/>
  <c r="J59"/>
  <c r="J58"/>
  <c r="J57"/>
  <c r="J56"/>
  <c r="J55"/>
  <c r="J54"/>
  <c r="J53"/>
  <c r="J52"/>
  <c r="J51"/>
  <c r="J50"/>
  <c r="J49"/>
  <c r="J48"/>
  <c r="J47"/>
  <c r="J46"/>
  <c r="J45"/>
  <c r="J44"/>
  <c r="J38"/>
  <c r="J32"/>
  <c r="I227"/>
  <c r="I226"/>
  <c r="I225"/>
  <c r="I224"/>
  <c r="I223"/>
  <c r="I222"/>
  <c r="I221"/>
  <c r="I220"/>
  <c r="I219"/>
  <c r="I218"/>
  <c r="I217"/>
  <c r="I216"/>
  <c r="I214"/>
  <c r="I213"/>
  <c r="I212"/>
  <c r="I211"/>
  <c r="I210"/>
  <c r="I209"/>
  <c r="I208"/>
  <c r="I207"/>
  <c r="I206"/>
  <c r="I205"/>
  <c r="I204"/>
  <c r="I203"/>
  <c r="I59"/>
  <c r="I58"/>
  <c r="I57"/>
  <c r="I56"/>
  <c r="I55"/>
  <c r="I54"/>
  <c r="I53"/>
  <c r="I52"/>
  <c r="I51"/>
  <c r="I50"/>
  <c r="I49"/>
  <c r="I48"/>
  <c r="I47"/>
  <c r="I46"/>
  <c r="I45"/>
  <c r="I44"/>
  <c r="I38"/>
  <c r="I32"/>
  <c r="H227"/>
  <c r="H226"/>
  <c r="H225"/>
  <c r="H224"/>
  <c r="H223"/>
  <c r="H222"/>
  <c r="H221"/>
  <c r="H220"/>
  <c r="H219"/>
  <c r="H218"/>
  <c r="H217"/>
  <c r="H216"/>
  <c r="H214"/>
  <c r="H213"/>
  <c r="H212"/>
  <c r="H211"/>
  <c r="H210"/>
  <c r="H209"/>
  <c r="H208"/>
  <c r="H207"/>
  <c r="H206"/>
  <c r="H205"/>
  <c r="H204"/>
  <c r="H203"/>
  <c r="H59"/>
  <c r="H58"/>
  <c r="H57"/>
  <c r="H56"/>
  <c r="H55"/>
  <c r="H54"/>
  <c r="H53"/>
  <c r="H52"/>
  <c r="H51"/>
  <c r="H50"/>
  <c r="H49"/>
  <c r="H48"/>
  <c r="H47"/>
  <c r="H46"/>
  <c r="H45"/>
  <c r="H44"/>
  <c r="H38"/>
  <c r="H32"/>
  <c r="G227"/>
  <c r="G226"/>
  <c r="G225"/>
  <c r="G224"/>
  <c r="G223"/>
  <c r="G222"/>
  <c r="G221"/>
  <c r="G220"/>
  <c r="G219"/>
  <c r="G218"/>
  <c r="G217"/>
  <c r="G216"/>
  <c r="G214"/>
  <c r="G213"/>
  <c r="G212"/>
  <c r="G211"/>
  <c r="G210"/>
  <c r="G209"/>
  <c r="G208"/>
  <c r="G207"/>
  <c r="G206"/>
  <c r="G205"/>
  <c r="G204"/>
  <c r="G203"/>
  <c r="G59"/>
  <c r="G58"/>
  <c r="G57"/>
  <c r="G56"/>
  <c r="G55"/>
  <c r="G54"/>
  <c r="G53"/>
  <c r="G52"/>
  <c r="G51"/>
  <c r="G50"/>
  <c r="G49"/>
  <c r="G48"/>
  <c r="G47"/>
  <c r="G46"/>
  <c r="G45"/>
  <c r="G44"/>
  <c r="G38"/>
  <c r="G32"/>
  <c r="F227"/>
  <c r="F226"/>
  <c r="F225"/>
  <c r="F224"/>
  <c r="F223"/>
  <c r="F222"/>
  <c r="F221"/>
  <c r="F220"/>
  <c r="F219"/>
  <c r="F218"/>
  <c r="F217"/>
  <c r="F216"/>
  <c r="F214"/>
  <c r="F213"/>
  <c r="F212"/>
  <c r="F211"/>
  <c r="F210"/>
  <c r="F209"/>
  <c r="F208"/>
  <c r="F207"/>
  <c r="F206"/>
  <c r="F205"/>
  <c r="F204"/>
  <c r="F203"/>
  <c r="F59"/>
  <c r="F58"/>
  <c r="F57"/>
  <c r="F56"/>
  <c r="F55"/>
  <c r="F54"/>
  <c r="F53"/>
  <c r="F52"/>
  <c r="F51"/>
  <c r="F50"/>
  <c r="F49"/>
  <c r="F48"/>
  <c r="F47"/>
  <c r="F46"/>
  <c r="F45"/>
  <c r="F44"/>
  <c r="F38"/>
  <c r="F32"/>
  <c r="E227"/>
  <c r="E226"/>
  <c r="E225"/>
  <c r="E224"/>
  <c r="E223"/>
  <c r="E222"/>
  <c r="E221"/>
  <c r="E220"/>
  <c r="E219"/>
  <c r="E218"/>
  <c r="E217"/>
  <c r="E216"/>
  <c r="E214"/>
  <c r="E213"/>
  <c r="E212"/>
  <c r="E211"/>
  <c r="E210"/>
  <c r="E209"/>
  <c r="E208"/>
  <c r="E207"/>
  <c r="E206"/>
  <c r="E205"/>
  <c r="E204"/>
  <c r="E203"/>
  <c r="E59"/>
  <c r="E58"/>
  <c r="E57"/>
  <c r="E56"/>
  <c r="E55"/>
  <c r="E54"/>
  <c r="E53"/>
  <c r="E52"/>
  <c r="E51"/>
  <c r="E50"/>
  <c r="E49"/>
  <c r="E48"/>
  <c r="E47"/>
  <c r="E46"/>
  <c r="E45"/>
  <c r="E44"/>
  <c r="E38"/>
  <c r="E32"/>
  <c r="D227"/>
  <c r="D226"/>
  <c r="D225"/>
  <c r="D224"/>
  <c r="D223"/>
  <c r="D222"/>
  <c r="D221"/>
  <c r="D220"/>
  <c r="D219"/>
  <c r="D218"/>
  <c r="D217"/>
  <c r="D216"/>
  <c r="D214"/>
  <c r="D213"/>
  <c r="D212"/>
  <c r="D211"/>
  <c r="D210"/>
  <c r="D209"/>
  <c r="D208"/>
  <c r="D207"/>
  <c r="D206"/>
  <c r="D205"/>
  <c r="D204"/>
  <c r="D203"/>
  <c r="D59"/>
  <c r="D58"/>
  <c r="D57"/>
  <c r="D56"/>
  <c r="D55"/>
  <c r="D54"/>
  <c r="D53"/>
  <c r="D52"/>
  <c r="D51"/>
  <c r="D50"/>
  <c r="D49"/>
  <c r="D48"/>
  <c r="D47"/>
  <c r="D46"/>
  <c r="D45"/>
  <c r="D44"/>
  <c r="D38"/>
  <c r="D32"/>
  <c r="C216"/>
  <c r="C227"/>
  <c r="C226"/>
  <c r="C225"/>
  <c r="C224"/>
  <c r="C223"/>
  <c r="C222"/>
  <c r="C221"/>
  <c r="C220"/>
  <c r="C219"/>
  <c r="C218"/>
  <c r="C217"/>
  <c r="C203"/>
  <c r="C214"/>
  <c r="C213"/>
  <c r="C212"/>
  <c r="C211"/>
  <c r="C210"/>
  <c r="C209"/>
  <c r="C208"/>
  <c r="C207"/>
  <c r="C206"/>
  <c r="C205"/>
  <c r="C204"/>
  <c r="C44"/>
  <c r="C59"/>
  <c r="C58"/>
  <c r="C57"/>
  <c r="C56"/>
  <c r="C55"/>
  <c r="C54"/>
  <c r="C53"/>
  <c r="C52"/>
  <c r="C51"/>
  <c r="C50"/>
  <c r="C49"/>
  <c r="C48"/>
  <c r="C47"/>
  <c r="C46"/>
  <c r="C45"/>
  <c r="C38"/>
  <c r="C37"/>
  <c r="D37"/>
  <c r="E37"/>
  <c r="F37"/>
  <c r="G37"/>
  <c r="H37"/>
  <c r="I37"/>
  <c r="J37"/>
  <c r="K37"/>
  <c r="L37"/>
  <c r="M37"/>
  <c r="N37"/>
  <c r="O37"/>
  <c r="P37"/>
  <c r="Q37"/>
  <c r="R37"/>
  <c r="B38"/>
  <c r="B37"/>
  <c r="C32"/>
  <c r="B32"/>
  <c r="B35"/>
  <c r="B31"/>
  <c r="C31"/>
  <c r="D31"/>
  <c r="E31"/>
  <c r="F31"/>
  <c r="G31"/>
  <c r="H31"/>
  <c r="I31"/>
  <c r="J31"/>
  <c r="K31"/>
  <c r="L31"/>
  <c r="M31"/>
  <c r="N31"/>
  <c r="O31"/>
  <c r="P31"/>
  <c r="Q31"/>
  <c r="R31"/>
  <c r="B29"/>
  <c r="C35"/>
  <c r="D35"/>
  <c r="E35"/>
  <c r="F35"/>
  <c r="G35"/>
  <c r="H35"/>
  <c r="I35"/>
  <c r="J35"/>
  <c r="K35"/>
  <c r="L35"/>
  <c r="M35"/>
  <c r="N35"/>
  <c r="O35"/>
  <c r="P35"/>
  <c r="Q35"/>
  <c r="R35"/>
  <c r="B58" l="1"/>
  <c r="B59"/>
  <c r="R243"/>
  <c r="R242"/>
  <c r="R241"/>
  <c r="R240"/>
  <c r="R239"/>
  <c r="R238"/>
  <c r="R237"/>
  <c r="R68"/>
  <c r="R66"/>
  <c r="R65"/>
  <c r="R63"/>
  <c r="R62"/>
  <c r="Q243"/>
  <c r="Q242"/>
  <c r="Q241"/>
  <c r="Q240"/>
  <c r="Q239"/>
  <c r="Q238"/>
  <c r="Q237"/>
  <c r="Q68"/>
  <c r="Q66"/>
  <c r="Q65"/>
  <c r="Q63"/>
  <c r="Q62"/>
  <c r="P243"/>
  <c r="P242"/>
  <c r="P241"/>
  <c r="P240"/>
  <c r="P239"/>
  <c r="P238"/>
  <c r="P237"/>
  <c r="P68"/>
  <c r="P66"/>
  <c r="P65"/>
  <c r="P63"/>
  <c r="P62"/>
  <c r="O243"/>
  <c r="O242"/>
  <c r="O241"/>
  <c r="O240"/>
  <c r="O239"/>
  <c r="O238"/>
  <c r="O237"/>
  <c r="O68"/>
  <c r="O66"/>
  <c r="O65"/>
  <c r="O63"/>
  <c r="O62"/>
  <c r="N243"/>
  <c r="N242"/>
  <c r="N241"/>
  <c r="N240"/>
  <c r="N239"/>
  <c r="N238"/>
  <c r="N237"/>
  <c r="N68"/>
  <c r="N66"/>
  <c r="N65"/>
  <c r="N63"/>
  <c r="N62"/>
  <c r="M243"/>
  <c r="M242"/>
  <c r="M241"/>
  <c r="M240"/>
  <c r="M239"/>
  <c r="M238"/>
  <c r="M237"/>
  <c r="M68"/>
  <c r="M66"/>
  <c r="M65"/>
  <c r="M63"/>
  <c r="M62"/>
  <c r="L243"/>
  <c r="L242"/>
  <c r="L241"/>
  <c r="L240"/>
  <c r="L239"/>
  <c r="L238"/>
  <c r="L237"/>
  <c r="L68"/>
  <c r="L66"/>
  <c r="L65"/>
  <c r="L63"/>
  <c r="L62"/>
  <c r="K243"/>
  <c r="K242"/>
  <c r="K241"/>
  <c r="K240"/>
  <c r="K239"/>
  <c r="K238"/>
  <c r="K237"/>
  <c r="K68"/>
  <c r="K66"/>
  <c r="K65"/>
  <c r="K63"/>
  <c r="K62"/>
  <c r="J243"/>
  <c r="J242"/>
  <c r="J241"/>
  <c r="J240"/>
  <c r="J239"/>
  <c r="J238"/>
  <c r="J237"/>
  <c r="J68"/>
  <c r="J66"/>
  <c r="J65"/>
  <c r="J63"/>
  <c r="J62"/>
  <c r="I243"/>
  <c r="I242"/>
  <c r="I241"/>
  <c r="I240"/>
  <c r="I239"/>
  <c r="I238"/>
  <c r="I237"/>
  <c r="I68"/>
  <c r="I66"/>
  <c r="I65"/>
  <c r="I63"/>
  <c r="I62"/>
  <c r="H243"/>
  <c r="H242"/>
  <c r="H241"/>
  <c r="H240"/>
  <c r="H239"/>
  <c r="H238"/>
  <c r="H237"/>
  <c r="H68"/>
  <c r="H66"/>
  <c r="H65"/>
  <c r="H63"/>
  <c r="H62"/>
  <c r="G243"/>
  <c r="G242"/>
  <c r="G241"/>
  <c r="G240"/>
  <c r="G239"/>
  <c r="G238"/>
  <c r="G237"/>
  <c r="G68"/>
  <c r="G66"/>
  <c r="G65"/>
  <c r="G63"/>
  <c r="G62"/>
  <c r="F243"/>
  <c r="F242"/>
  <c r="F241"/>
  <c r="F240"/>
  <c r="F239"/>
  <c r="F238"/>
  <c r="F237"/>
  <c r="F68"/>
  <c r="F66"/>
  <c r="F65"/>
  <c r="F63"/>
  <c r="F62"/>
  <c r="E243"/>
  <c r="E242"/>
  <c r="E241"/>
  <c r="E240"/>
  <c r="E239"/>
  <c r="E238"/>
  <c r="E237"/>
  <c r="E68"/>
  <c r="E66"/>
  <c r="E65"/>
  <c r="E63"/>
  <c r="E62"/>
  <c r="D243"/>
  <c r="D242"/>
  <c r="D241"/>
  <c r="D240"/>
  <c r="D239"/>
  <c r="D238"/>
  <c r="D237"/>
  <c r="D68"/>
  <c r="D66"/>
  <c r="D65"/>
  <c r="D63"/>
  <c r="D62"/>
  <c r="B45"/>
  <c r="B46"/>
  <c r="B47"/>
  <c r="B48"/>
  <c r="B49"/>
  <c r="B50"/>
  <c r="B51"/>
  <c r="B52"/>
  <c r="B53"/>
  <c r="B54"/>
  <c r="B55"/>
  <c r="B56"/>
  <c r="B57"/>
  <c r="B44"/>
  <c r="C243"/>
  <c r="C242"/>
  <c r="C241"/>
  <c r="C240"/>
  <c r="C239"/>
  <c r="C238"/>
  <c r="C237"/>
  <c r="C68"/>
  <c r="C66"/>
  <c r="C65"/>
  <c r="C63"/>
  <c r="C62"/>
  <c r="R230"/>
  <c r="Q230"/>
  <c r="P230"/>
  <c r="O230"/>
  <c r="N230"/>
  <c r="M230"/>
  <c r="L230"/>
  <c r="K230"/>
  <c r="J230"/>
  <c r="I230"/>
  <c r="H230"/>
  <c r="G230"/>
  <c r="F230"/>
  <c r="E230"/>
  <c r="D230"/>
  <c r="C230"/>
  <c r="R229"/>
  <c r="Q229"/>
  <c r="P229"/>
  <c r="O229"/>
  <c r="N229"/>
  <c r="M229"/>
  <c r="L229"/>
  <c r="K229"/>
  <c r="J229"/>
  <c r="I229"/>
  <c r="H229"/>
  <c r="G229"/>
  <c r="F229"/>
  <c r="E229"/>
  <c r="D229"/>
  <c r="C229"/>
  <c r="R25"/>
  <c r="R13"/>
  <c r="R10"/>
  <c r="Q25"/>
  <c r="Q13"/>
  <c r="Q10"/>
  <c r="P25"/>
  <c r="P13"/>
  <c r="P10"/>
  <c r="O25"/>
  <c r="O13"/>
  <c r="O10"/>
  <c r="N25"/>
  <c r="N13"/>
  <c r="N10"/>
  <c r="M25"/>
  <c r="M13"/>
  <c r="M10"/>
  <c r="L25"/>
  <c r="L13"/>
  <c r="L10"/>
  <c r="K25"/>
  <c r="K13"/>
  <c r="K10"/>
  <c r="J25"/>
  <c r="J13"/>
  <c r="J10"/>
  <c r="I25"/>
  <c r="I13"/>
  <c r="I10"/>
  <c r="H25"/>
  <c r="H13"/>
  <c r="H10"/>
  <c r="G25"/>
  <c r="G13"/>
  <c r="G10"/>
  <c r="F25"/>
  <c r="F13"/>
  <c r="F10"/>
  <c r="E25"/>
  <c r="E13"/>
  <c r="E10"/>
  <c r="D25"/>
  <c r="D13"/>
  <c r="D10"/>
  <c r="C25"/>
  <c r="C13"/>
  <c r="C10"/>
  <c r="R235" l="1"/>
  <c r="R234"/>
  <c r="R233"/>
  <c r="R232"/>
  <c r="R200"/>
  <c r="R199"/>
  <c r="R198"/>
  <c r="R197"/>
  <c r="R196"/>
  <c r="R195"/>
  <c r="R194"/>
  <c r="R193"/>
  <c r="R192"/>
  <c r="R191"/>
  <c r="R190"/>
  <c r="R189"/>
  <c r="R188"/>
  <c r="R187"/>
  <c r="R186"/>
  <c r="R185"/>
  <c r="R183"/>
  <c r="R182"/>
  <c r="R181"/>
  <c r="R180"/>
  <c r="R179"/>
  <c r="R178"/>
  <c r="R177"/>
  <c r="R176"/>
  <c r="R175"/>
  <c r="R174"/>
  <c r="R173"/>
  <c r="R172"/>
  <c r="R171"/>
  <c r="R170"/>
  <c r="R169"/>
  <c r="R167"/>
  <c r="R166"/>
  <c r="R165"/>
  <c r="R164"/>
  <c r="R163"/>
  <c r="R162"/>
  <c r="R161"/>
  <c r="R160"/>
  <c r="R159"/>
  <c r="R158"/>
  <c r="R157"/>
  <c r="R156"/>
  <c r="R155"/>
  <c r="R154"/>
  <c r="R153"/>
  <c r="R151"/>
  <c r="R150"/>
  <c r="R149"/>
  <c r="R148"/>
  <c r="R147"/>
  <c r="R146"/>
  <c r="R145"/>
  <c r="R144"/>
  <c r="R143"/>
  <c r="R142"/>
  <c r="R141"/>
  <c r="R140"/>
  <c r="R139"/>
  <c r="R138"/>
  <c r="R137"/>
  <c r="R134"/>
  <c r="R133"/>
  <c r="R132"/>
  <c r="R131"/>
  <c r="R130"/>
  <c r="R129"/>
  <c r="R128"/>
  <c r="R127"/>
  <c r="R126"/>
  <c r="R125"/>
  <c r="R124"/>
  <c r="R123"/>
  <c r="R122"/>
  <c r="R121"/>
  <c r="R120"/>
  <c r="R119"/>
  <c r="R117"/>
  <c r="R116"/>
  <c r="R115"/>
  <c r="R114"/>
  <c r="R113"/>
  <c r="R112"/>
  <c r="R111"/>
  <c r="R110"/>
  <c r="R109"/>
  <c r="R108"/>
  <c r="R107"/>
  <c r="R106"/>
  <c r="R105"/>
  <c r="R104"/>
  <c r="R103"/>
  <c r="R101"/>
  <c r="R100"/>
  <c r="R99"/>
  <c r="R98"/>
  <c r="R97"/>
  <c r="R96"/>
  <c r="R95"/>
  <c r="R94"/>
  <c r="R93"/>
  <c r="R92"/>
  <c r="R91"/>
  <c r="R90"/>
  <c r="R89"/>
  <c r="R88"/>
  <c r="R87"/>
  <c r="R85"/>
  <c r="R84"/>
  <c r="R83"/>
  <c r="R82"/>
  <c r="R81"/>
  <c r="R80"/>
  <c r="R79"/>
  <c r="R78"/>
  <c r="R77"/>
  <c r="R76"/>
  <c r="R75"/>
  <c r="R74"/>
  <c r="R73"/>
  <c r="R72"/>
  <c r="R71"/>
  <c r="R29"/>
  <c r="R42" s="1"/>
  <c r="R17"/>
  <c r="R16"/>
  <c r="R15"/>
  <c r="Q235"/>
  <c r="Q234"/>
  <c r="Q233"/>
  <c r="Q232"/>
  <c r="Q200"/>
  <c r="Q199"/>
  <c r="Q198"/>
  <c r="Q197"/>
  <c r="Q196"/>
  <c r="Q195"/>
  <c r="Q194"/>
  <c r="Q193"/>
  <c r="Q192"/>
  <c r="Q191"/>
  <c r="Q190"/>
  <c r="Q189"/>
  <c r="Q188"/>
  <c r="Q187"/>
  <c r="Q186"/>
  <c r="Q185"/>
  <c r="Q183"/>
  <c r="Q182"/>
  <c r="Q181"/>
  <c r="Q180"/>
  <c r="Q179"/>
  <c r="Q178"/>
  <c r="Q177"/>
  <c r="Q176"/>
  <c r="Q175"/>
  <c r="Q174"/>
  <c r="Q173"/>
  <c r="Q172"/>
  <c r="Q171"/>
  <c r="Q170"/>
  <c r="Q169"/>
  <c r="Q167"/>
  <c r="Q166"/>
  <c r="Q165"/>
  <c r="Q164"/>
  <c r="Q163"/>
  <c r="Q162"/>
  <c r="Q161"/>
  <c r="Q160"/>
  <c r="Q159"/>
  <c r="Q158"/>
  <c r="Q157"/>
  <c r="Q156"/>
  <c r="Q155"/>
  <c r="Q154"/>
  <c r="Q153"/>
  <c r="Q151"/>
  <c r="Q150"/>
  <c r="Q149"/>
  <c r="Q148"/>
  <c r="Q147"/>
  <c r="Q146"/>
  <c r="Q145"/>
  <c r="Q144"/>
  <c r="Q143"/>
  <c r="Q142"/>
  <c r="Q141"/>
  <c r="Q140"/>
  <c r="Q139"/>
  <c r="Q138"/>
  <c r="Q137"/>
  <c r="Q134"/>
  <c r="Q133"/>
  <c r="Q132"/>
  <c r="Q131"/>
  <c r="Q130"/>
  <c r="Q129"/>
  <c r="Q128"/>
  <c r="Q127"/>
  <c r="Q126"/>
  <c r="Q125"/>
  <c r="Q124"/>
  <c r="Q123"/>
  <c r="Q122"/>
  <c r="Q121"/>
  <c r="Q120"/>
  <c r="Q119"/>
  <c r="Q117"/>
  <c r="Q116"/>
  <c r="Q115"/>
  <c r="Q114"/>
  <c r="Q113"/>
  <c r="Q112"/>
  <c r="Q111"/>
  <c r="Q110"/>
  <c r="Q109"/>
  <c r="Q108"/>
  <c r="Q107"/>
  <c r="Q106"/>
  <c r="Q105"/>
  <c r="Q104"/>
  <c r="Q103"/>
  <c r="Q101"/>
  <c r="Q100"/>
  <c r="Q99"/>
  <c r="Q98"/>
  <c r="Q97"/>
  <c r="Q96"/>
  <c r="Q95"/>
  <c r="Q94"/>
  <c r="Q93"/>
  <c r="Q92"/>
  <c r="Q91"/>
  <c r="Q90"/>
  <c r="Q89"/>
  <c r="Q88"/>
  <c r="Q87"/>
  <c r="Q85"/>
  <c r="Q84"/>
  <c r="Q83"/>
  <c r="Q82"/>
  <c r="Q81"/>
  <c r="Q80"/>
  <c r="Q79"/>
  <c r="Q78"/>
  <c r="Q77"/>
  <c r="Q76"/>
  <c r="Q75"/>
  <c r="Q74"/>
  <c r="Q73"/>
  <c r="Q72"/>
  <c r="Q71"/>
  <c r="Q29"/>
  <c r="Q42" s="1"/>
  <c r="Q17"/>
  <c r="Q16"/>
  <c r="Q15"/>
  <c r="P235"/>
  <c r="P234"/>
  <c r="P233"/>
  <c r="P232"/>
  <c r="P200"/>
  <c r="P199"/>
  <c r="P198"/>
  <c r="P197"/>
  <c r="P196"/>
  <c r="P195"/>
  <c r="P194"/>
  <c r="P193"/>
  <c r="P192"/>
  <c r="P191"/>
  <c r="P190"/>
  <c r="P189"/>
  <c r="P188"/>
  <c r="P187"/>
  <c r="P186"/>
  <c r="P185"/>
  <c r="P183"/>
  <c r="P182"/>
  <c r="P181"/>
  <c r="P180"/>
  <c r="P179"/>
  <c r="P178"/>
  <c r="P177"/>
  <c r="P176"/>
  <c r="P175"/>
  <c r="P174"/>
  <c r="P173"/>
  <c r="P172"/>
  <c r="P171"/>
  <c r="P170"/>
  <c r="P169"/>
  <c r="P167"/>
  <c r="P166"/>
  <c r="P165"/>
  <c r="P164"/>
  <c r="P163"/>
  <c r="P162"/>
  <c r="P161"/>
  <c r="P160"/>
  <c r="P159"/>
  <c r="P158"/>
  <c r="P157"/>
  <c r="P156"/>
  <c r="P155"/>
  <c r="P154"/>
  <c r="P153"/>
  <c r="P151"/>
  <c r="P150"/>
  <c r="P149"/>
  <c r="P148"/>
  <c r="P147"/>
  <c r="P146"/>
  <c r="P145"/>
  <c r="P144"/>
  <c r="P143"/>
  <c r="P142"/>
  <c r="P141"/>
  <c r="P140"/>
  <c r="P139"/>
  <c r="P138"/>
  <c r="P137"/>
  <c r="P134"/>
  <c r="P133"/>
  <c r="P132"/>
  <c r="P131"/>
  <c r="P130"/>
  <c r="P129"/>
  <c r="P128"/>
  <c r="P127"/>
  <c r="P126"/>
  <c r="P125"/>
  <c r="P124"/>
  <c r="P123"/>
  <c r="P122"/>
  <c r="P121"/>
  <c r="P120"/>
  <c r="P119"/>
  <c r="P117"/>
  <c r="P116"/>
  <c r="P115"/>
  <c r="P114"/>
  <c r="P113"/>
  <c r="P112"/>
  <c r="P111"/>
  <c r="P110"/>
  <c r="P109"/>
  <c r="P108"/>
  <c r="P107"/>
  <c r="P106"/>
  <c r="P105"/>
  <c r="P104"/>
  <c r="P103"/>
  <c r="P101"/>
  <c r="P100"/>
  <c r="P99"/>
  <c r="P98"/>
  <c r="P97"/>
  <c r="P96"/>
  <c r="P95"/>
  <c r="P94"/>
  <c r="P93"/>
  <c r="P92"/>
  <c r="P91"/>
  <c r="P90"/>
  <c r="P89"/>
  <c r="P88"/>
  <c r="P87"/>
  <c r="P85"/>
  <c r="P84"/>
  <c r="P83"/>
  <c r="P82"/>
  <c r="P81"/>
  <c r="P80"/>
  <c r="P79"/>
  <c r="P78"/>
  <c r="P77"/>
  <c r="P76"/>
  <c r="P75"/>
  <c r="P74"/>
  <c r="P73"/>
  <c r="P72"/>
  <c r="P71"/>
  <c r="P29"/>
  <c r="P42" s="1"/>
  <c r="P17"/>
  <c r="P16"/>
  <c r="P15"/>
  <c r="O235"/>
  <c r="O234"/>
  <c r="O233"/>
  <c r="O232"/>
  <c r="O200"/>
  <c r="O199"/>
  <c r="O198"/>
  <c r="O197"/>
  <c r="O196"/>
  <c r="O195"/>
  <c r="O194"/>
  <c r="O193"/>
  <c r="O192"/>
  <c r="O191"/>
  <c r="O190"/>
  <c r="O189"/>
  <c r="O188"/>
  <c r="O187"/>
  <c r="O186"/>
  <c r="O185"/>
  <c r="O183"/>
  <c r="O182"/>
  <c r="O181"/>
  <c r="O180"/>
  <c r="O179"/>
  <c r="O178"/>
  <c r="O177"/>
  <c r="O176"/>
  <c r="O175"/>
  <c r="O174"/>
  <c r="O173"/>
  <c r="O172"/>
  <c r="O171"/>
  <c r="O170"/>
  <c r="O169"/>
  <c r="O167"/>
  <c r="O166"/>
  <c r="O165"/>
  <c r="O164"/>
  <c r="O163"/>
  <c r="O162"/>
  <c r="O161"/>
  <c r="O160"/>
  <c r="O159"/>
  <c r="O158"/>
  <c r="O157"/>
  <c r="O156"/>
  <c r="O155"/>
  <c r="O154"/>
  <c r="O153"/>
  <c r="O151"/>
  <c r="O150"/>
  <c r="O149"/>
  <c r="O148"/>
  <c r="O147"/>
  <c r="O146"/>
  <c r="O145"/>
  <c r="O144"/>
  <c r="O143"/>
  <c r="O142"/>
  <c r="O141"/>
  <c r="O140"/>
  <c r="O139"/>
  <c r="O138"/>
  <c r="O137"/>
  <c r="O134"/>
  <c r="O133"/>
  <c r="O132"/>
  <c r="O131"/>
  <c r="O130"/>
  <c r="O129"/>
  <c r="O128"/>
  <c r="O127"/>
  <c r="O126"/>
  <c r="O125"/>
  <c r="O124"/>
  <c r="O123"/>
  <c r="O122"/>
  <c r="O121"/>
  <c r="O120"/>
  <c r="O119"/>
  <c r="O117"/>
  <c r="O116"/>
  <c r="O115"/>
  <c r="O114"/>
  <c r="O113"/>
  <c r="O112"/>
  <c r="O111"/>
  <c r="O110"/>
  <c r="O109"/>
  <c r="O108"/>
  <c r="O107"/>
  <c r="O106"/>
  <c r="O105"/>
  <c r="O104"/>
  <c r="O103"/>
  <c r="O101"/>
  <c r="O100"/>
  <c r="O99"/>
  <c r="O98"/>
  <c r="O97"/>
  <c r="O96"/>
  <c r="O95"/>
  <c r="O94"/>
  <c r="O93"/>
  <c r="O92"/>
  <c r="O91"/>
  <c r="O90"/>
  <c r="O89"/>
  <c r="O88"/>
  <c r="O87"/>
  <c r="O85"/>
  <c r="O84"/>
  <c r="O83"/>
  <c r="O82"/>
  <c r="O81"/>
  <c r="O80"/>
  <c r="O79"/>
  <c r="O78"/>
  <c r="O77"/>
  <c r="O76"/>
  <c r="O75"/>
  <c r="O74"/>
  <c r="O73"/>
  <c r="O72"/>
  <c r="O71"/>
  <c r="O29"/>
  <c r="O42" s="1"/>
  <c r="O17"/>
  <c r="O16"/>
  <c r="O15"/>
  <c r="N235"/>
  <c r="N234"/>
  <c r="N233"/>
  <c r="N232"/>
  <c r="N200"/>
  <c r="N199"/>
  <c r="N198"/>
  <c r="N197"/>
  <c r="N196"/>
  <c r="N195"/>
  <c r="N194"/>
  <c r="N193"/>
  <c r="N192"/>
  <c r="N191"/>
  <c r="N190"/>
  <c r="N189"/>
  <c r="N188"/>
  <c r="N187"/>
  <c r="N186"/>
  <c r="N185"/>
  <c r="N183"/>
  <c r="N182"/>
  <c r="N181"/>
  <c r="N180"/>
  <c r="N179"/>
  <c r="N178"/>
  <c r="N177"/>
  <c r="N176"/>
  <c r="N175"/>
  <c r="N174"/>
  <c r="N173"/>
  <c r="N172"/>
  <c r="N171"/>
  <c r="N170"/>
  <c r="N169"/>
  <c r="N167"/>
  <c r="N166"/>
  <c r="N165"/>
  <c r="N164"/>
  <c r="N163"/>
  <c r="N162"/>
  <c r="N161"/>
  <c r="N160"/>
  <c r="N159"/>
  <c r="N158"/>
  <c r="N157"/>
  <c r="N156"/>
  <c r="N155"/>
  <c r="N154"/>
  <c r="N153"/>
  <c r="N151"/>
  <c r="N150"/>
  <c r="N149"/>
  <c r="N148"/>
  <c r="N147"/>
  <c r="N146"/>
  <c r="N145"/>
  <c r="N144"/>
  <c r="N143"/>
  <c r="N142"/>
  <c r="N141"/>
  <c r="N140"/>
  <c r="N139"/>
  <c r="N138"/>
  <c r="N137"/>
  <c r="N134"/>
  <c r="N133"/>
  <c r="N132"/>
  <c r="N131"/>
  <c r="N130"/>
  <c r="N129"/>
  <c r="N128"/>
  <c r="N127"/>
  <c r="N126"/>
  <c r="N125"/>
  <c r="N124"/>
  <c r="N123"/>
  <c r="N122"/>
  <c r="N121"/>
  <c r="N120"/>
  <c r="N119"/>
  <c r="N117"/>
  <c r="N116"/>
  <c r="N115"/>
  <c r="N114"/>
  <c r="N113"/>
  <c r="N112"/>
  <c r="N111"/>
  <c r="N110"/>
  <c r="N109"/>
  <c r="N108"/>
  <c r="N107"/>
  <c r="N106"/>
  <c r="N105"/>
  <c r="N104"/>
  <c r="N103"/>
  <c r="N101"/>
  <c r="N100"/>
  <c r="N99"/>
  <c r="N98"/>
  <c r="N97"/>
  <c r="N96"/>
  <c r="N95"/>
  <c r="N94"/>
  <c r="N93"/>
  <c r="N92"/>
  <c r="N91"/>
  <c r="N90"/>
  <c r="N89"/>
  <c r="N88"/>
  <c r="N87"/>
  <c r="N85"/>
  <c r="N84"/>
  <c r="N83"/>
  <c r="N82"/>
  <c r="N81"/>
  <c r="N80"/>
  <c r="N79"/>
  <c r="N78"/>
  <c r="N77"/>
  <c r="N76"/>
  <c r="N75"/>
  <c r="N74"/>
  <c r="N73"/>
  <c r="N72"/>
  <c r="N71"/>
  <c r="N29"/>
  <c r="N42" s="1"/>
  <c r="N17"/>
  <c r="N16"/>
  <c r="N15"/>
  <c r="M235"/>
  <c r="M234"/>
  <c r="M233"/>
  <c r="M232"/>
  <c r="M200"/>
  <c r="M199"/>
  <c r="M198"/>
  <c r="M197"/>
  <c r="M196"/>
  <c r="M195"/>
  <c r="M194"/>
  <c r="M193"/>
  <c r="M192"/>
  <c r="M191"/>
  <c r="M190"/>
  <c r="M189"/>
  <c r="M188"/>
  <c r="M187"/>
  <c r="M186"/>
  <c r="M185"/>
  <c r="M183"/>
  <c r="M182"/>
  <c r="M181"/>
  <c r="M180"/>
  <c r="M179"/>
  <c r="M178"/>
  <c r="M177"/>
  <c r="M176"/>
  <c r="M175"/>
  <c r="M174"/>
  <c r="M173"/>
  <c r="M172"/>
  <c r="M171"/>
  <c r="M170"/>
  <c r="M169"/>
  <c r="M167"/>
  <c r="M166"/>
  <c r="M165"/>
  <c r="M164"/>
  <c r="M163"/>
  <c r="M162"/>
  <c r="M161"/>
  <c r="M160"/>
  <c r="M159"/>
  <c r="M158"/>
  <c r="M157"/>
  <c r="M156"/>
  <c r="M155"/>
  <c r="M154"/>
  <c r="M153"/>
  <c r="M151"/>
  <c r="M150"/>
  <c r="M149"/>
  <c r="M148"/>
  <c r="M147"/>
  <c r="M146"/>
  <c r="M145"/>
  <c r="M144"/>
  <c r="M143"/>
  <c r="M142"/>
  <c r="M141"/>
  <c r="M140"/>
  <c r="M139"/>
  <c r="M138"/>
  <c r="M137"/>
  <c r="M134"/>
  <c r="M133"/>
  <c r="M132"/>
  <c r="M131"/>
  <c r="M130"/>
  <c r="M129"/>
  <c r="M128"/>
  <c r="M127"/>
  <c r="M126"/>
  <c r="M125"/>
  <c r="M124"/>
  <c r="M123"/>
  <c r="M122"/>
  <c r="M121"/>
  <c r="M120"/>
  <c r="M119"/>
  <c r="M117"/>
  <c r="M116"/>
  <c r="M115"/>
  <c r="M114"/>
  <c r="M113"/>
  <c r="M112"/>
  <c r="M111"/>
  <c r="M110"/>
  <c r="M109"/>
  <c r="M108"/>
  <c r="M107"/>
  <c r="M106"/>
  <c r="M105"/>
  <c r="M104"/>
  <c r="M103"/>
  <c r="M101"/>
  <c r="M100"/>
  <c r="M99"/>
  <c r="M98"/>
  <c r="M97"/>
  <c r="M96"/>
  <c r="M95"/>
  <c r="M94"/>
  <c r="M93"/>
  <c r="M92"/>
  <c r="M91"/>
  <c r="M90"/>
  <c r="M89"/>
  <c r="M88"/>
  <c r="M87"/>
  <c r="M85"/>
  <c r="M84"/>
  <c r="M83"/>
  <c r="M82"/>
  <c r="M81"/>
  <c r="M80"/>
  <c r="M79"/>
  <c r="M78"/>
  <c r="M77"/>
  <c r="M76"/>
  <c r="M75"/>
  <c r="M74"/>
  <c r="M73"/>
  <c r="M72"/>
  <c r="M71"/>
  <c r="M29"/>
  <c r="M42" s="1"/>
  <c r="M17"/>
  <c r="M16"/>
  <c r="M15"/>
  <c r="L235"/>
  <c r="L234"/>
  <c r="L233"/>
  <c r="L232"/>
  <c r="L200"/>
  <c r="L199"/>
  <c r="L198"/>
  <c r="L197"/>
  <c r="L196"/>
  <c r="L195"/>
  <c r="L194"/>
  <c r="L193"/>
  <c r="L192"/>
  <c r="L191"/>
  <c r="L190"/>
  <c r="L189"/>
  <c r="L188"/>
  <c r="L187"/>
  <c r="L186"/>
  <c r="L185"/>
  <c r="L183"/>
  <c r="L182"/>
  <c r="L181"/>
  <c r="L180"/>
  <c r="L179"/>
  <c r="L178"/>
  <c r="L177"/>
  <c r="L176"/>
  <c r="L175"/>
  <c r="L174"/>
  <c r="L173"/>
  <c r="L172"/>
  <c r="L171"/>
  <c r="L170"/>
  <c r="L169"/>
  <c r="L167"/>
  <c r="L166"/>
  <c r="L165"/>
  <c r="L164"/>
  <c r="L163"/>
  <c r="L162"/>
  <c r="L161"/>
  <c r="L160"/>
  <c r="L159"/>
  <c r="L158"/>
  <c r="L157"/>
  <c r="L156"/>
  <c r="L155"/>
  <c r="L154"/>
  <c r="L153"/>
  <c r="L151"/>
  <c r="L150"/>
  <c r="L149"/>
  <c r="L148"/>
  <c r="L147"/>
  <c r="L146"/>
  <c r="L145"/>
  <c r="L144"/>
  <c r="L143"/>
  <c r="L142"/>
  <c r="L141"/>
  <c r="L140"/>
  <c r="L139"/>
  <c r="L138"/>
  <c r="L137"/>
  <c r="L134"/>
  <c r="L133"/>
  <c r="L132"/>
  <c r="L131"/>
  <c r="L130"/>
  <c r="L129"/>
  <c r="L128"/>
  <c r="L127"/>
  <c r="L126"/>
  <c r="L125"/>
  <c r="L124"/>
  <c r="L123"/>
  <c r="L122"/>
  <c r="L121"/>
  <c r="L120"/>
  <c r="L119"/>
  <c r="L117"/>
  <c r="L116"/>
  <c r="L115"/>
  <c r="L114"/>
  <c r="L113"/>
  <c r="L112"/>
  <c r="L111"/>
  <c r="L110"/>
  <c r="L109"/>
  <c r="L108"/>
  <c r="L107"/>
  <c r="L106"/>
  <c r="L105"/>
  <c r="L104"/>
  <c r="L103"/>
  <c r="L101"/>
  <c r="L100"/>
  <c r="L99"/>
  <c r="L98"/>
  <c r="L97"/>
  <c r="L96"/>
  <c r="L95"/>
  <c r="L94"/>
  <c r="L93"/>
  <c r="L92"/>
  <c r="L91"/>
  <c r="L90"/>
  <c r="L89"/>
  <c r="L88"/>
  <c r="L87"/>
  <c r="L85"/>
  <c r="L84"/>
  <c r="L83"/>
  <c r="L82"/>
  <c r="L81"/>
  <c r="L80"/>
  <c r="L79"/>
  <c r="L78"/>
  <c r="L77"/>
  <c r="L76"/>
  <c r="L75"/>
  <c r="L74"/>
  <c r="L73"/>
  <c r="L72"/>
  <c r="L71"/>
  <c r="L29"/>
  <c r="L42" s="1"/>
  <c r="L17"/>
  <c r="L16"/>
  <c r="L15"/>
  <c r="K235"/>
  <c r="K234"/>
  <c r="K233"/>
  <c r="K232"/>
  <c r="K200"/>
  <c r="K199"/>
  <c r="K198"/>
  <c r="K197"/>
  <c r="K196"/>
  <c r="K195"/>
  <c r="K194"/>
  <c r="K193"/>
  <c r="K192"/>
  <c r="K191"/>
  <c r="K190"/>
  <c r="K189"/>
  <c r="K188"/>
  <c r="K187"/>
  <c r="K186"/>
  <c r="K185"/>
  <c r="K183"/>
  <c r="K182"/>
  <c r="K181"/>
  <c r="K180"/>
  <c r="K179"/>
  <c r="K178"/>
  <c r="K177"/>
  <c r="K176"/>
  <c r="K175"/>
  <c r="K174"/>
  <c r="K173"/>
  <c r="K172"/>
  <c r="K171"/>
  <c r="K170"/>
  <c r="K169"/>
  <c r="K167"/>
  <c r="K166"/>
  <c r="K165"/>
  <c r="K164"/>
  <c r="K163"/>
  <c r="K162"/>
  <c r="K161"/>
  <c r="K160"/>
  <c r="K159"/>
  <c r="K158"/>
  <c r="K157"/>
  <c r="K156"/>
  <c r="K155"/>
  <c r="K154"/>
  <c r="K153"/>
  <c r="K151"/>
  <c r="K150"/>
  <c r="K149"/>
  <c r="K148"/>
  <c r="K147"/>
  <c r="K146"/>
  <c r="K145"/>
  <c r="K144"/>
  <c r="K143"/>
  <c r="K142"/>
  <c r="K141"/>
  <c r="K140"/>
  <c r="K139"/>
  <c r="K138"/>
  <c r="K137"/>
  <c r="K134"/>
  <c r="K133"/>
  <c r="K132"/>
  <c r="K131"/>
  <c r="K130"/>
  <c r="K129"/>
  <c r="K128"/>
  <c r="K127"/>
  <c r="K126"/>
  <c r="K125"/>
  <c r="K124"/>
  <c r="K123"/>
  <c r="K122"/>
  <c r="K121"/>
  <c r="K120"/>
  <c r="K119"/>
  <c r="K117"/>
  <c r="K116"/>
  <c r="K115"/>
  <c r="K114"/>
  <c r="K113"/>
  <c r="K112"/>
  <c r="K111"/>
  <c r="K110"/>
  <c r="K109"/>
  <c r="K108"/>
  <c r="K107"/>
  <c r="K106"/>
  <c r="K105"/>
  <c r="K104"/>
  <c r="K103"/>
  <c r="K101"/>
  <c r="K100"/>
  <c r="K99"/>
  <c r="K98"/>
  <c r="K97"/>
  <c r="K96"/>
  <c r="K95"/>
  <c r="K94"/>
  <c r="K93"/>
  <c r="K92"/>
  <c r="K91"/>
  <c r="K90"/>
  <c r="K89"/>
  <c r="K88"/>
  <c r="K87"/>
  <c r="K85"/>
  <c r="K84"/>
  <c r="K83"/>
  <c r="K82"/>
  <c r="K81"/>
  <c r="K80"/>
  <c r="K79"/>
  <c r="K78"/>
  <c r="K77"/>
  <c r="K76"/>
  <c r="K75"/>
  <c r="K74"/>
  <c r="K73"/>
  <c r="K72"/>
  <c r="K71"/>
  <c r="K29"/>
  <c r="K42" s="1"/>
  <c r="K17"/>
  <c r="K16"/>
  <c r="K15"/>
  <c r="J235"/>
  <c r="J234"/>
  <c r="J233"/>
  <c r="J232"/>
  <c r="J200"/>
  <c r="J199"/>
  <c r="J198"/>
  <c r="J197"/>
  <c r="J196"/>
  <c r="J195"/>
  <c r="J194"/>
  <c r="J193"/>
  <c r="J192"/>
  <c r="J191"/>
  <c r="J190"/>
  <c r="J189"/>
  <c r="J188"/>
  <c r="J187"/>
  <c r="J186"/>
  <c r="J185"/>
  <c r="J183"/>
  <c r="J182"/>
  <c r="J181"/>
  <c r="J180"/>
  <c r="J179"/>
  <c r="J178"/>
  <c r="J177"/>
  <c r="J176"/>
  <c r="J175"/>
  <c r="J174"/>
  <c r="J173"/>
  <c r="J172"/>
  <c r="J171"/>
  <c r="J170"/>
  <c r="J169"/>
  <c r="J167"/>
  <c r="J166"/>
  <c r="J165"/>
  <c r="J164"/>
  <c r="J163"/>
  <c r="J162"/>
  <c r="J161"/>
  <c r="J160"/>
  <c r="J159"/>
  <c r="J158"/>
  <c r="J157"/>
  <c r="J156"/>
  <c r="J155"/>
  <c r="J154"/>
  <c r="J153"/>
  <c r="J151"/>
  <c r="J150"/>
  <c r="J149"/>
  <c r="J148"/>
  <c r="J147"/>
  <c r="J146"/>
  <c r="J145"/>
  <c r="J144"/>
  <c r="J143"/>
  <c r="J142"/>
  <c r="J141"/>
  <c r="J140"/>
  <c r="J139"/>
  <c r="J138"/>
  <c r="J137"/>
  <c r="J134"/>
  <c r="J133"/>
  <c r="J132"/>
  <c r="J131"/>
  <c r="J130"/>
  <c r="J129"/>
  <c r="J128"/>
  <c r="J127"/>
  <c r="J126"/>
  <c r="J125"/>
  <c r="J124"/>
  <c r="J123"/>
  <c r="J122"/>
  <c r="J121"/>
  <c r="J120"/>
  <c r="J119"/>
  <c r="J117"/>
  <c r="J116"/>
  <c r="J115"/>
  <c r="J114"/>
  <c r="J113"/>
  <c r="J112"/>
  <c r="J111"/>
  <c r="J110"/>
  <c r="J109"/>
  <c r="J108"/>
  <c r="J107"/>
  <c r="J106"/>
  <c r="J105"/>
  <c r="J104"/>
  <c r="J103"/>
  <c r="J101"/>
  <c r="J100"/>
  <c r="J99"/>
  <c r="J98"/>
  <c r="J97"/>
  <c r="J96"/>
  <c r="J95"/>
  <c r="J94"/>
  <c r="J93"/>
  <c r="J92"/>
  <c r="J91"/>
  <c r="J90"/>
  <c r="J89"/>
  <c r="J88"/>
  <c r="J87"/>
  <c r="J85"/>
  <c r="J84"/>
  <c r="J83"/>
  <c r="J82"/>
  <c r="J81"/>
  <c r="J80"/>
  <c r="J79"/>
  <c r="J78"/>
  <c r="J77"/>
  <c r="J76"/>
  <c r="J75"/>
  <c r="J74"/>
  <c r="J73"/>
  <c r="J72"/>
  <c r="J71"/>
  <c r="J29"/>
  <c r="J17"/>
  <c r="J16"/>
  <c r="J15"/>
  <c r="I235"/>
  <c r="I234"/>
  <c r="I233"/>
  <c r="I232"/>
  <c r="I200"/>
  <c r="I199"/>
  <c r="I198"/>
  <c r="I197"/>
  <c r="I196"/>
  <c r="I195"/>
  <c r="I194"/>
  <c r="I193"/>
  <c r="I192"/>
  <c r="I191"/>
  <c r="I190"/>
  <c r="I189"/>
  <c r="I188"/>
  <c r="I187"/>
  <c r="I186"/>
  <c r="I185"/>
  <c r="I183"/>
  <c r="I182"/>
  <c r="I181"/>
  <c r="I180"/>
  <c r="I179"/>
  <c r="I178"/>
  <c r="I177"/>
  <c r="I176"/>
  <c r="I175"/>
  <c r="I174"/>
  <c r="I173"/>
  <c r="I172"/>
  <c r="I171"/>
  <c r="I170"/>
  <c r="I169"/>
  <c r="I167"/>
  <c r="I166"/>
  <c r="I165"/>
  <c r="I164"/>
  <c r="I163"/>
  <c r="I162"/>
  <c r="I161"/>
  <c r="I160"/>
  <c r="I159"/>
  <c r="I158"/>
  <c r="I157"/>
  <c r="I156"/>
  <c r="I155"/>
  <c r="I154"/>
  <c r="I153"/>
  <c r="I151"/>
  <c r="I150"/>
  <c r="I149"/>
  <c r="I148"/>
  <c r="I147"/>
  <c r="I146"/>
  <c r="I145"/>
  <c r="I144"/>
  <c r="I143"/>
  <c r="I142"/>
  <c r="I141"/>
  <c r="I140"/>
  <c r="I139"/>
  <c r="I138"/>
  <c r="I137"/>
  <c r="I134"/>
  <c r="I133"/>
  <c r="I132"/>
  <c r="I131"/>
  <c r="I130"/>
  <c r="I129"/>
  <c r="I128"/>
  <c r="I127"/>
  <c r="I126"/>
  <c r="I125"/>
  <c r="I124"/>
  <c r="I123"/>
  <c r="I122"/>
  <c r="I121"/>
  <c r="I120"/>
  <c r="I119"/>
  <c r="I117"/>
  <c r="I116"/>
  <c r="I115"/>
  <c r="I114"/>
  <c r="I113"/>
  <c r="I112"/>
  <c r="I111"/>
  <c r="I110"/>
  <c r="I109"/>
  <c r="I108"/>
  <c r="I107"/>
  <c r="I106"/>
  <c r="I105"/>
  <c r="I104"/>
  <c r="I103"/>
  <c r="I101"/>
  <c r="I100"/>
  <c r="I99"/>
  <c r="I98"/>
  <c r="I97"/>
  <c r="I96"/>
  <c r="I95"/>
  <c r="I94"/>
  <c r="I93"/>
  <c r="I92"/>
  <c r="I91"/>
  <c r="I90"/>
  <c r="I89"/>
  <c r="I88"/>
  <c r="I87"/>
  <c r="I85"/>
  <c r="I84"/>
  <c r="I83"/>
  <c r="I82"/>
  <c r="I81"/>
  <c r="I80"/>
  <c r="I79"/>
  <c r="I78"/>
  <c r="I77"/>
  <c r="I76"/>
  <c r="I75"/>
  <c r="I74"/>
  <c r="I73"/>
  <c r="I72"/>
  <c r="I71"/>
  <c r="I29"/>
  <c r="I42" s="1"/>
  <c r="I17"/>
  <c r="I16"/>
  <c r="I15"/>
  <c r="H235"/>
  <c r="H234"/>
  <c r="H233"/>
  <c r="H232"/>
  <c r="H200"/>
  <c r="H199"/>
  <c r="H198"/>
  <c r="H197"/>
  <c r="H196"/>
  <c r="H195"/>
  <c r="H194"/>
  <c r="H193"/>
  <c r="H192"/>
  <c r="H191"/>
  <c r="H190"/>
  <c r="H189"/>
  <c r="H188"/>
  <c r="H187"/>
  <c r="H186"/>
  <c r="H185"/>
  <c r="H183"/>
  <c r="H182"/>
  <c r="H181"/>
  <c r="H180"/>
  <c r="H179"/>
  <c r="H178"/>
  <c r="H177"/>
  <c r="H176"/>
  <c r="H175"/>
  <c r="H174"/>
  <c r="H173"/>
  <c r="H172"/>
  <c r="H171"/>
  <c r="H170"/>
  <c r="H169"/>
  <c r="H167"/>
  <c r="H166"/>
  <c r="H165"/>
  <c r="H164"/>
  <c r="H163"/>
  <c r="H162"/>
  <c r="H161"/>
  <c r="H160"/>
  <c r="H159"/>
  <c r="H158"/>
  <c r="H157"/>
  <c r="H156"/>
  <c r="H155"/>
  <c r="H154"/>
  <c r="H153"/>
  <c r="H151"/>
  <c r="H150"/>
  <c r="H149"/>
  <c r="H148"/>
  <c r="H147"/>
  <c r="H146"/>
  <c r="H145"/>
  <c r="H144"/>
  <c r="H143"/>
  <c r="H142"/>
  <c r="H141"/>
  <c r="H140"/>
  <c r="H139"/>
  <c r="H138"/>
  <c r="H137"/>
  <c r="H134"/>
  <c r="H133"/>
  <c r="H132"/>
  <c r="H131"/>
  <c r="H130"/>
  <c r="H129"/>
  <c r="H128"/>
  <c r="H127"/>
  <c r="H126"/>
  <c r="H125"/>
  <c r="H124"/>
  <c r="H123"/>
  <c r="H122"/>
  <c r="H121"/>
  <c r="H120"/>
  <c r="H119"/>
  <c r="H117"/>
  <c r="H116"/>
  <c r="H115"/>
  <c r="H114"/>
  <c r="H113"/>
  <c r="H112"/>
  <c r="H111"/>
  <c r="H110"/>
  <c r="H109"/>
  <c r="H108"/>
  <c r="H107"/>
  <c r="H106"/>
  <c r="H105"/>
  <c r="H104"/>
  <c r="H103"/>
  <c r="H101"/>
  <c r="H100"/>
  <c r="H99"/>
  <c r="H98"/>
  <c r="H97"/>
  <c r="H96"/>
  <c r="H95"/>
  <c r="H94"/>
  <c r="H93"/>
  <c r="H92"/>
  <c r="H91"/>
  <c r="H90"/>
  <c r="H89"/>
  <c r="H88"/>
  <c r="H87"/>
  <c r="H85"/>
  <c r="H84"/>
  <c r="H83"/>
  <c r="H82"/>
  <c r="H81"/>
  <c r="H80"/>
  <c r="H79"/>
  <c r="H78"/>
  <c r="H77"/>
  <c r="H76"/>
  <c r="H75"/>
  <c r="H74"/>
  <c r="H73"/>
  <c r="H72"/>
  <c r="H71"/>
  <c r="H29"/>
  <c r="H42" s="1"/>
  <c r="H17"/>
  <c r="H16"/>
  <c r="H15"/>
  <c r="G235"/>
  <c r="G234"/>
  <c r="G233"/>
  <c r="G232"/>
  <c r="G200"/>
  <c r="G199"/>
  <c r="G198"/>
  <c r="G197"/>
  <c r="G196"/>
  <c r="G195"/>
  <c r="G194"/>
  <c r="G193"/>
  <c r="G192"/>
  <c r="G191"/>
  <c r="G190"/>
  <c r="G189"/>
  <c r="G188"/>
  <c r="G187"/>
  <c r="G186"/>
  <c r="G185"/>
  <c r="G183"/>
  <c r="G182"/>
  <c r="G181"/>
  <c r="G180"/>
  <c r="G179"/>
  <c r="G178"/>
  <c r="G177"/>
  <c r="G176"/>
  <c r="G175"/>
  <c r="G174"/>
  <c r="G173"/>
  <c r="G172"/>
  <c r="G171"/>
  <c r="G170"/>
  <c r="G169"/>
  <c r="G167"/>
  <c r="G166"/>
  <c r="G165"/>
  <c r="G164"/>
  <c r="G163"/>
  <c r="G162"/>
  <c r="G161"/>
  <c r="G160"/>
  <c r="G159"/>
  <c r="G158"/>
  <c r="G157"/>
  <c r="G156"/>
  <c r="G155"/>
  <c r="G154"/>
  <c r="G153"/>
  <c r="G151"/>
  <c r="G150"/>
  <c r="G149"/>
  <c r="G148"/>
  <c r="G147"/>
  <c r="G146"/>
  <c r="G145"/>
  <c r="G144"/>
  <c r="G143"/>
  <c r="G142"/>
  <c r="G141"/>
  <c r="G140"/>
  <c r="G139"/>
  <c r="G138"/>
  <c r="G137"/>
  <c r="G134"/>
  <c r="G133"/>
  <c r="G132"/>
  <c r="G131"/>
  <c r="G130"/>
  <c r="G129"/>
  <c r="G128"/>
  <c r="G127"/>
  <c r="G126"/>
  <c r="G125"/>
  <c r="G124"/>
  <c r="G123"/>
  <c r="G122"/>
  <c r="G121"/>
  <c r="G120"/>
  <c r="G119"/>
  <c r="G117"/>
  <c r="G116"/>
  <c r="G115"/>
  <c r="G114"/>
  <c r="G113"/>
  <c r="G112"/>
  <c r="G111"/>
  <c r="G110"/>
  <c r="G109"/>
  <c r="G108"/>
  <c r="G107"/>
  <c r="G106"/>
  <c r="G105"/>
  <c r="G104"/>
  <c r="G103"/>
  <c r="G101"/>
  <c r="G100"/>
  <c r="G99"/>
  <c r="G98"/>
  <c r="G97"/>
  <c r="G96"/>
  <c r="G95"/>
  <c r="G94"/>
  <c r="G93"/>
  <c r="G92"/>
  <c r="G91"/>
  <c r="G90"/>
  <c r="G89"/>
  <c r="G88"/>
  <c r="G87"/>
  <c r="G85"/>
  <c r="G84"/>
  <c r="G83"/>
  <c r="G82"/>
  <c r="G81"/>
  <c r="G80"/>
  <c r="G79"/>
  <c r="G78"/>
  <c r="G77"/>
  <c r="G76"/>
  <c r="G75"/>
  <c r="G74"/>
  <c r="G73"/>
  <c r="G72"/>
  <c r="G71"/>
  <c r="G29"/>
  <c r="G42" s="1"/>
  <c r="G17"/>
  <c r="G16"/>
  <c r="G15"/>
  <c r="F235"/>
  <c r="F234"/>
  <c r="F233"/>
  <c r="F232"/>
  <c r="F200"/>
  <c r="F199"/>
  <c r="F198"/>
  <c r="F197"/>
  <c r="F196"/>
  <c r="F195"/>
  <c r="F194"/>
  <c r="F193"/>
  <c r="F192"/>
  <c r="F191"/>
  <c r="F190"/>
  <c r="F189"/>
  <c r="F188"/>
  <c r="F187"/>
  <c r="F186"/>
  <c r="F185"/>
  <c r="F183"/>
  <c r="F182"/>
  <c r="F181"/>
  <c r="F180"/>
  <c r="F179"/>
  <c r="F178"/>
  <c r="F177"/>
  <c r="F176"/>
  <c r="F175"/>
  <c r="F174"/>
  <c r="F173"/>
  <c r="F172"/>
  <c r="F171"/>
  <c r="F170"/>
  <c r="F169"/>
  <c r="F167"/>
  <c r="F166"/>
  <c r="F165"/>
  <c r="F164"/>
  <c r="F163"/>
  <c r="F162"/>
  <c r="F161"/>
  <c r="F160"/>
  <c r="F159"/>
  <c r="F158"/>
  <c r="F157"/>
  <c r="F156"/>
  <c r="F155"/>
  <c r="F154"/>
  <c r="F153"/>
  <c r="F151"/>
  <c r="F150"/>
  <c r="F149"/>
  <c r="F148"/>
  <c r="F147"/>
  <c r="F146"/>
  <c r="F145"/>
  <c r="F144"/>
  <c r="F143"/>
  <c r="F142"/>
  <c r="F141"/>
  <c r="F140"/>
  <c r="F139"/>
  <c r="F138"/>
  <c r="F137"/>
  <c r="F134"/>
  <c r="F133"/>
  <c r="F132"/>
  <c r="F131"/>
  <c r="F130"/>
  <c r="F129"/>
  <c r="F128"/>
  <c r="F127"/>
  <c r="F126"/>
  <c r="F125"/>
  <c r="F124"/>
  <c r="F123"/>
  <c r="F122"/>
  <c r="F121"/>
  <c r="F120"/>
  <c r="F119"/>
  <c r="F117"/>
  <c r="F116"/>
  <c r="F115"/>
  <c r="F114"/>
  <c r="F113"/>
  <c r="F112"/>
  <c r="F111"/>
  <c r="F110"/>
  <c r="F109"/>
  <c r="F108"/>
  <c r="F107"/>
  <c r="F106"/>
  <c r="F105"/>
  <c r="F104"/>
  <c r="F103"/>
  <c r="F101"/>
  <c r="F100"/>
  <c r="F99"/>
  <c r="F98"/>
  <c r="F97"/>
  <c r="F96"/>
  <c r="F95"/>
  <c r="F94"/>
  <c r="F93"/>
  <c r="F92"/>
  <c r="F91"/>
  <c r="F90"/>
  <c r="F89"/>
  <c r="F88"/>
  <c r="F87"/>
  <c r="F85"/>
  <c r="F84"/>
  <c r="F83"/>
  <c r="F82"/>
  <c r="F81"/>
  <c r="F80"/>
  <c r="F79"/>
  <c r="F78"/>
  <c r="F77"/>
  <c r="F76"/>
  <c r="F75"/>
  <c r="F74"/>
  <c r="F73"/>
  <c r="F72"/>
  <c r="F71"/>
  <c r="F29"/>
  <c r="F17"/>
  <c r="F16"/>
  <c r="F15"/>
  <c r="E235"/>
  <c r="E234"/>
  <c r="E233"/>
  <c r="E232"/>
  <c r="E200"/>
  <c r="E199"/>
  <c r="E198"/>
  <c r="E197"/>
  <c r="E196"/>
  <c r="E195"/>
  <c r="E194"/>
  <c r="E193"/>
  <c r="E192"/>
  <c r="E191"/>
  <c r="E190"/>
  <c r="E189"/>
  <c r="E188"/>
  <c r="E187"/>
  <c r="E186"/>
  <c r="E185"/>
  <c r="E183"/>
  <c r="E182"/>
  <c r="E181"/>
  <c r="E180"/>
  <c r="E179"/>
  <c r="E178"/>
  <c r="E177"/>
  <c r="E176"/>
  <c r="E175"/>
  <c r="E174"/>
  <c r="E173"/>
  <c r="E172"/>
  <c r="E171"/>
  <c r="E170"/>
  <c r="E169"/>
  <c r="E167"/>
  <c r="E166"/>
  <c r="E165"/>
  <c r="E164"/>
  <c r="E163"/>
  <c r="E162"/>
  <c r="E161"/>
  <c r="E160"/>
  <c r="E159"/>
  <c r="E158"/>
  <c r="E157"/>
  <c r="E156"/>
  <c r="E155"/>
  <c r="E154"/>
  <c r="E153"/>
  <c r="E151"/>
  <c r="E150"/>
  <c r="E149"/>
  <c r="E148"/>
  <c r="E147"/>
  <c r="E146"/>
  <c r="E145"/>
  <c r="E144"/>
  <c r="E143"/>
  <c r="E142"/>
  <c r="E141"/>
  <c r="E140"/>
  <c r="E139"/>
  <c r="E138"/>
  <c r="E137"/>
  <c r="E134"/>
  <c r="E133"/>
  <c r="E132"/>
  <c r="E131"/>
  <c r="E130"/>
  <c r="E129"/>
  <c r="E128"/>
  <c r="E127"/>
  <c r="E126"/>
  <c r="E125"/>
  <c r="E124"/>
  <c r="E123"/>
  <c r="E122"/>
  <c r="E121"/>
  <c r="E120"/>
  <c r="E119"/>
  <c r="E117"/>
  <c r="E116"/>
  <c r="E115"/>
  <c r="E114"/>
  <c r="E113"/>
  <c r="E112"/>
  <c r="E111"/>
  <c r="E110"/>
  <c r="E109"/>
  <c r="E108"/>
  <c r="E107"/>
  <c r="E106"/>
  <c r="E105"/>
  <c r="E104"/>
  <c r="E103"/>
  <c r="E101"/>
  <c r="E100"/>
  <c r="E99"/>
  <c r="E98"/>
  <c r="E97"/>
  <c r="E96"/>
  <c r="E95"/>
  <c r="E94"/>
  <c r="E93"/>
  <c r="E92"/>
  <c r="E91"/>
  <c r="E90"/>
  <c r="E89"/>
  <c r="E88"/>
  <c r="E87"/>
  <c r="E85"/>
  <c r="E84"/>
  <c r="E83"/>
  <c r="E82"/>
  <c r="E81"/>
  <c r="E80"/>
  <c r="E79"/>
  <c r="E78"/>
  <c r="E77"/>
  <c r="E76"/>
  <c r="E75"/>
  <c r="E74"/>
  <c r="E73"/>
  <c r="E72"/>
  <c r="E71"/>
  <c r="E29"/>
  <c r="E42" s="1"/>
  <c r="E17"/>
  <c r="E16"/>
  <c r="E15"/>
  <c r="D235"/>
  <c r="D234"/>
  <c r="D233"/>
  <c r="D232"/>
  <c r="D200"/>
  <c r="D199"/>
  <c r="D198"/>
  <c r="D197"/>
  <c r="D196"/>
  <c r="D195"/>
  <c r="D194"/>
  <c r="D193"/>
  <c r="D192"/>
  <c r="D191"/>
  <c r="D190"/>
  <c r="D189"/>
  <c r="D188"/>
  <c r="D187"/>
  <c r="D186"/>
  <c r="D185"/>
  <c r="D183"/>
  <c r="D182"/>
  <c r="D181"/>
  <c r="D180"/>
  <c r="D179"/>
  <c r="D178"/>
  <c r="D177"/>
  <c r="D176"/>
  <c r="D175"/>
  <c r="D174"/>
  <c r="D173"/>
  <c r="D172"/>
  <c r="D171"/>
  <c r="D170"/>
  <c r="D169"/>
  <c r="D167"/>
  <c r="D166"/>
  <c r="D165"/>
  <c r="D164"/>
  <c r="D163"/>
  <c r="D162"/>
  <c r="D161"/>
  <c r="D160"/>
  <c r="D159"/>
  <c r="D158"/>
  <c r="D157"/>
  <c r="D156"/>
  <c r="D155"/>
  <c r="D154"/>
  <c r="D153"/>
  <c r="D151"/>
  <c r="D150"/>
  <c r="D149"/>
  <c r="D148"/>
  <c r="D147"/>
  <c r="D146"/>
  <c r="D145"/>
  <c r="D144"/>
  <c r="D143"/>
  <c r="D142"/>
  <c r="D141"/>
  <c r="D140"/>
  <c r="D139"/>
  <c r="D138"/>
  <c r="D137"/>
  <c r="D134"/>
  <c r="D133"/>
  <c r="D132"/>
  <c r="D131"/>
  <c r="D130"/>
  <c r="D129"/>
  <c r="D128"/>
  <c r="D127"/>
  <c r="D126"/>
  <c r="D125"/>
  <c r="D124"/>
  <c r="D123"/>
  <c r="D122"/>
  <c r="D121"/>
  <c r="D120"/>
  <c r="D119"/>
  <c r="D117"/>
  <c r="D116"/>
  <c r="D115"/>
  <c r="D114"/>
  <c r="D113"/>
  <c r="D112"/>
  <c r="D111"/>
  <c r="D110"/>
  <c r="D109"/>
  <c r="D108"/>
  <c r="D107"/>
  <c r="D106"/>
  <c r="D105"/>
  <c r="D104"/>
  <c r="D103"/>
  <c r="D101"/>
  <c r="D100"/>
  <c r="D99"/>
  <c r="D98"/>
  <c r="D97"/>
  <c r="D96"/>
  <c r="D95"/>
  <c r="D94"/>
  <c r="D93"/>
  <c r="D92"/>
  <c r="D91"/>
  <c r="D90"/>
  <c r="D89"/>
  <c r="D88"/>
  <c r="D87"/>
  <c r="D85"/>
  <c r="D84"/>
  <c r="D83"/>
  <c r="D82"/>
  <c r="D81"/>
  <c r="D80"/>
  <c r="D79"/>
  <c r="D78"/>
  <c r="D77"/>
  <c r="D76"/>
  <c r="D75"/>
  <c r="D74"/>
  <c r="D73"/>
  <c r="D72"/>
  <c r="D71"/>
  <c r="D29"/>
  <c r="D17"/>
  <c r="D16"/>
  <c r="D15"/>
  <c r="C15"/>
  <c r="C16"/>
  <c r="C17"/>
  <c r="C29"/>
  <c r="C235"/>
  <c r="C234"/>
  <c r="C233"/>
  <c r="C232"/>
  <c r="C200"/>
  <c r="C199"/>
  <c r="C198"/>
  <c r="C197"/>
  <c r="C196"/>
  <c r="C195"/>
  <c r="C194"/>
  <c r="C193"/>
  <c r="C192"/>
  <c r="C191"/>
  <c r="C190"/>
  <c r="C189"/>
  <c r="C188"/>
  <c r="C187"/>
  <c r="C186"/>
  <c r="C185"/>
  <c r="C183"/>
  <c r="C182"/>
  <c r="C181"/>
  <c r="C180"/>
  <c r="C179"/>
  <c r="C178"/>
  <c r="C177"/>
  <c r="C176"/>
  <c r="C175"/>
  <c r="C174"/>
  <c r="C173"/>
  <c r="C172"/>
  <c r="C171"/>
  <c r="C170"/>
  <c r="C169"/>
  <c r="C167"/>
  <c r="C166"/>
  <c r="C165"/>
  <c r="C164"/>
  <c r="C163"/>
  <c r="C162"/>
  <c r="C161"/>
  <c r="C160"/>
  <c r="C159"/>
  <c r="C158"/>
  <c r="C157"/>
  <c r="C156"/>
  <c r="C155"/>
  <c r="C154"/>
  <c r="C153"/>
  <c r="C151"/>
  <c r="C150"/>
  <c r="C149"/>
  <c r="C148"/>
  <c r="C147"/>
  <c r="C146"/>
  <c r="C145"/>
  <c r="C144"/>
  <c r="C143"/>
  <c r="C142"/>
  <c r="C141"/>
  <c r="C140"/>
  <c r="C139"/>
  <c r="C138"/>
  <c r="C137"/>
  <c r="C134"/>
  <c r="C133"/>
  <c r="C132"/>
  <c r="C131"/>
  <c r="C130"/>
  <c r="C129"/>
  <c r="C128"/>
  <c r="C127"/>
  <c r="C126"/>
  <c r="C125"/>
  <c r="C124"/>
  <c r="C123"/>
  <c r="C122"/>
  <c r="C121"/>
  <c r="C120"/>
  <c r="C119"/>
  <c r="C117"/>
  <c r="C116"/>
  <c r="C115"/>
  <c r="C114"/>
  <c r="C113"/>
  <c r="C112"/>
  <c r="C111"/>
  <c r="C110"/>
  <c r="C109"/>
  <c r="C108"/>
  <c r="C107"/>
  <c r="C106"/>
  <c r="C105"/>
  <c r="C104"/>
  <c r="C103"/>
  <c r="C101"/>
  <c r="C100"/>
  <c r="C99"/>
  <c r="C98"/>
  <c r="C97"/>
  <c r="C96"/>
  <c r="C95"/>
  <c r="C94"/>
  <c r="C93"/>
  <c r="C92"/>
  <c r="C91"/>
  <c r="C90"/>
  <c r="C89"/>
  <c r="C88"/>
  <c r="C87"/>
  <c r="C85"/>
  <c r="C84"/>
  <c r="C83"/>
  <c r="C82"/>
  <c r="C81"/>
  <c r="C80"/>
  <c r="C79"/>
  <c r="C78"/>
  <c r="C77"/>
  <c r="C76"/>
  <c r="C75"/>
  <c r="C74"/>
  <c r="C73"/>
  <c r="C72"/>
  <c r="C71"/>
  <c r="N25" i="9"/>
  <c r="J25"/>
  <c r="H25"/>
  <c r="G25"/>
  <c r="E25"/>
  <c r="D25"/>
  <c r="C41" i="10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2_4.0/LgHotel/nrel/post1980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2" name="Connection1" type="4" refreshedVersion="3" background="1" saveData="1">
    <webPr sourceData="1" parsePre="1" consecutive="1" xl2000="1" url="file:///C:/Projects/Benchmarks/branches/v1.2_4.0/LgHotel/nrel/post1980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3" name="Connection10" type="4" refreshedVersion="3" background="1" saveData="1">
    <webPr sourceData="1" parsePre="1" consecutive="1" xl2000="1" url="file:///C:/Projects/Benchmarks/branches/v1.2_4.0/LgHotel/nrel/post1980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4" name="Connection11" type="4" refreshedVersion="3" background="1" saveData="1">
    <webPr sourceData="1" parsePre="1" consecutive="1" xl2000="1" url="file:///C:/Projects/Benchmarks/branches/v1.2_4.0/LgHotel/nrel/post1980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5" name="Connection12" type="4" refreshedVersion="3" background="1" saveData="1">
    <webPr sourceData="1" parsePre="1" consecutive="1" xl2000="1" url="file:///C:/Projects/Benchmarks/branches/v1.2_4.0/LgHotel/nrel/post1980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6" name="Connection13" type="4" refreshedVersion="3" background="1" saveData="1">
    <webPr sourceData="1" parsePre="1" consecutive="1" xl2000="1" url="file:///C:/Projects/Benchmarks/branches/v1.2_4.0/LgHotel/nrel/post1980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7" name="Connection14" type="4" refreshedVersion="3" background="1" saveData="1">
    <webPr sourceData="1" parsePre="1" consecutive="1" xl2000="1" url="file:///C:/Projects/Benchmarks/branches/v1.2_4.0/LgHotel/nrel/post1980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8" name="Connection15" type="4" refreshedVersion="3" background="1" saveData="1">
    <webPr sourceData="1" parsePre="1" consecutive="1" xl2000="1" url="file:///C:/Projects/Benchmarks/branches/v1.2_4.0/LgHotel/nrel/post1980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9" name="Connection2" type="4" refreshedVersion="3" background="1" saveData="1">
    <webPr sourceData="1" parsePre="1" consecutive="1" xl2000="1" url="file:///C:/Projects/Benchmarks/branches/v1.2_4.0/LgHotel/nrel/post1980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10" name="Connection3" type="4" refreshedVersion="3" background="1" saveData="1">
    <webPr sourceData="1" parsePre="1" consecutive="1" xl2000="1" url="file:///C:/Projects/Benchmarks/branches/v1.2_4.0/LgHotel/nrel/post1980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11" name="Connection4" type="4" refreshedVersion="3" background="1" saveData="1">
    <webPr sourceData="1" parsePre="1" consecutive="1" xl2000="1" url="file:///C:/Projects/Benchmarks/branches/v1.2_4.0/LgHotel/nrel/post1980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12" name="Connection5" type="4" refreshedVersion="3" background="1" saveData="1">
    <webPr sourceData="1" parsePre="1" consecutive="1" xl2000="1" url="file:///C:/Projects/Benchmarks/branches/v1.2_4.0/LgHotel/nrel/post1980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13" name="Connection6" type="4" refreshedVersion="3" background="1" saveData="1">
    <webPr sourceData="1" parsePre="1" consecutive="1" xl2000="1" url="file:///C:/Projects/Benchmarks/branches/v1.2_4.0/LgHotel/nrel/post1980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14" name="Connection7" type="4" refreshedVersion="3" background="1" saveData="1">
    <webPr sourceData="1" parsePre="1" consecutive="1" xl2000="1" url="file:///C:/Projects/Benchmarks/branches/v1.2_4.0/LgHotel/nrel/post1980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15" name="Connection8" type="4" refreshedVersion="3" background="1" saveData="1">
    <webPr sourceData="1" parsePre="1" consecutive="1" xl2000="1" url="file:///C:/Projects/Benchmarks/branches/v1.2_4.0/LgHotel/nrel/post1980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  <connection id="16" name="Connection9" type="4" refreshedVersion="3" background="1" saveData="1">
    <webPr sourceData="1" parsePre="1" consecutive="1" xl2000="1" url="file:///C:/Projects/Benchmarks/branches/v1.2_4.0/LgHotel/nrel/post1980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3"/>
        <x v="142"/>
        <x v="258"/>
      </tables>
    </webPr>
  </connection>
</connections>
</file>

<file path=xl/sharedStrings.xml><?xml version="1.0" encoding="utf-8"?>
<sst xmlns="http://schemas.openxmlformats.org/spreadsheetml/2006/main" count="12259" uniqueCount="904">
  <si>
    <t>Laundry_Flr_1</t>
  </si>
  <si>
    <t>Mech_Flr_1</t>
  </si>
  <si>
    <t>Storage_Flr_1</t>
  </si>
  <si>
    <t>Cafe_Flr_1</t>
  </si>
  <si>
    <t>Corridor_Flr_3</t>
  </si>
  <si>
    <t>Room_1_Flr_3</t>
  </si>
  <si>
    <t>Room_2_Flr_3</t>
  </si>
  <si>
    <t>Room_6_Flr_3</t>
  </si>
  <si>
    <t>Room_5_Flr_3</t>
  </si>
  <si>
    <t>Room_4_Mult19_Flr_3</t>
  </si>
  <si>
    <t>Room_3_Mult19_Flr_3</t>
  </si>
  <si>
    <t>Room_1_Flr_6</t>
  </si>
  <si>
    <t>Banquet_Flr_6</t>
  </si>
  <si>
    <t>Dining_Flr_6</t>
  </si>
  <si>
    <t>Kitchen_Flr_6</t>
  </si>
  <si>
    <t>Corridor_Flr_6</t>
  </si>
  <si>
    <t>Retail_1_Flr_1</t>
  </si>
  <si>
    <t>Retail_2_Flr_1</t>
  </si>
  <si>
    <t>Room_2_Flr_6</t>
  </si>
  <si>
    <t>Room_3_Mult9_Flr_6</t>
  </si>
  <si>
    <t>[1] ASHRAE Standard 62.1-2004 Table 6-1, Atlanta, GA:  American Society of Heating, Refrigerating and Air-Conditioning Engineers.</t>
  </si>
  <si>
    <t>6 plus basement</t>
  </si>
  <si>
    <t>gas boiler</t>
  </si>
  <si>
    <t>See pictures</t>
  </si>
  <si>
    <t>3.96 1st floor, 3.05 other floors</t>
  </si>
  <si>
    <t>Mass Wall</t>
  </si>
  <si>
    <t>Air cooled chiller</t>
  </si>
  <si>
    <t>Gas boiler</t>
  </si>
  <si>
    <t>FCU in rooms, CV ventilation, MZVAV in common areas</t>
  </si>
  <si>
    <r>
      <t>3.8 1</t>
    </r>
    <r>
      <rPr>
        <vertAlign val="superscript"/>
        <sz val="10"/>
        <color indexed="8"/>
        <rFont val="Arial"/>
        <family val="2"/>
      </rPr>
      <t xml:space="preserve">st </t>
    </r>
    <r>
      <rPr>
        <sz val="10"/>
        <color indexed="8"/>
        <rFont val="Arial"/>
        <family val="2"/>
      </rPr>
      <t>floor, 5.1 other floors</t>
    </r>
  </si>
  <si>
    <t>Hours Per Day</t>
  </si>
  <si>
    <t>Hours Per Week</t>
  </si>
  <si>
    <t>Hours Per Year</t>
  </si>
  <si>
    <t>Sat</t>
  </si>
  <si>
    <t>WinterDesign</t>
  </si>
  <si>
    <t>GuestRoom_Ltg_Sch_Base</t>
  </si>
  <si>
    <t>Sat, Sun, Hol</t>
  </si>
  <si>
    <t>SummerDesign, CustomDay1, CustomDay2</t>
  </si>
  <si>
    <t>Lobby_Ltg_Sch</t>
  </si>
  <si>
    <t>Office_Ltg_Sch_Base</t>
  </si>
  <si>
    <t>WD, Sat, Sun, Hol</t>
  </si>
  <si>
    <t>EmployeeLounge_Ltg_Sch</t>
  </si>
  <si>
    <t>MeetingRoom_Ltg_Sch_Base</t>
  </si>
  <si>
    <t>Storage_Ltg_Sch</t>
  </si>
  <si>
    <t>MechanicalRoom_Ltg_Sch</t>
  </si>
  <si>
    <t>ExerciseRoom_Ltg_Sch_Base</t>
  </si>
  <si>
    <t>LaundryRoom_Ltg_Sch</t>
  </si>
  <si>
    <t>Corridor_Ltg_Sch</t>
  </si>
  <si>
    <t>Exterior_Ltg_Sch</t>
  </si>
  <si>
    <t>GuestRoom_Eqp_Sch</t>
  </si>
  <si>
    <t>Lobby_Eqp_Sch</t>
  </si>
  <si>
    <t>Office_Eqp_Sch</t>
  </si>
  <si>
    <t>EmployeeLounge_Eqp_Sch</t>
  </si>
  <si>
    <t>LaundryRoom_Eqp_Elec_Sch</t>
  </si>
  <si>
    <t>LaundryRoom_Eqp_Gas_Sch</t>
  </si>
  <si>
    <t>MeetingRoom_Eqp_Sch</t>
  </si>
  <si>
    <t>ExerciseRoom_Eqp_Sch</t>
  </si>
  <si>
    <t>Kitchen_Elec_Equip_SCH</t>
  </si>
  <si>
    <t>Weekday</t>
  </si>
  <si>
    <t>Kitchen_Gas_Equip_SCH</t>
  </si>
  <si>
    <t>WD, Sat</t>
  </si>
  <si>
    <t>Kitchen_Exhaust_SCH</t>
  </si>
  <si>
    <t>GuestRoom_Occ_Sch</t>
  </si>
  <si>
    <t>Lobby_Occ_Sch</t>
  </si>
  <si>
    <t>Office_Occ_Sch</t>
  </si>
  <si>
    <t>EmployeeLounge_Occ_Sch</t>
  </si>
  <si>
    <t>MeetingRoom_Occ_Sch</t>
  </si>
  <si>
    <t>LaundryRoom_Occ_Sch</t>
  </si>
  <si>
    <t>ExerciseRoom_Occ_Sch</t>
  </si>
  <si>
    <t>INFIL_QUARTER_ON_SCH</t>
  </si>
  <si>
    <t>GuestRoom_SWH_Sch</t>
  </si>
  <si>
    <t>LaundryRoom_SWH_Sch</t>
  </si>
  <si>
    <t>SemiHeated_HtgSP_Sch</t>
  </si>
  <si>
    <t>Base_OccGuestRoom_HtgSP_Sch</t>
  </si>
  <si>
    <t>Base_OccGuestRoom_ClgSP_Sch</t>
  </si>
  <si>
    <t>VacGuestRoom_HtgSP_Sch</t>
  </si>
  <si>
    <t>VacGuestRoom_ClgSP_Sch</t>
  </si>
  <si>
    <t>CommonArea_HtgSP_Sch</t>
  </si>
  <si>
    <t>CommonArea_ClgSP_Sch</t>
  </si>
  <si>
    <t>Off During Unoccupied Period</t>
  </si>
  <si>
    <t>Laundry_Flr_1 Water Equipment Latent fract sched</t>
  </si>
  <si>
    <t>Laundry_Flr_1 Water Equipment Sensible fract sched</t>
  </si>
  <si>
    <t>Laundry_Flr_1 Water Equipment Temp Sched</t>
  </si>
  <si>
    <t>Laundry_Flr_1 Water Equipment Hot Supply Temp Sched</t>
  </si>
  <si>
    <t>Room_1_Flr_3 Water Equipment Latent fract sched</t>
  </si>
  <si>
    <t>Room_1_Flr_3 Water Equipment Sensible fract sched</t>
  </si>
  <si>
    <t>Room_1_Flr_3 Water Equipment Temp Sched</t>
  </si>
  <si>
    <t>Room_1_Flr_3 Water Equipment Hot Supply Temp Sched</t>
  </si>
  <si>
    <t>Room_2_Flr_3 Water Equipment Latent fract sched</t>
  </si>
  <si>
    <t>Room_2_Flr_3 Water Equipment Sensible fract sched</t>
  </si>
  <si>
    <t>Room_2_Flr_3 Water Equipment Temp Sched</t>
  </si>
  <si>
    <t>Room_2_Flr_3 Water Equipment Hot Supply Temp Sched</t>
  </si>
  <si>
    <t>Room_3_Mult19_Flr_3 Water Equipment Latent fract sched</t>
  </si>
  <si>
    <t>Room_3_Mult19_Flr_3 Water Equipment Sensible fract sched</t>
  </si>
  <si>
    <t>Room_3_Mult19_Flr_3 Water Equipment Temp Sched</t>
  </si>
  <si>
    <t>Room_3_Mult19_Flr_3 Water Equipment Hot Supply Temp Sched</t>
  </si>
  <si>
    <t>Room_4_Mult19_Flr_3 Water Equipment Latent fract sched</t>
  </si>
  <si>
    <t>Room_4_Mult19_Flr_3 Water Equipment Sensible fract sched</t>
  </si>
  <si>
    <t>Room_4_Mult19_Flr_3 Water Equipment Temp Sched</t>
  </si>
  <si>
    <t>Room_4_Mult19_Flr_3 Water Equipment Hot Supply Temp Sched</t>
  </si>
  <si>
    <t>Room_5_Flr_3 Water Equipment Latent fract sched</t>
  </si>
  <si>
    <t>Room_5_Flr_3 Water Equipment Sensible fract sched</t>
  </si>
  <si>
    <t>Room_5_Flr_3 Water Equipment Temp Sched</t>
  </si>
  <si>
    <t>Room_5_Flr_3 Water Equipment Hot Supply Temp Sched</t>
  </si>
  <si>
    <t>Room_6_Flr_3 Water Equipment Latent fract sched</t>
  </si>
  <si>
    <t>Room_6_Flr_3 Water Equipment Sensible fract sched</t>
  </si>
  <si>
    <t>Room_6_Flr_3 Water Equipment Temp Sched</t>
  </si>
  <si>
    <t>Room_6_Flr_3 Water Equipment Hot Supply Temp Sched</t>
  </si>
  <si>
    <t>Room_1_Flr_6 Water Equipment Latent fract sched</t>
  </si>
  <si>
    <t>Room_1_Flr_6 Water Equipment Sensible fract sched</t>
  </si>
  <si>
    <t>Room_1_Flr_6 Water Equipment Temp Sched</t>
  </si>
  <si>
    <t>Room_1_Flr_6 Water Equipment Hot Supply Temp Sched</t>
  </si>
  <si>
    <t>Room_2_Flr_6 Water Equipment Latent fract sched</t>
  </si>
  <si>
    <t>Room_2_Flr_6 Water Equipment Sensible fract sched</t>
  </si>
  <si>
    <t>Room_2_Flr_6 Water Equipment Temp Sched</t>
  </si>
  <si>
    <t>Room_2_Flr_6 Water Equipment Hot Supply Temp Sched</t>
  </si>
  <si>
    <t>Room_3_Mult9_Flr_6 Water Equipment Latent fract sched</t>
  </si>
  <si>
    <t>Room_3_Mult9_Flr_6 Water Equipment Sensible fract sched</t>
  </si>
  <si>
    <t>Room_3_Mult9_Flr_6 Water Equipment Temp Sched</t>
  </si>
  <si>
    <t>Room_3_Mult9_Flr_6 Water Equipment Hot Supply Temp Sched</t>
  </si>
  <si>
    <t>Kitchen_Flr_6 Water Equipment Latent fract sched</t>
  </si>
  <si>
    <t>Kitchen_Flr_6 Water Equipment Sensible fract sched</t>
  </si>
  <si>
    <t>Kitchen_Flr_6 Water Equipment Temp Sched</t>
  </si>
  <si>
    <t>Kitchen_Flr_6 Water Equipment Hot Supply Temp Sched</t>
  </si>
  <si>
    <t>Kitchen_Flr_6_Case:1_WALKINFREEZER_CaseDefrost2aDaySched</t>
  </si>
  <si>
    <t>Kitchen_Flr_6_Case:1_WALKINFREEZER_CaseDripDown2aDaySched</t>
  </si>
  <si>
    <t>Kitchen_Flr_6_Case:1_WALKINFREEZER_WalkInStockingSched</t>
  </si>
  <si>
    <t>Tue, Fri</t>
  </si>
  <si>
    <t>Kitchen_Flr_6_Case:1_WALKINFREEZER_CaseCreditReduxSched</t>
  </si>
  <si>
    <t>Kitchen_Flr_6_Case:2_SELFCONTAINEDDISPLAYCASE_CaseStockingSched</t>
  </si>
  <si>
    <t>HTGSETP_SCH_KEYCARD</t>
  </si>
  <si>
    <t>SummerDesign, WinterDesign</t>
  </si>
  <si>
    <t>Other</t>
  </si>
  <si>
    <t>CLGSETP_SCH_KEYCARD</t>
  </si>
  <si>
    <t>DOE Commercial Building Benchmark - Large Hotel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</si>
  <si>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</si>
  <si>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</si>
  <si>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</si>
  <si>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</si>
  <si>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</si>
  <si>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</si>
  <si>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</si>
  <si>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</si>
  <si>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</si>
  <si>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</si>
  <si>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</si>
  <si>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</si>
  <si>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</si>
  <si>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</si>
  <si>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</si>
  <si>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</si>
  <si>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</si>
  <si>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</si>
  <si>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</si>
  <si>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</si>
  <si>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</si>
  <si>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</si>
  <si>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</si>
  <si>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</si>
  <si>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</si>
  <si>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</si>
  <si>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</si>
  <si>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</si>
  <si>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</si>
  <si>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</si>
  <si>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</si>
  <si>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</si>
  <si>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</si>
  <si>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</si>
  <si>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</si>
  <si>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</si>
  <si>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</si>
  <si>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</si>
  <si>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</si>
  <si>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</si>
  <si>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</si>
  <si>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</si>
  <si>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</si>
  <si>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</si>
  <si>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</si>
  <si>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</si>
  <si>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</si>
  <si>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</si>
  <si>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</si>
  <si>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</si>
  <si>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</si>
  <si>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</si>
  <si>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</si>
  <si>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</si>
  <si>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</si>
  <si>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</si>
  <si>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</si>
  <si>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</si>
  <si>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</si>
  <si>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</si>
  <si>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</si>
  <si>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</si>
  <si>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</si>
  <si>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</si>
  <si>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</si>
  <si>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</si>
  <si>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</si>
  <si>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</si>
  <si>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</si>
  <si>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</si>
  <si>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</si>
  <si>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</si>
  <si>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</si>
  <si>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</si>
  <si>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</si>
  <si>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</si>
  <si>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</si>
  <si>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</si>
  <si>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</si>
  <si>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</si>
  <si>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</si>
  <si>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</si>
  <si>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</si>
  <si>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</si>
  <si>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</si>
  <si>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</si>
  <si>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</si>
  <si>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</si>
  <si>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</si>
  <si>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</si>
  <si>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</si>
  <si>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</si>
  <si>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</si>
  <si>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</si>
  <si>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</si>
  <si>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</si>
  <si>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</si>
  <si>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</si>
  <si>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</si>
  <si>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</si>
  <si>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</si>
  <si>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</si>
  <si>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</si>
  <si>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</si>
  <si>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</si>
  <si>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</si>
  <si>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</si>
  <si>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</si>
  <si>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</si>
  <si>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</si>
  <si>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</si>
  <si>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</si>
  <si>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</si>
  <si>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</si>
  <si>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</si>
  <si>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</si>
  <si>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</si>
  <si>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</si>
  <si>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</si>
  <si>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</si>
  <si>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</si>
  <si>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</si>
  <si>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SHADING_SCH</t>
  </si>
  <si>
    <t>PlantOnSched</t>
  </si>
  <si>
    <t>FAN_SCH</t>
  </si>
  <si>
    <t>ReheatCoilAvailSched</t>
  </si>
  <si>
    <t>CoolingCoilAvailSched</t>
  </si>
  <si>
    <t>Humidity Setpoint Schedule</t>
  </si>
  <si>
    <t>Humidity</t>
  </si>
  <si>
    <t>Dual Zone Control Type Sched</t>
  </si>
  <si>
    <t>Control Type</t>
  </si>
  <si>
    <t>Seasonal-Reset-Supply-Air-Temp-Sch</t>
  </si>
  <si>
    <t>CW-Loop-Temp-Schedule</t>
  </si>
  <si>
    <t>HW-Loop-Temp-Schedule</t>
  </si>
  <si>
    <t>Heating-Supply-Air-Temp-Sch</t>
  </si>
  <si>
    <t>Hours_of_operation</t>
  </si>
  <si>
    <t>WD, SummerDesign</t>
  </si>
  <si>
    <t>HVACOperationSchd</t>
  </si>
  <si>
    <t>SummerDesign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</si>
  <si>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</si>
  <si>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</si>
  <si>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</si>
  <si>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</si>
  <si>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</si>
  <si>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</si>
  <si>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INFIL_HALF_ON_SCH</t>
  </si>
  <si>
    <t>BLDG_ELEVATORS</t>
  </si>
  <si>
    <t>Through 3/31</t>
  </si>
  <si>
    <t>Through 9/30</t>
  </si>
  <si>
    <t>Basement</t>
  </si>
  <si>
    <t>Lodging</t>
  </si>
  <si>
    <t>Yes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</si>
  <si>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</si>
  <si>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</si>
  <si>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</si>
  <si>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</si>
  <si>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</si>
  <si>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</si>
  <si>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</si>
  <si>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</si>
  <si>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</si>
  <si>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</si>
  <si>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</si>
  <si>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</si>
  <si>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</si>
  <si>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</si>
  <si>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</si>
  <si>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</si>
  <si>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</si>
  <si>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</si>
  <si>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</si>
  <si>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</si>
  <si>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</si>
  <si>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</si>
  <si>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</si>
  <si>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</si>
  <si>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</si>
  <si>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</si>
  <si>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</si>
  <si>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</si>
  <si>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</si>
  <si>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</si>
  <si>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</si>
  <si>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</si>
  <si>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</si>
  <si>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</si>
  <si>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</si>
  <si>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</si>
  <si>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</si>
  <si>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</si>
  <si>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</si>
  <si>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</si>
  <si>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</si>
  <si>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</si>
  <si>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</si>
  <si>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</si>
  <si>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</si>
  <si>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</si>
  <si>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</si>
  <si>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</si>
  <si>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</si>
  <si>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</si>
  <si>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</si>
  <si>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</si>
  <si>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</si>
  <si>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</si>
  <si>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</si>
  <si>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</si>
  <si>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</si>
  <si>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</si>
  <si>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Building Total Conditioned Zones</t>
  </si>
  <si>
    <t>Data Source</t>
  </si>
  <si>
    <t>4, 5</t>
  </si>
  <si>
    <t>Sources</t>
  </si>
  <si>
    <t>[3] ASHRAE Standard 62-1999 Table 6-1, Atlanta, GA:  American Society of Heating, Refrigerating and Air-Conditioning Engineers.</t>
  </si>
  <si>
    <t>[4] DOE Benchmark Report</t>
  </si>
  <si>
    <t>[5] Smith, V. A. and D.R. Fisher. (2001). Estimating Food Service Loads and Profiles. ASHRAE Transactions 2001. V. 107. Pt 2. Atlanta, GA: American Society of Heating, Refrigerating and Air-Conditioning Engineers.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</si>
  <si>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</si>
  <si>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</si>
  <si>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</si>
  <si>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</si>
  <si>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</si>
  <si>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</si>
  <si>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</si>
  <si>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</si>
  <si>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</si>
  <si>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Value</t>
  </si>
  <si>
    <t>2003 CBECS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</si>
  <si>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</si>
  <si>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</si>
  <si>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</si>
  <si>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</si>
  <si>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</si>
  <si>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</si>
  <si>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</si>
  <si>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</si>
  <si>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</si>
  <si>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See Benchmark Technical Report</t>
  </si>
  <si>
    <t>Variable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</si>
  <si>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</si>
  <si>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</si>
  <si>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</si>
  <si>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</si>
  <si>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</si>
  <si>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</si>
  <si>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</si>
  <si>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</si>
  <si>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</si>
  <si>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</si>
  <si>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</si>
  <si>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Large Hotel</t>
  </si>
  <si>
    <t>Lobby_Flr_1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</si>
  <si>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</si>
  <si>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</si>
  <si>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</si>
  <si>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</si>
  <si>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</si>
  <si>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</si>
  <si>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</si>
  <si>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</si>
  <si>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</si>
  <si>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</si>
  <si>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</si>
  <si>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</si>
  <si>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</si>
  <si>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</si>
  <si>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</si>
  <si>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</si>
  <si>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</si>
  <si>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</si>
  <si>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</si>
  <si>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</si>
  <si>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</si>
  <si>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</si>
  <si>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</si>
  <si>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</si>
  <si>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4 in slab w/carpet</t>
  </si>
  <si>
    <t>IEAD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</si>
  <si>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</si>
  <si>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</si>
  <si>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</si>
  <si>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</si>
  <si>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UnitHeater_HtgSP_Sch</t>
  </si>
  <si>
    <t>UnitHeater_ClgSP_Sch</t>
  </si>
  <si>
    <t>MinRelHumSetSch</t>
  </si>
  <si>
    <t>MaxRelHumSetSch</t>
  </si>
  <si>
    <t>FLR_3_DOAS_OAminOAFracSchedule</t>
  </si>
  <si>
    <t>FLR_6_DOAS_OAminOAFracSchedule</t>
  </si>
  <si>
    <t>SWHSys1-Loop-Temp-Schedule</t>
  </si>
  <si>
    <t>SWHSys1 Water Heater Setpoint Temperature Schedule Name</t>
  </si>
  <si>
    <t>SWHSys1 Water Heater Ambient Temperature Schedule Name</t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</si>
  <si>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</si>
  <si>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</si>
  <si>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</si>
  <si>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</si>
  <si>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</si>
  <si>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</si>
  <si>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</si>
  <si>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</si>
  <si>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</si>
  <si>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</si>
  <si>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</si>
  <si>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</si>
  <si>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</si>
  <si>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</si>
  <si>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</si>
  <si>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</si>
  <si>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</si>
  <si>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</si>
  <si>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</si>
  <si>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</si>
  <si>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</si>
  <si>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</si>
  <si>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</si>
  <si>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</si>
  <si>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BASEMENT</t>
  </si>
  <si>
    <t>RETAIL_1_FLR_1</t>
  </si>
  <si>
    <t>RETAIL_2_FLR_1</t>
  </si>
  <si>
    <t>MECH_FLR_1</t>
  </si>
  <si>
    <t>STORAGE_FLR_1</t>
  </si>
  <si>
    <t>LAUNDRY_FLR_1</t>
  </si>
  <si>
    <t>CAFE_FLR_1</t>
  </si>
  <si>
    <t>LOBBY_FLR_1</t>
  </si>
  <si>
    <t>ROOM_1_FLR_3</t>
  </si>
  <si>
    <t>ROOM_2_FLR_3</t>
  </si>
  <si>
    <t>ROOM_3_MULT19_FLR_3</t>
  </si>
  <si>
    <t>ROOM_4_MULT19_FLR_3</t>
  </si>
  <si>
    <t>ROOM_5_FLR_3</t>
  </si>
  <si>
    <t>ROOM_6_FLR_3</t>
  </si>
  <si>
    <t>CORRIDOR_FLR_3</t>
  </si>
  <si>
    <t>ROOM_1_FLR_6</t>
  </si>
  <si>
    <t>ROOM_2_FLR_6</t>
  </si>
  <si>
    <t>ROOM_3_MULT9_FLR_6</t>
  </si>
  <si>
    <t>BANQUET_FLR_6</t>
  </si>
  <si>
    <t>DINING_FLR_6</t>
  </si>
  <si>
    <t>KITCHEN_FLR_6</t>
  </si>
  <si>
    <t>CORRIDOR_FLR_6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</si>
  <si>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</si>
  <si>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</si>
  <si>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</si>
  <si>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</si>
  <si>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</si>
  <si>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</si>
  <si>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</si>
  <si>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</si>
  <si>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</si>
  <si>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BASEMENT_WALL_NORTH</t>
  </si>
  <si>
    <t>EXT-SLAB</t>
  </si>
  <si>
    <t>N</t>
  </si>
  <si>
    <t>BASEMENT_WALL_EAST</t>
  </si>
  <si>
    <t>E</t>
  </si>
  <si>
    <t>BASEMENT_WALL_SOUTH</t>
  </si>
  <si>
    <t>S</t>
  </si>
  <si>
    <t>BASEMENT_WALL_WEST</t>
  </si>
  <si>
    <t>W</t>
  </si>
  <si>
    <t>BASEMENT_FLOOR</t>
  </si>
  <si>
    <t>RETAIL_1_FLR_1_WALL_SOUTH</t>
  </si>
  <si>
    <t>RETAIL_1_FLR_1_WALL_WEST</t>
  </si>
  <si>
    <t>RETAIL_1_FLR_1_CEILING</t>
  </si>
  <si>
    <t>RETAIL_2_FLR_1_WALL_WEST</t>
  </si>
  <si>
    <t>MECH_FLR_1_WALL_NORTH</t>
  </si>
  <si>
    <t>STORAGE_FLR_1_WALL_NORTH</t>
  </si>
  <si>
    <t>LAUNDRY_FLR_1_WALL_NORTH</t>
  </si>
  <si>
    <t>LAUNDRY_FLR_1_WALL_EAST</t>
  </si>
  <si>
    <t>CAFE_FLR_1_WALL_EAST</t>
  </si>
  <si>
    <t>CAFE_FLR_1_WALL_SOUTH</t>
  </si>
  <si>
    <t>CAFE_FLR_1_CEILING</t>
  </si>
  <si>
    <t>LOBBY_FLR_1_WALL_1_NORTH</t>
  </si>
  <si>
    <t>LOBBY_FLR_1_WALL_2_NORTH</t>
  </si>
  <si>
    <t>LOBBY_FLR_1_WALL_1_SOUTH</t>
  </si>
  <si>
    <t>LOBBY_FLR_1_WALL_1_WEST</t>
  </si>
  <si>
    <t>LOBBY_FLR_1_CEILING_2</t>
  </si>
  <si>
    <t>ROOM_1_FLR_3_WALL_SOUTH</t>
  </si>
  <si>
    <t>ROOM_1_FLR_3_WALL_WEST</t>
  </si>
  <si>
    <t>ROOM_2_FLR_3_WALL_NORTH</t>
  </si>
  <si>
    <t>ROOM_2_FLR_3_WALL_WEST</t>
  </si>
  <si>
    <t>ROOM_3_MULT19_FLR_3_WALL_SOUTH</t>
  </si>
  <si>
    <t>ROOM_4_MULT19_FLR_3_WALL_NORTH</t>
  </si>
  <si>
    <t>ROOM_5_FLR_3_WALL_EAST</t>
  </si>
  <si>
    <t>ROOM_5_FLR_3_WALL_SOUTH</t>
  </si>
  <si>
    <t>ROOM_6_FLR_3_WALL_NORTH</t>
  </si>
  <si>
    <t>ROOM_6_FLR_3_WALL_EAST</t>
  </si>
  <si>
    <t>CORRIDOR_FLR_3_WALL_1_NORTH</t>
  </si>
  <si>
    <t>CORRIDOR_FLR_3_WALL_2_NORTH</t>
  </si>
  <si>
    <t>CORRIDOR_FLR_3_WALL_1_SOUTH</t>
  </si>
  <si>
    <t>CORRIDOR_FLR_3_WALL_2_SOUTH</t>
  </si>
  <si>
    <t>ROOM_1_FLR_6_WALL_SOUTH</t>
  </si>
  <si>
    <t>ROOM_1_FLR_6_WALL_WEST</t>
  </si>
  <si>
    <t>ROOM_1_FLR_6_CEILING</t>
  </si>
  <si>
    <t>ROOM_2_FLR_6_WALL_NORTH</t>
  </si>
  <si>
    <t>ROOM_2_FLR_6_WALL_WEST</t>
  </si>
  <si>
    <t>ROOM_2_FLR_6_CEILING</t>
  </si>
  <si>
    <t>ROOM_3_MULT9_FLR_6_WALL_SOUTH</t>
  </si>
  <si>
    <t>ROOM_3_MULT9_FLR_6_CEILING</t>
  </si>
  <si>
    <t>BANQUET_FLR_6_WALL_NORTH</t>
  </si>
  <si>
    <t>BANQUET_FLR_6_CEILING</t>
  </si>
  <si>
    <t>DINING_FLR_6_WALL_NORTH</t>
  </si>
  <si>
    <t>DINING_FLR_6_CEILING</t>
  </si>
  <si>
    <t>KITCHEN_FLR_6_WALL_NORTH</t>
  </si>
  <si>
    <t>KITCHEN_FLR_6_WALL_EAST</t>
  </si>
  <si>
    <t>KITCHEN_FLR_6_WALL_1_SOUTH</t>
  </si>
  <si>
    <t>KITCHEN_FLR_6_CEILING</t>
  </si>
  <si>
    <t>CORRIDOR_FLR_6_WALL_1_NORTH</t>
  </si>
  <si>
    <t>CORRIDOR_FLR_6_WALL_2_NORTH</t>
  </si>
  <si>
    <t>CORRIDOR_FLR_6_WALL_2_SOUTH</t>
  </si>
  <si>
    <t>CORRIDOR_FLR_6_CEILING_1</t>
  </si>
  <si>
    <t>CORRIDOR_FLR_6_CEILING_2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</si>
  <si>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</si>
  <si>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</si>
  <si>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</si>
  <si>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</si>
  <si>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</si>
  <si>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</si>
  <si>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RETAIL_1_FLR_1_WALL_SOUTH_WINDOW</t>
  </si>
  <si>
    <t>No</t>
  </si>
  <si>
    <t>CAFE_FLR_1_WALL_SOUTH_WINDOW</t>
  </si>
  <si>
    <t>LOBBY_FLR_1_WALL_SOUTH_WINDOW</t>
  </si>
  <si>
    <t>ROOM_1_FLR_3_WALL_SOUTH_WINDOW</t>
  </si>
  <si>
    <t>ROOM_1_FLR_3_WALL_WEST_WINDOW</t>
  </si>
  <si>
    <t>ROOM_2_FLR_3_WALL_NORTH_WINDOW</t>
  </si>
  <si>
    <t>ROOM_2_FLR_3_WALL_WEST_WINDOW</t>
  </si>
  <si>
    <t>ROOM_3_MULT19_FLR_3_WALL_SOUTH_WINDOW</t>
  </si>
  <si>
    <t>ROOM_4_MULT19_FLR_3_WALL_NORTH_WINDOW</t>
  </si>
  <si>
    <t>ROOM_5_FLR_3_WALL_EAST_WINDOW</t>
  </si>
  <si>
    <t>ROOM_5_FLR_3_WALL_SOUTH_WINDOW</t>
  </si>
  <si>
    <t>ROOM_6_FLR_3_WALL_NORTH_WINDOW</t>
  </si>
  <si>
    <t>ROOM_6_FLR_3_WALL_EAST_WINDOW</t>
  </si>
  <si>
    <t>CORRIDOR_FLR_3_WALL_1_NORTH_WINDOW</t>
  </si>
  <si>
    <t>CORRIDOR_FLR_3_WALL_2_NORTH_WINDOW</t>
  </si>
  <si>
    <t>CORRIDOR_FLR_3_WALL_1_SOUTH_WINDOW</t>
  </si>
  <si>
    <t>CORRIDOR_FLR_3_WALL_2_SOUTH_WINDOW</t>
  </si>
  <si>
    <t>ROOM_1_FLR_6_WALL_SOUTH_WINDOW</t>
  </si>
  <si>
    <t>ROOM_1_FLR_6_WALL_WEST_WINDOW</t>
  </si>
  <si>
    <t>ROOM_2_FLR_6_WALL_NORTH_WINDOW</t>
  </si>
  <si>
    <t>ROOM_2_FLR_6_WALL_WEST_WINDOW</t>
  </si>
  <si>
    <t>ROOM_3_MULT9_FLR_6_WALL_SOUTH_WINDOW</t>
  </si>
  <si>
    <t>BANQUET_FLR_6_WALL_NORTH_WINDOW</t>
  </si>
  <si>
    <t>DINING_FLR_6_WALL_NORTH_WINDOW</t>
  </si>
  <si>
    <t>KITCHEN_FLR_6_WALL_NORTH_WINDOW</t>
  </si>
  <si>
    <t>KITCHEN_FLR_6_WALL_EAST_WINDOW</t>
  </si>
  <si>
    <t>KITCHEN_FLR_6_WALL_1_SOUTH_WINDOW</t>
  </si>
  <si>
    <t>CORRIDOR_FLR_6_WALL_1_NORTH_WINDOW</t>
  </si>
  <si>
    <t>CORRIDOR_FLR_6_WALL_2_NORTH_WINDOW</t>
  </si>
  <si>
    <t>CORRIDOR_FLR_6_WALL_2_SOUTH_WINDOW</t>
  </si>
  <si>
    <t>Total or Average</t>
  </si>
  <si>
    <t>North Total or Average</t>
  </si>
  <si>
    <t>Non-North Total or Average</t>
  </si>
  <si>
    <t>Nominal Capacity [W]</t>
  </si>
  <si>
    <t>Nominal Efficiency [W/W]</t>
  </si>
  <si>
    <t>COOLSYS1 CHILLER</t>
  </si>
  <si>
    <t>Chiller:Electric:EIR</t>
  </si>
  <si>
    <t>HEATSYS1 BOILER</t>
  </si>
  <si>
    <t>Boiler:HotWater</t>
  </si>
  <si>
    <t>Nominal Total Capacity [W]</t>
  </si>
  <si>
    <t>Nominal Sensible Capacity [W]</t>
  </si>
  <si>
    <t>Nominal Latent Capacity [W]</t>
  </si>
  <si>
    <t>Nominal Sensible Heat Ratio</t>
  </si>
  <si>
    <t>ROOM_1_FLR_3 FAN COILCOOL COIL</t>
  </si>
  <si>
    <t>Coil:Cooling:Water</t>
  </si>
  <si>
    <t>-</t>
  </si>
  <si>
    <t>ROOM_2_FLR_3 FAN COILCOOL COIL</t>
  </si>
  <si>
    <t>ROOM_3_MULT19_FLR_3 FAN COILCOOL COIL</t>
  </si>
  <si>
    <t>ROOM_4_MULT19_FLR_3 FAN COILCOOL COIL</t>
  </si>
  <si>
    <t>ROOM_5_FLR_3 FAN COILCOOL COIL</t>
  </si>
  <si>
    <t>ROOM_6_FLR_3 FAN COILCOOL COIL</t>
  </si>
  <si>
    <t>ROOM_1_FLR_6 FAN COILCOOL COIL</t>
  </si>
  <si>
    <t>ROOM_2_FLR_6 FAN COILCOOL COIL</t>
  </si>
  <si>
    <t>ROOM_3_MULT9_FLR_6 FAN COILCOOL COIL</t>
  </si>
  <si>
    <t>VAV WITH REHEAT_COOLC</t>
  </si>
  <si>
    <t>FLR_3_DOAS_COOLC</t>
  </si>
  <si>
    <t>FLR_6_DOAS_COOLC</t>
  </si>
  <si>
    <t>BASEMENT VAV BOX REHEAT COIL</t>
  </si>
  <si>
    <t>Coil:Heating:Water</t>
  </si>
  <si>
    <t>RETAIL_1_FLR_1 VAV BOX REHEAT COIL</t>
  </si>
  <si>
    <t>RETAIL_2_FLR_1 VAV BOX REHEAT COIL</t>
  </si>
  <si>
    <t>MECH_FLR_1 VAV BOX REHEAT COIL</t>
  </si>
  <si>
    <t>STORAGE_FLR_1 VAV BOX REHEAT COIL</t>
  </si>
  <si>
    <t>LAUNDRY_FLR_1 VAV BOX REHEAT COIL</t>
  </si>
  <si>
    <t>CAFE_FLR_1 VAV BOX REHEAT COIL</t>
  </si>
  <si>
    <t>LOBBY_FLR_1 VAV BOX REHEAT COIL</t>
  </si>
  <si>
    <t>ROOM_1_FLR_3 FAN COILHEAT COIL</t>
  </si>
  <si>
    <t>ROOM_2_FLR_3 FAN COILHEAT COIL</t>
  </si>
  <si>
    <t>ROOM_3_MULT19_FLR_3 FAN COILHEAT COIL</t>
  </si>
  <si>
    <t>ROOM_4_MULT19_FLR_3 FAN COILHEAT COIL</t>
  </si>
  <si>
    <t>ROOM_5_FLR_3 FAN COILHEAT COIL</t>
  </si>
  <si>
    <t>ROOM_6_FLR_3 FAN COILHEAT COIL</t>
  </si>
  <si>
    <t>CORRIDOR_FLR_3 VAV BOX REHEAT COIL</t>
  </si>
  <si>
    <t>ROOM_1_FLR_6 FAN COILHEAT COIL</t>
  </si>
  <si>
    <t>ROOM_2_FLR_6 FAN COILHEAT COIL</t>
  </si>
  <si>
    <t>ROOM_3_MULT9_FLR_6 FAN COILHEAT COIL</t>
  </si>
  <si>
    <t>BANQUET_FLR_6 VAV BOX REHEAT COIL</t>
  </si>
  <si>
    <t>DINING_FLR_6 VAV BOX REHEAT COIL</t>
  </si>
  <si>
    <t>KITCHEN_FLR_6 VAV BOX REHEAT COIL</t>
  </si>
  <si>
    <t>CORRIDOR_FLR_6 VAV BOX REHEAT COIL</t>
  </si>
  <si>
    <t>VAV WITH REHEAT_HEATC</t>
  </si>
  <si>
    <t>FLR_3_DOAS_HEATC</t>
  </si>
  <si>
    <t>FLR_6_DOAS_HEATC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</si>
  <si>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</si>
  <si>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</si>
  <si>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</si>
  <si>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</si>
  <si>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</si>
  <si>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</si>
  <si>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LAUNDRY_FLR_1 EXHAUST FAN</t>
  </si>
  <si>
    <t>Fan:ZoneExhaust</t>
  </si>
  <si>
    <t>Zone Exhaust Fans</t>
  </si>
  <si>
    <t>ROOM_1_FLR_3 FAN COILFAN</t>
  </si>
  <si>
    <t>Fan:ConstantVolume</t>
  </si>
  <si>
    <t>General</t>
  </si>
  <si>
    <t>ROOM_2_FLR_3 FAN COILFAN</t>
  </si>
  <si>
    <t>ROOM_3_MULT19_FLR_3 FAN COILFAN</t>
  </si>
  <si>
    <t>ROOM_4_MULT19_FLR_3 FAN COILFAN</t>
  </si>
  <si>
    <t>ROOM_5_FLR_3 FAN COILFAN</t>
  </si>
  <si>
    <t>ROOM_6_FLR_3 FAN COILFAN</t>
  </si>
  <si>
    <t>ROOM_1_FLR_6 FAN COILFAN</t>
  </si>
  <si>
    <t>ROOM_2_FLR_6 FAN COILFAN</t>
  </si>
  <si>
    <t>ROOM_3_MULT9_FLR_6 FAN COILFAN</t>
  </si>
  <si>
    <t>DINING_FLR_6 EXHAUST FAN</t>
  </si>
  <si>
    <t>KITCHEN_FLR_6 EXHAUST FAN</t>
  </si>
  <si>
    <t>VAV WITH REHEAT_FAN</t>
  </si>
  <si>
    <t>Fan:VariableVolume</t>
  </si>
  <si>
    <t>Fan Energy</t>
  </si>
  <si>
    <t>FLR_3_DOAS_FAN</t>
  </si>
  <si>
    <t>FLR_6_DOAS_FAN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</si>
  <si>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</si>
  <si>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</si>
  <si>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</si>
  <si>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</si>
  <si>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</si>
  <si>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</si>
  <si>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</si>
  <si>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HEATSYS1 PUMP</t>
  </si>
  <si>
    <t>COOLSYS1 PUMP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</si>
  <si>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</si>
  <si>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</si>
  <si>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</si>
  <si>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</si>
  <si>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</si>
  <si>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</si>
  <si>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</si>
  <si>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</si>
  <si>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</si>
  <si>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</si>
  <si>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</si>
  <si>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</si>
  <si>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</si>
  <si>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</si>
  <si>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</si>
  <si>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</si>
  <si>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</si>
  <si>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</si>
  <si>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</si>
  <si>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</si>
  <si>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</si>
  <si>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</si>
  <si>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</si>
  <si>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</si>
  <si>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</si>
  <si>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</si>
  <si>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</si>
  <si>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</si>
  <si>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</si>
  <si>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</si>
  <si>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</si>
  <si>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</si>
  <si>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</si>
  <si>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</si>
  <si>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</si>
  <si>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</si>
  <si>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</si>
  <si>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</si>
  <si>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</si>
  <si>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{AT MAX/MIN} [W]</t>
  </si>
  <si>
    <t>HUMIDIFICATION:ELECTRICITY [Invalid/Undefined]</t>
  </si>
  <si>
    <t>HEATRECOVERY:ELECTRICITY [Invalid/Undefined]</t>
  </si>
  <si>
    <t>WATERSYSTEMS:ELECTRICITY [Invalid/Undefined]</t>
  </si>
  <si>
    <t>REFRIGERATION:ELECTRICITY {AT MAX/MIN} [W]</t>
  </si>
  <si>
    <t>GENERATORS:ELECTRICITY [Invalid/Undefined]</t>
  </si>
  <si>
    <t>ELECTRICITYPRODUCED:FACILITY [Invalid/Undefined]</t>
  </si>
  <si>
    <t>06-JAN-20:00</t>
  </si>
  <si>
    <t>01-SEP-19:00</t>
  </si>
  <si>
    <t>Electric</t>
  </si>
  <si>
    <t>Gas</t>
  </si>
  <si>
    <t>Cost ($)</t>
  </si>
  <si>
    <t>Cost per Total Building Area ($/m2)</t>
  </si>
  <si>
    <t>Cost per Net Conditioned Building Area ($/m2)</t>
  </si>
  <si>
    <t>13-DEC-20:00</t>
  </si>
  <si>
    <t>24-JAN-20:00</t>
  </si>
  <si>
    <t>22-NOV-20:00</t>
  </si>
  <si>
    <t>04-DEC-20:00</t>
  </si>
  <si>
    <t>13-FEB-20:00</t>
  </si>
  <si>
    <t>05-OCT-19:00</t>
  </si>
  <si>
    <t>28-SEP-19:00</t>
  </si>
  <si>
    <t>05-JAN-20:00</t>
  </si>
  <si>
    <t>09-MAR-20:00</t>
  </si>
  <si>
    <t>11-DEC-20:00</t>
  </si>
  <si>
    <t>02-NOV-19:00</t>
  </si>
  <si>
    <t>EXT-WALLS-MASS-RES</t>
  </si>
  <si>
    <t>ROOF-IEAD-RES</t>
  </si>
  <si>
    <t>EXT-WALLS-MASS-NONRES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</si>
  <si>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</si>
  <si>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</si>
  <si>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</si>
  <si>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</si>
  <si>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23-FEB-20:10</t>
  </si>
  <si>
    <t>13-MAR-19:10</t>
  </si>
  <si>
    <t>15-MAY-19:10</t>
  </si>
  <si>
    <t>21-AUG-19:10</t>
  </si>
  <si>
    <t>06-OCT-19:10</t>
  </si>
  <si>
    <t>01-NOV-19:00</t>
  </si>
  <si>
    <t>15-DEC-20:10</t>
  </si>
  <si>
    <t>06-JAN-20:10</t>
  </si>
  <si>
    <t>20-FEB-20:10</t>
  </si>
  <si>
    <t>28-MAR-19:00</t>
  </si>
  <si>
    <t>30-APR-19:10</t>
  </si>
  <si>
    <t>26-MAY-19:10</t>
  </si>
  <si>
    <t>06-AUG-19:10</t>
  </si>
  <si>
    <t>15-SEP-19:19</t>
  </si>
  <si>
    <t>30-OCT-19:10</t>
  </si>
  <si>
    <t>27-NOV-20:10</t>
  </si>
  <si>
    <t>02-DEC-20:10</t>
  </si>
  <si>
    <t>27-JAN-20:10</t>
  </si>
  <si>
    <t>27-FEB-20:10</t>
  </si>
  <si>
    <t>17-MAR-19:10</t>
  </si>
  <si>
    <t>26-APR-19:10</t>
  </si>
  <si>
    <t>27-JUN-19:10</t>
  </si>
  <si>
    <t>11-JUL-19:10</t>
  </si>
  <si>
    <t>01-AUG-19:10</t>
  </si>
  <si>
    <t>08-SEP-19:10</t>
  </si>
  <si>
    <t>02-OCT-19:10</t>
  </si>
  <si>
    <t>02-NOV-19:10</t>
  </si>
  <si>
    <t>28-MAR-19:10</t>
  </si>
  <si>
    <t>14-APR-19:10</t>
  </si>
  <si>
    <t>31-MAY-19:10</t>
  </si>
  <si>
    <t>08-JUN-19:10</t>
  </si>
  <si>
    <t>03-JUL-19:10</t>
  </si>
  <si>
    <t>14-AUG-19:10</t>
  </si>
  <si>
    <t>11-SEP-19:10</t>
  </si>
  <si>
    <t>20-OCT-19:10</t>
  </si>
  <si>
    <t>26-JAN-20:10</t>
  </si>
  <si>
    <t>11-APR-19:10</t>
  </si>
  <si>
    <t>30-MAY-19:10</t>
  </si>
  <si>
    <t>28-JUN-19:10</t>
  </si>
  <si>
    <t>16-AUG-19:10</t>
  </si>
  <si>
    <t>25-SEP-19:10</t>
  </si>
  <si>
    <t>18-DEC-20:10</t>
  </si>
  <si>
    <t>30-MAR-19:10</t>
  </si>
  <si>
    <t>21-APR-19:10</t>
  </si>
  <si>
    <t>24-JUL-19:10</t>
  </si>
  <si>
    <t>04-AUG-19:10</t>
  </si>
  <si>
    <t>03-OCT-19:10</t>
  </si>
  <si>
    <t>05-DEC-20:10</t>
  </si>
  <si>
    <t>15-FEB-20:10</t>
  </si>
  <si>
    <t>25-MAY-19:19</t>
  </si>
  <si>
    <t>16-OCT-19:10</t>
  </si>
  <si>
    <t>15-NOV-20:00</t>
  </si>
  <si>
    <t>05-APR-19:10</t>
  </si>
  <si>
    <t>17-AUG-19:10</t>
  </si>
  <si>
    <t>02-OCT-19:00</t>
  </si>
  <si>
    <t>03-NOV-19:10</t>
  </si>
  <si>
    <t>06-DEC-20:00</t>
  </si>
  <si>
    <t>20-MAR-19:10</t>
  </si>
  <si>
    <t>18-JUL-19:10</t>
  </si>
  <si>
    <t>13-SEP-19:10</t>
  </si>
  <si>
    <t>09-NOV-20:00</t>
  </si>
  <si>
    <t>21-FEB-20:10</t>
  </si>
  <si>
    <t>29-MAR-19:10</t>
  </si>
  <si>
    <t>04-MAY-19:19</t>
  </si>
  <si>
    <t>02-SEP-17:10</t>
  </si>
  <si>
    <t>17-OCT-19:10</t>
  </si>
  <si>
    <t>03-NOV-19:00</t>
  </si>
  <si>
    <t>28-DEC-20:00</t>
  </si>
  <si>
    <t>17-JAN-20:00</t>
  </si>
  <si>
    <t>27-FEB-20:00</t>
  </si>
  <si>
    <t>31-MAR-19:10</t>
  </si>
  <si>
    <t>19-JUN-19:30</t>
  </si>
  <si>
    <t>06-SEP-19:10</t>
  </si>
  <si>
    <t>10-FEB-20:00</t>
  </si>
  <si>
    <t>10-JUL-19:10</t>
  </si>
  <si>
    <t>29-AUG-19:10</t>
  </si>
  <si>
    <t>01-SEP-19:10</t>
  </si>
  <si>
    <t>05-OCT-19:10</t>
  </si>
  <si>
    <t>30-JAN-20:00</t>
  </si>
  <si>
    <t>29-JUN-19:10</t>
  </si>
  <si>
    <t>13-JUL-19:10</t>
  </si>
  <si>
    <t>25-AUG-19:10</t>
  </si>
  <si>
    <t>08-OCT-19:10</t>
  </si>
  <si>
    <t>01-DEC-20:00</t>
  </si>
  <si>
    <t>06-APR-19:10</t>
  </si>
  <si>
    <t>21-JUL-19:10</t>
  </si>
  <si>
    <t>20-NOV-20:00</t>
  </si>
  <si>
    <t>22-FEB-20:00</t>
  </si>
  <si>
    <t>04-APR-19:10</t>
  </si>
  <si>
    <t>06-JUL-19:10</t>
  </si>
  <si>
    <t>13-AUG-19:19</t>
  </si>
  <si>
    <t>29-MAR-19:30</t>
  </si>
  <si>
    <t>25-APR-19:10</t>
  </si>
  <si>
    <t>24-MAY-19:10</t>
  </si>
  <si>
    <t>15-AUG-19:10</t>
  </si>
  <si>
    <t>29-MAR-19:00</t>
  </si>
  <si>
    <t>15-JUN-19:00</t>
  </si>
  <si>
    <t>08-SEP-19:49</t>
  </si>
  <si>
    <t>NoEcono:100%OA</t>
  </si>
  <si>
    <t>CORRIDOR_FLR_6 UNIT HEATER COIL</t>
  </si>
  <si>
    <t>Coil:Heating:Electric</t>
  </si>
  <si>
    <t>CORRIDOR_FLR_6 UNIT HEATERFAN</t>
  </si>
  <si>
    <t>Unit Heater Fans</t>
  </si>
  <si>
    <t>11-JUL-19:19</t>
  </si>
  <si>
    <t>28-APR-19:00</t>
  </si>
  <si>
    <t>03-APR-19:00</t>
  </si>
  <si>
    <t>15-MAY-19:49</t>
  </si>
  <si>
    <t>26-MAR-19:00</t>
  </si>
  <si>
    <t>29-OCT-19:49</t>
  </si>
  <si>
    <t>19-FEB-20:00</t>
  </si>
  <si>
    <t>09-NOV-20:30</t>
  </si>
  <si>
    <t>18-JAN-20:49</t>
  </si>
  <si>
    <t>25-JUL-19:10</t>
  </si>
  <si>
    <t>09-NOV-20:19</t>
  </si>
  <si>
    <t>27-JAN-20:30</t>
  </si>
  <si>
    <t>30-MAR-19:00</t>
  </si>
  <si>
    <t>13-APR-19:49</t>
  </si>
  <si>
    <t>07-DEC-20:00</t>
  </si>
  <si>
    <t>15-FEB-20:00</t>
  </si>
  <si>
    <t>30-JUN-18:10</t>
  </si>
  <si>
    <t>26-JAN-20:30</t>
  </si>
  <si>
    <t>14-FEB-20:30</t>
  </si>
  <si>
    <t>05-DEC-20:30</t>
  </si>
  <si>
    <t>27-JAN-20:00</t>
  </si>
  <si>
    <t>30-MAY-17:10</t>
  </si>
  <si>
    <t>24-JAN-20:49</t>
  </si>
  <si>
    <t>25-APR-19:00</t>
  </si>
  <si>
    <t>01-OCT-19:10</t>
  </si>
  <si>
    <t>22-DEC-20:00</t>
  </si>
  <si>
    <t>02-APR-19:00</t>
  </si>
  <si>
    <t>27-MAY-17:19</t>
  </si>
  <si>
    <t>03-FEB-20:00</t>
  </si>
  <si>
    <t>25-JUN-19:10</t>
  </si>
  <si>
    <t>20-JAN-20:00</t>
  </si>
  <si>
    <t>22-MAR-19:19</t>
  </si>
  <si>
    <t>07-OCT-19:10</t>
  </si>
  <si>
    <t>28-FEB-20:19</t>
  </si>
  <si>
    <t>14-NOV-20:00</t>
  </si>
  <si>
    <t>18-DEC-20:00</t>
  </si>
  <si>
    <t>WINDOW-NONRES-FIXED</t>
  </si>
  <si>
    <t>WINDOW-RES-OPER</t>
  </si>
  <si>
    <t>27-JUN-19:19</t>
  </si>
  <si>
    <t>29-JUN-19:30</t>
  </si>
  <si>
    <t>05-JUL-19:30</t>
  </si>
  <si>
    <t>28-MAY-19:30</t>
  </si>
  <si>
    <t>01-AUG-19:30</t>
  </si>
  <si>
    <t>31-MAY-19:40</t>
  </si>
  <si>
    <t>14-AUG-19:30</t>
  </si>
  <si>
    <t>16-JUN-19:30</t>
  </si>
  <si>
    <t>02-JUL-19:30</t>
  </si>
  <si>
    <t>24-JUL-19:30</t>
  </si>
  <si>
    <t>09-SEP-19:00</t>
  </si>
  <si>
    <t>28-JUN-19:19</t>
  </si>
  <si>
    <t>18-AUG-19:19</t>
  </si>
  <si>
    <t>14-JUL-19:30</t>
  </si>
  <si>
    <t>23-MAY-19:19</t>
  </si>
  <si>
    <t>27-JUN-19:30</t>
  </si>
  <si>
    <t>10-JUL-19:30</t>
  </si>
  <si>
    <t>25-MAY-19:00</t>
  </si>
  <si>
    <t>11-AUG-19:49</t>
  </si>
  <si>
    <t>14-JUN-19:00</t>
  </si>
  <si>
    <t>Built-up flat roof, insulation entirely above deck</t>
  </si>
  <si>
    <t>Standard 90.1-1989</t>
  </si>
  <si>
    <t>Building Summary Large Hotel post-1980 construction</t>
  </si>
  <si>
    <t>[2] ASHRAE Standard 90.1-1989, Atlanta, GA:  American Society of Heating, Refrigerating and Air-Conditioning Engineers.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</si>
</sst>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</cellStyleXfs>
  <cellXfs count="90">
    <xf numFmtId="0" fontId="0" fillId="0" borderId="0" xfId="0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vertical="top" wrapText="1"/>
    </xf>
    <xf numFmtId="4" fontId="8" fillId="2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left" vertical="top"/>
    </xf>
    <xf numFmtId="4" fontId="7" fillId="3" borderId="0" xfId="0" applyNumberFormat="1" applyFont="1" applyFill="1" applyAlignment="1">
      <alignment horizontal="left" vertical="top"/>
    </xf>
    <xf numFmtId="4" fontId="7" fillId="0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center"/>
    </xf>
    <xf numFmtId="4" fontId="7" fillId="0" borderId="0" xfId="0" applyNumberFormat="1" applyFont="1" applyFill="1" applyAlignment="1">
      <alignment vertical="top"/>
    </xf>
    <xf numFmtId="4" fontId="8" fillId="0" borderId="0" xfId="0" applyNumberFormat="1" applyFont="1" applyFill="1" applyAlignment="1">
      <alignment vertical="top" wrapText="1"/>
    </xf>
    <xf numFmtId="4" fontId="8" fillId="0" borderId="0" xfId="0" applyNumberFormat="1" applyFont="1" applyFill="1" applyAlignment="1">
      <alignment horizontal="left" vertical="top"/>
    </xf>
    <xf numFmtId="4" fontId="7" fillId="0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horizontal="center" vertical="top"/>
    </xf>
    <xf numFmtId="0" fontId="6" fillId="2" borderId="0" xfId="0" applyFont="1" applyFill="1" applyAlignment="1">
      <alignment vertical="top"/>
    </xf>
    <xf numFmtId="0" fontId="11" fillId="2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" borderId="0" xfId="0" applyFont="1" applyFill="1" applyAlignment="1">
      <alignment vertical="top" wrapText="1"/>
    </xf>
    <xf numFmtId="0" fontId="12" fillId="2" borderId="0" xfId="2" applyFont="1" applyFill="1" applyBorder="1" applyAlignment="1">
      <alignment horizontal="center" vertical="center" wrapText="1"/>
    </xf>
    <xf numFmtId="0" fontId="14" fillId="2" borderId="0" xfId="4" applyFont="1" applyFill="1" applyBorder="1" applyAlignment="1">
      <alignment wrapText="1"/>
    </xf>
    <xf numFmtId="2" fontId="14" fillId="2" borderId="0" xfId="4" applyNumberFormat="1" applyFont="1" applyFill="1" applyBorder="1" applyAlignment="1">
      <alignment horizontal="center" wrapText="1"/>
    </xf>
    <xf numFmtId="2" fontId="14" fillId="2" borderId="0" xfId="4" applyNumberFormat="1" applyFont="1" applyFill="1" applyAlignment="1">
      <alignment horizontal="center" wrapText="1"/>
    </xf>
    <xf numFmtId="0" fontId="2" fillId="0" borderId="0" xfId="4"/>
    <xf numFmtId="1" fontId="2" fillId="0" borderId="0" xfId="4" applyNumberFormat="1"/>
    <xf numFmtId="164" fontId="2" fillId="0" borderId="0" xfId="4" applyNumberFormat="1"/>
    <xf numFmtId="2" fontId="2" fillId="0" borderId="0" xfId="4" applyNumberFormat="1"/>
    <xf numFmtId="0" fontId="12" fillId="0" borderId="0" xfId="0" applyFont="1" applyAlignment="1">
      <alignment vertical="top" wrapText="1"/>
    </xf>
    <xf numFmtId="164" fontId="12" fillId="0" borderId="0" xfId="0" applyNumberFormat="1" applyFont="1" applyAlignment="1">
      <alignment vertical="top" wrapText="1"/>
    </xf>
    <xf numFmtId="3" fontId="12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/>
    </xf>
    <xf numFmtId="0" fontId="16" fillId="3" borderId="0" xfId="0" applyFont="1" applyFill="1" applyAlignment="1">
      <alignment horizontal="left" vertical="top"/>
    </xf>
    <xf numFmtId="3" fontId="12" fillId="3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3" fontId="12" fillId="3" borderId="0" xfId="0" applyNumberFormat="1" applyFont="1" applyFill="1" applyAlignment="1">
      <alignment horizontal="center" vertical="top" wrapText="1"/>
    </xf>
    <xf numFmtId="0" fontId="12" fillId="2" borderId="0" xfId="0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165" fontId="11" fillId="0" borderId="0" xfId="0" applyNumberFormat="1" applyFont="1" applyAlignment="1">
      <alignment vertical="top" wrapText="1"/>
    </xf>
    <xf numFmtId="1" fontId="11" fillId="0" borderId="0" xfId="0" applyNumberFormat="1" applyFont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2"/>
    </xf>
    <xf numFmtId="4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 wrapText="1" indent="2"/>
    </xf>
    <xf numFmtId="2" fontId="11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1" fillId="0" borderId="0" xfId="0" applyNumberFormat="1" applyFont="1" applyFill="1" applyAlignment="1">
      <alignment vertical="top" wrapText="1"/>
    </xf>
    <xf numFmtId="11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3" fontId="11" fillId="0" borderId="0" xfId="0" applyNumberFormat="1" applyFont="1" applyAlignment="1">
      <alignment vertical="top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7" fillId="3" borderId="0" xfId="0" applyNumberFormat="1" applyFont="1" applyFill="1" applyAlignment="1">
      <alignment horizontal="left" vertical="top" wrapText="1"/>
    </xf>
    <xf numFmtId="167" fontId="7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horizontal="left" vertical="top" wrapText="1"/>
    </xf>
    <xf numFmtId="166" fontId="7" fillId="0" borderId="0" xfId="0" applyNumberFormat="1" applyFont="1" applyFill="1" applyAlignment="1">
      <alignment horizontal="center" vertical="top" wrapText="1"/>
    </xf>
    <xf numFmtId="168" fontId="7" fillId="0" borderId="0" xfId="0" applyNumberFormat="1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3" fontId="7" fillId="0" borderId="0" xfId="0" applyNumberFormat="1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0" xfId="0" applyBorder="1" applyAlignment="1">
      <alignment vertical="top" wrapText="1"/>
    </xf>
    <xf numFmtId="0" fontId="0" fillId="0" borderId="0" xfId="0"/>
    <xf numFmtId="0" fontId="0" fillId="0" borderId="2" xfId="0" applyBorder="1" applyAlignment="1">
      <alignment vertical="top" wrapText="1"/>
    </xf>
    <xf numFmtId="4" fontId="8" fillId="3" borderId="0" xfId="0" applyNumberFormat="1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/>
    </xf>
    <xf numFmtId="4" fontId="8" fillId="0" borderId="0" xfId="0" applyNumberFormat="1" applyFont="1" applyAlignment="1">
      <alignment vertical="top"/>
    </xf>
    <xf numFmtId="165" fontId="7" fillId="0" borderId="0" xfId="0" applyNumberFormat="1" applyFont="1" applyFill="1" applyAlignment="1">
      <alignment horizontal="center" vertical="top" wrapText="1"/>
    </xf>
    <xf numFmtId="165" fontId="7" fillId="0" borderId="0" xfId="0" applyNumberFormat="1" applyFont="1" applyAlignment="1">
      <alignment horizontal="center" vertical="top" wrapText="1"/>
    </xf>
    <xf numFmtId="0" fontId="1" fillId="0" borderId="0" xfId="0" applyFont="1" applyBorder="1" applyAlignment="1">
      <alignment horizontal="right" vertical="top" wrapText="1"/>
    </xf>
    <xf numFmtId="11" fontId="1" fillId="0" borderId="0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4" fontId="22" fillId="0" borderId="0" xfId="0" applyNumberFormat="1" applyFont="1" applyFill="1" applyAlignment="1">
      <alignment horizontal="center" vertical="top" wrapText="1"/>
    </xf>
    <xf numFmtId="2" fontId="7" fillId="0" borderId="0" xfId="5" applyNumberFormat="1" applyFont="1" applyAlignment="1">
      <alignment horizontal="center" vertical="top" wrapText="1"/>
    </xf>
    <xf numFmtId="1" fontId="11" fillId="0" borderId="0" xfId="0" applyNumberFormat="1" applyFont="1" applyAlignment="1">
      <alignment vertical="top" wrapText="1"/>
    </xf>
    <xf numFmtId="4" fontId="8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 3" xfId="5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chartsheet" Target="chartsheets/sheet1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hartsheet" Target="chartsheets/sheet1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chartsheet" Target="chartsheets/sheet1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LocationSummary!$B$72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LocationSummary!$C$72:$R$72</c:f>
              <c:numCache>
                <c:formatCode>#,##0.00</c:formatCode>
                <c:ptCount val="16"/>
                <c:pt idx="0">
                  <c:v>1235130.5555555555</c:v>
                </c:pt>
                <c:pt idx="1">
                  <c:v>930930.5555555555</c:v>
                </c:pt>
                <c:pt idx="2">
                  <c:v>887316.66666666663</c:v>
                </c:pt>
                <c:pt idx="3">
                  <c:v>586511.11111111112</c:v>
                </c:pt>
                <c:pt idx="4">
                  <c:v>424572.22222222225</c:v>
                </c:pt>
                <c:pt idx="5">
                  <c:v>657605.5555555555</c:v>
                </c:pt>
                <c:pt idx="6">
                  <c:v>225611.11111111112</c:v>
                </c:pt>
                <c:pt idx="7">
                  <c:v>490936.11111111112</c:v>
                </c:pt>
                <c:pt idx="8">
                  <c:v>385763.88888888888</c:v>
                </c:pt>
                <c:pt idx="9">
                  <c:v>221144.44444444444</c:v>
                </c:pt>
                <c:pt idx="10">
                  <c:v>377238.88888888888</c:v>
                </c:pt>
                <c:pt idx="11">
                  <c:v>304708.33333333331</c:v>
                </c:pt>
                <c:pt idx="12">
                  <c:v>354316.66666666669</c:v>
                </c:pt>
                <c:pt idx="13">
                  <c:v>246408.33333333334</c:v>
                </c:pt>
                <c:pt idx="14">
                  <c:v>229011.11111111112</c:v>
                </c:pt>
                <c:pt idx="15">
                  <c:v>175558.33333333334</c:v>
                </c:pt>
              </c:numCache>
            </c:numRef>
          </c:val>
        </c:ser>
        <c:ser>
          <c:idx val="4"/>
          <c:order val="1"/>
          <c:tx>
            <c:strRef>
              <c:f>LocationSummary!$B$73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LocationSummary!$C$73:$R$73</c:f>
              <c:numCache>
                <c:formatCode>#,##0.00</c:formatCode>
                <c:ptCount val="16"/>
                <c:pt idx="0">
                  <c:v>621566.66666666663</c:v>
                </c:pt>
                <c:pt idx="1">
                  <c:v>621566.66666666663</c:v>
                </c:pt>
                <c:pt idx="2">
                  <c:v>621566.66666666663</c:v>
                </c:pt>
                <c:pt idx="3">
                  <c:v>621566.66666666663</c:v>
                </c:pt>
                <c:pt idx="4">
                  <c:v>621566.66666666663</c:v>
                </c:pt>
                <c:pt idx="5">
                  <c:v>621566.66666666663</c:v>
                </c:pt>
                <c:pt idx="6">
                  <c:v>621566.66666666663</c:v>
                </c:pt>
                <c:pt idx="7">
                  <c:v>621566.66666666663</c:v>
                </c:pt>
                <c:pt idx="8">
                  <c:v>621566.66666666663</c:v>
                </c:pt>
                <c:pt idx="9">
                  <c:v>621566.66666666663</c:v>
                </c:pt>
                <c:pt idx="10">
                  <c:v>621566.66666666663</c:v>
                </c:pt>
                <c:pt idx="11">
                  <c:v>621566.66666666663</c:v>
                </c:pt>
                <c:pt idx="12">
                  <c:v>621566.66666666663</c:v>
                </c:pt>
                <c:pt idx="13">
                  <c:v>621566.66666666663</c:v>
                </c:pt>
                <c:pt idx="14">
                  <c:v>621566.66666666663</c:v>
                </c:pt>
                <c:pt idx="15">
                  <c:v>621566.66666666663</c:v>
                </c:pt>
              </c:numCache>
            </c:numRef>
          </c:val>
        </c:ser>
        <c:ser>
          <c:idx val="6"/>
          <c:order val="2"/>
          <c:tx>
            <c:strRef>
              <c:f>LocationSummary!$B$74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LocationSummary!$C$74:$R$74</c:f>
              <c:numCache>
                <c:formatCode>#,##0.00</c:formatCode>
                <c:ptCount val="16"/>
                <c:pt idx="0">
                  <c:v>51961.111111111109</c:v>
                </c:pt>
                <c:pt idx="1">
                  <c:v>51941.666666666664</c:v>
                </c:pt>
                <c:pt idx="2">
                  <c:v>51933.333333333336</c:v>
                </c:pt>
                <c:pt idx="3">
                  <c:v>51925</c:v>
                </c:pt>
                <c:pt idx="4">
                  <c:v>51886.111111111109</c:v>
                </c:pt>
                <c:pt idx="5">
                  <c:v>51872.222222222219</c:v>
                </c:pt>
                <c:pt idx="6">
                  <c:v>51900</c:v>
                </c:pt>
                <c:pt idx="7">
                  <c:v>51869.444444444445</c:v>
                </c:pt>
                <c:pt idx="8">
                  <c:v>51888.888888888891</c:v>
                </c:pt>
                <c:pt idx="9">
                  <c:v>51786.111111111109</c:v>
                </c:pt>
                <c:pt idx="10">
                  <c:v>51877.777777777781</c:v>
                </c:pt>
                <c:pt idx="11">
                  <c:v>51847.222222222219</c:v>
                </c:pt>
                <c:pt idx="12">
                  <c:v>51844.444444444445</c:v>
                </c:pt>
                <c:pt idx="13">
                  <c:v>51830.555555555555</c:v>
                </c:pt>
                <c:pt idx="14">
                  <c:v>51802.777777777781</c:v>
                </c:pt>
                <c:pt idx="15">
                  <c:v>51486.111111111109</c:v>
                </c:pt>
              </c:numCache>
            </c:numRef>
          </c:val>
        </c:ser>
        <c:ser>
          <c:idx val="7"/>
          <c:order val="3"/>
          <c:tx>
            <c:strRef>
              <c:f>LocationSummary!$B$75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LocationSummary!$C$75:$R$75</c:f>
              <c:numCache>
                <c:formatCode>#,##0.00</c:formatCode>
                <c:ptCount val="16"/>
                <c:pt idx="0">
                  <c:v>542272.22222222225</c:v>
                </c:pt>
                <c:pt idx="1">
                  <c:v>542272.22222222225</c:v>
                </c:pt>
                <c:pt idx="2">
                  <c:v>542272.22222222225</c:v>
                </c:pt>
                <c:pt idx="3">
                  <c:v>542272.22222222225</c:v>
                </c:pt>
                <c:pt idx="4">
                  <c:v>542272.22222222225</c:v>
                </c:pt>
                <c:pt idx="5">
                  <c:v>542272.22222222225</c:v>
                </c:pt>
                <c:pt idx="6">
                  <c:v>542272.22222222225</c:v>
                </c:pt>
                <c:pt idx="7">
                  <c:v>542272.22222222225</c:v>
                </c:pt>
                <c:pt idx="8">
                  <c:v>542272.22222222225</c:v>
                </c:pt>
                <c:pt idx="9">
                  <c:v>542272.22222222225</c:v>
                </c:pt>
                <c:pt idx="10">
                  <c:v>542272.22222222225</c:v>
                </c:pt>
                <c:pt idx="11">
                  <c:v>542272.22222222225</c:v>
                </c:pt>
                <c:pt idx="12">
                  <c:v>542272.22222222225</c:v>
                </c:pt>
                <c:pt idx="13">
                  <c:v>542272.22222222225</c:v>
                </c:pt>
                <c:pt idx="14">
                  <c:v>542272.22222222225</c:v>
                </c:pt>
                <c:pt idx="15">
                  <c:v>542272.22222222225</c:v>
                </c:pt>
              </c:numCache>
            </c:numRef>
          </c:val>
        </c:ser>
        <c:ser>
          <c:idx val="3"/>
          <c:order val="4"/>
          <c:tx>
            <c:strRef>
              <c:f>LocationSummary!$B$77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LocationSummary!$C$77:$R$77</c:f>
              <c:numCache>
                <c:formatCode>#,##0.00</c:formatCode>
                <c:ptCount val="16"/>
                <c:pt idx="0">
                  <c:v>319269.44444444444</c:v>
                </c:pt>
                <c:pt idx="1">
                  <c:v>317088.88888888888</c:v>
                </c:pt>
                <c:pt idx="2">
                  <c:v>325844.44444444444</c:v>
                </c:pt>
                <c:pt idx="3">
                  <c:v>315686.11111111112</c:v>
                </c:pt>
                <c:pt idx="4">
                  <c:v>318072.22222222225</c:v>
                </c:pt>
                <c:pt idx="5">
                  <c:v>322286.11111111112</c:v>
                </c:pt>
                <c:pt idx="6">
                  <c:v>309572.22222222225</c:v>
                </c:pt>
                <c:pt idx="7">
                  <c:v>313375</c:v>
                </c:pt>
                <c:pt idx="8">
                  <c:v>323975</c:v>
                </c:pt>
                <c:pt idx="9">
                  <c:v>316136.11111111112</c:v>
                </c:pt>
                <c:pt idx="10">
                  <c:v>314902.77777777775</c:v>
                </c:pt>
                <c:pt idx="11">
                  <c:v>321444.44444444444</c:v>
                </c:pt>
                <c:pt idx="12">
                  <c:v>315427.77777777775</c:v>
                </c:pt>
                <c:pt idx="13">
                  <c:v>319513.88888888888</c:v>
                </c:pt>
                <c:pt idx="14">
                  <c:v>319022.22222222225</c:v>
                </c:pt>
                <c:pt idx="15">
                  <c:v>329891.66666666669</c:v>
                </c:pt>
              </c:numCache>
            </c:numRef>
          </c:val>
        </c:ser>
        <c:ser>
          <c:idx val="0"/>
          <c:order val="5"/>
          <c:tx>
            <c:strRef>
              <c:f>LocationSummary!$B$78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LocationSummary!$C$78:$R$78</c:f>
              <c:numCache>
                <c:formatCode>#,##0.00</c:formatCode>
                <c:ptCount val="16"/>
                <c:pt idx="0">
                  <c:v>37983.333333333336</c:v>
                </c:pt>
                <c:pt idx="1">
                  <c:v>30411.111111111109</c:v>
                </c:pt>
                <c:pt idx="2">
                  <c:v>27480.555555555555</c:v>
                </c:pt>
                <c:pt idx="3">
                  <c:v>23722.222222222223</c:v>
                </c:pt>
                <c:pt idx="4">
                  <c:v>19500</c:v>
                </c:pt>
                <c:pt idx="5">
                  <c:v>21991.666666666668</c:v>
                </c:pt>
                <c:pt idx="6">
                  <c:v>15616.666666666666</c:v>
                </c:pt>
                <c:pt idx="7">
                  <c:v>21588.888888888891</c:v>
                </c:pt>
                <c:pt idx="8">
                  <c:v>18388.888888888891</c:v>
                </c:pt>
                <c:pt idx="9">
                  <c:v>15730.555555555555</c:v>
                </c:pt>
                <c:pt idx="10">
                  <c:v>19691.666666666668</c:v>
                </c:pt>
                <c:pt idx="11">
                  <c:v>17041.666666666668</c:v>
                </c:pt>
                <c:pt idx="12">
                  <c:v>19944.444444444445</c:v>
                </c:pt>
                <c:pt idx="13">
                  <c:v>16719.444444444445</c:v>
                </c:pt>
                <c:pt idx="14">
                  <c:v>17494.444444444445</c:v>
                </c:pt>
                <c:pt idx="15">
                  <c:v>18597.222222222223</c:v>
                </c:pt>
              </c:numCache>
            </c:numRef>
          </c:val>
        </c:ser>
        <c:ser>
          <c:idx val="1"/>
          <c:order val="6"/>
          <c:tx>
            <c:strRef>
              <c:f>LocationSummary!$B$83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LocationSummary!$C$83:$R$83</c:f>
              <c:numCache>
                <c:formatCode>#,##0.00</c:formatCode>
                <c:ptCount val="16"/>
                <c:pt idx="0">
                  <c:v>21827.777777777777</c:v>
                </c:pt>
                <c:pt idx="1">
                  <c:v>21063.888888888891</c:v>
                </c:pt>
                <c:pt idx="2">
                  <c:v>21205.555555555555</c:v>
                </c:pt>
                <c:pt idx="3">
                  <c:v>20400</c:v>
                </c:pt>
                <c:pt idx="4">
                  <c:v>20583.333333333332</c:v>
                </c:pt>
                <c:pt idx="5">
                  <c:v>20688.888888888891</c:v>
                </c:pt>
                <c:pt idx="6">
                  <c:v>19980.555555555555</c:v>
                </c:pt>
                <c:pt idx="7">
                  <c:v>19952.777777777777</c:v>
                </c:pt>
                <c:pt idx="8">
                  <c:v>19961.111111111109</c:v>
                </c:pt>
                <c:pt idx="9">
                  <c:v>19583.333333333332</c:v>
                </c:pt>
                <c:pt idx="10">
                  <c:v>19613.888888888891</c:v>
                </c:pt>
                <c:pt idx="11">
                  <c:v>19580.555555555555</c:v>
                </c:pt>
                <c:pt idx="12">
                  <c:v>19475</c:v>
                </c:pt>
                <c:pt idx="13">
                  <c:v>19266.666666666668</c:v>
                </c:pt>
                <c:pt idx="14">
                  <c:v>19005.555555555555</c:v>
                </c:pt>
                <c:pt idx="15">
                  <c:v>18605.555555555558</c:v>
                </c:pt>
              </c:numCache>
            </c:numRef>
          </c:val>
        </c:ser>
        <c:overlap val="100"/>
        <c:axId val="132544768"/>
        <c:axId val="132562944"/>
      </c:barChart>
      <c:catAx>
        <c:axId val="13254476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562944"/>
        <c:crosses val="autoZero"/>
        <c:auto val="1"/>
        <c:lblAlgn val="ctr"/>
        <c:lblOffset val="50"/>
        <c:tickLblSkip val="1"/>
        <c:tickMarkSkip val="1"/>
      </c:catAx>
      <c:valAx>
        <c:axId val="1325629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54476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921198668146501"/>
          <c:y val="1.0875475802066378E-2"/>
          <c:w val="0.23418423973362845"/>
          <c:h val="0.263186514410006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16"/>
          <c:h val="0.776508972267541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Schedules!$E$76:$AB$76</c:f>
              <c:numCache>
                <c:formatCode>General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Schedules!$E$78:$AB$78</c:f>
              <c:numCache>
                <c:formatCode>General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0.5</c:v>
                </c:pt>
                <c:pt idx="8">
                  <c:v>0.5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0.5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</c:numCache>
            </c:numRef>
          </c:val>
        </c:ser>
        <c:ser>
          <c:idx val="4"/>
          <c:order val="2"/>
          <c:tx>
            <c:v>Sunday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Schedules!$E$80:$AB$80</c:f>
              <c:numCache>
                <c:formatCode>General</c:formatCode>
                <c:ptCount val="2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0.3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0.6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</c:numCache>
            </c:numRef>
          </c:val>
        </c:ser>
        <c:axId val="133445504"/>
        <c:axId val="133451776"/>
      </c:barChart>
      <c:catAx>
        <c:axId val="133445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451776"/>
        <c:crosses val="autoZero"/>
        <c:auto val="1"/>
        <c:lblAlgn val="ctr"/>
        <c:lblOffset val="100"/>
        <c:tickLblSkip val="1"/>
        <c:tickMarkSkip val="1"/>
      </c:catAx>
      <c:valAx>
        <c:axId val="1334517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4455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738068812431117"/>
          <c:y val="0.10440456769983635"/>
          <c:w val="0.17425083240843364"/>
          <c:h val="0.1337683523654170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16"/>
          <c:h val="0.776508972267541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Schedules!$E$81:$AB$81</c:f>
              <c:numCache>
                <c:formatCode>General</c:formatCode>
                <c:ptCount val="24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0.5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0.2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0.5</c:v>
                </c:pt>
                <c:pt idx="20">
                  <c:v>0.5</c:v>
                </c:pt>
                <c:pt idx="21">
                  <c:v>0.57999999999999996</c:v>
                </c:pt>
                <c:pt idx="22">
                  <c:v>0.65</c:v>
                </c:pt>
                <c:pt idx="23">
                  <c:v>0.65</c:v>
                </c:pt>
              </c:numCache>
            </c:numRef>
          </c:val>
        </c:ser>
        <c:ser>
          <c:idx val="2"/>
          <c:order val="1"/>
          <c:tx>
            <c:v>Weekend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Schedules!$E$82:$AB$82</c:f>
              <c:numCache>
                <c:formatCode>General</c:formatCode>
                <c:ptCount val="24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0.5</c:v>
                </c:pt>
                <c:pt idx="7">
                  <c:v>0.34</c:v>
                </c:pt>
                <c:pt idx="8">
                  <c:v>0.34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0.34</c:v>
                </c:pt>
                <c:pt idx="18">
                  <c:v>0.35</c:v>
                </c:pt>
                <c:pt idx="19">
                  <c:v>0.65</c:v>
                </c:pt>
                <c:pt idx="20">
                  <c:v>0.65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</c:ser>
        <c:axId val="133374720"/>
        <c:axId val="133376640"/>
      </c:barChart>
      <c:catAx>
        <c:axId val="133374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376640"/>
        <c:crosses val="autoZero"/>
        <c:auto val="1"/>
        <c:lblAlgn val="ctr"/>
        <c:lblOffset val="100"/>
        <c:tickLblSkip val="1"/>
        <c:tickMarkSkip val="1"/>
      </c:catAx>
      <c:valAx>
        <c:axId val="133376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37472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736958934517627"/>
          <c:y val="0.12724306688417641"/>
          <c:w val="0.15316315205327191"/>
          <c:h val="8.97226753670485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603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Schedules!$D$123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Schedules!$E$123:$AB$123</c:f>
              <c:numCache>
                <c:formatCode>General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axId val="133430272"/>
        <c:axId val="133657728"/>
      </c:barChart>
      <c:catAx>
        <c:axId val="133430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9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657728"/>
        <c:crosses val="autoZero"/>
        <c:auto val="1"/>
        <c:lblAlgn val="ctr"/>
        <c:lblOffset val="100"/>
        <c:tickLblSkip val="1"/>
        <c:tickMarkSkip val="1"/>
      </c:catAx>
      <c:valAx>
        <c:axId val="13365772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4302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431742508324086"/>
          <c:y val="0.10277324632952722"/>
          <c:w val="0.13207547169811337"/>
          <c:h val="7.83034257748775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16"/>
          <c:h val="0.77650897226754145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Schedules!$D$126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Schedules!$E$126:$AB$126</c:f>
              <c:numCache>
                <c:formatCode>General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axId val="133727744"/>
        <c:axId val="133729664"/>
      </c:barChart>
      <c:catAx>
        <c:axId val="133727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729664"/>
        <c:crosses val="autoZero"/>
        <c:auto val="1"/>
        <c:lblAlgn val="ctr"/>
        <c:lblOffset val="100"/>
        <c:tickLblSkip val="1"/>
        <c:tickMarkSkip val="1"/>
      </c:catAx>
      <c:valAx>
        <c:axId val="13372966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946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7277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0929853181076671"/>
          <c:w val="0.14095449500555041"/>
          <c:h val="0.11908646003262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0632630410655"/>
          <c:y val="4.2414355628058717E-2"/>
          <c:w val="0.85460599334073895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LocationSummary!$B$87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176020</c:v>
                </c:pt>
                <c:pt idx="1">
                  <c:v>913860</c:v>
                </c:pt>
                <c:pt idx="2">
                  <c:v>555370</c:v>
                </c:pt>
                <c:pt idx="3">
                  <c:v>1668470</c:v>
                </c:pt>
                <c:pt idx="4">
                  <c:v>376580</c:v>
                </c:pt>
                <c:pt idx="5">
                  <c:v>924400</c:v>
                </c:pt>
                <c:pt idx="6">
                  <c:v>967040</c:v>
                </c:pt>
                <c:pt idx="7">
                  <c:v>2661020</c:v>
                </c:pt>
                <c:pt idx="8">
                  <c:v>1712260</c:v>
                </c:pt>
                <c:pt idx="9">
                  <c:v>2292690</c:v>
                </c:pt>
                <c:pt idx="10">
                  <c:v>3737010</c:v>
                </c:pt>
                <c:pt idx="11">
                  <c:v>2579000</c:v>
                </c:pt>
                <c:pt idx="12">
                  <c:v>4786670</c:v>
                </c:pt>
                <c:pt idx="13">
                  <c:v>3842910</c:v>
                </c:pt>
                <c:pt idx="14">
                  <c:v>5809120</c:v>
                </c:pt>
                <c:pt idx="15">
                  <c:v>9580540</c:v>
                </c:pt>
              </c:numCache>
            </c:numRef>
          </c:val>
        </c:ser>
        <c:ser>
          <c:idx val="4"/>
          <c:order val="1"/>
          <c:tx>
            <c:strRef>
              <c:f>LocationSummary!$B$91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LocationSummary!$C$91:$R$91</c:f>
              <c:numCache>
                <c:formatCode>#,##0.00</c:formatCode>
                <c:ptCount val="16"/>
                <c:pt idx="0">
                  <c:v>1238650</c:v>
                </c:pt>
                <c:pt idx="1">
                  <c:v>1238650</c:v>
                </c:pt>
                <c:pt idx="2">
                  <c:v>1238650</c:v>
                </c:pt>
                <c:pt idx="3">
                  <c:v>1238650</c:v>
                </c:pt>
                <c:pt idx="4">
                  <c:v>1238650</c:v>
                </c:pt>
                <c:pt idx="5">
                  <c:v>1238650</c:v>
                </c:pt>
                <c:pt idx="6">
                  <c:v>1238650</c:v>
                </c:pt>
                <c:pt idx="7">
                  <c:v>1238650</c:v>
                </c:pt>
                <c:pt idx="8">
                  <c:v>1238650</c:v>
                </c:pt>
                <c:pt idx="9">
                  <c:v>1238650</c:v>
                </c:pt>
                <c:pt idx="10">
                  <c:v>1238650</c:v>
                </c:pt>
                <c:pt idx="11">
                  <c:v>1238650</c:v>
                </c:pt>
                <c:pt idx="12">
                  <c:v>1238650</c:v>
                </c:pt>
                <c:pt idx="13">
                  <c:v>1238650</c:v>
                </c:pt>
                <c:pt idx="14">
                  <c:v>1238650</c:v>
                </c:pt>
                <c:pt idx="15">
                  <c:v>1238650</c:v>
                </c:pt>
              </c:numCache>
            </c:numRef>
          </c:val>
        </c:ser>
        <c:ser>
          <c:idx val="0"/>
          <c:order val="2"/>
          <c:tx>
            <c:strRef>
              <c:f>LocationSummary!$B$98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LocationSummary!$C$98:$R$98</c:f>
              <c:numCache>
                <c:formatCode>#,##0.00</c:formatCode>
                <c:ptCount val="16"/>
                <c:pt idx="0">
                  <c:v>3829470</c:v>
                </c:pt>
                <c:pt idx="1">
                  <c:v>4855150</c:v>
                </c:pt>
                <c:pt idx="2">
                  <c:v>4265980</c:v>
                </c:pt>
                <c:pt idx="3">
                  <c:v>5843000</c:v>
                </c:pt>
                <c:pt idx="4">
                  <c:v>5650970</c:v>
                </c:pt>
                <c:pt idx="5">
                  <c:v>4975990</c:v>
                </c:pt>
                <c:pt idx="6">
                  <c:v>6496320</c:v>
                </c:pt>
                <c:pt idx="7">
                  <c:v>6619460</c:v>
                </c:pt>
                <c:pt idx="8">
                  <c:v>6472240</c:v>
                </c:pt>
                <c:pt idx="9">
                  <c:v>7023360</c:v>
                </c:pt>
                <c:pt idx="10">
                  <c:v>7300960</c:v>
                </c:pt>
                <c:pt idx="11">
                  <c:v>7265410</c:v>
                </c:pt>
                <c:pt idx="12">
                  <c:v>7889860</c:v>
                </c:pt>
                <c:pt idx="13">
                  <c:v>7996780</c:v>
                </c:pt>
                <c:pt idx="14">
                  <c:v>8861150</c:v>
                </c:pt>
                <c:pt idx="15">
                  <c:v>10036920</c:v>
                </c:pt>
              </c:numCache>
            </c:numRef>
          </c:val>
        </c:ser>
        <c:overlap val="100"/>
        <c:axId val="132745088"/>
        <c:axId val="132746624"/>
      </c:barChart>
      <c:catAx>
        <c:axId val="13274508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746624"/>
        <c:crosses val="autoZero"/>
        <c:auto val="1"/>
        <c:lblAlgn val="ctr"/>
        <c:lblOffset val="50"/>
        <c:tickLblSkip val="1"/>
        <c:tickMarkSkip val="1"/>
      </c:catAx>
      <c:valAx>
        <c:axId val="1327466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3344208809137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74508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9655937846837"/>
          <c:y val="5.2202283849919248E-2"/>
          <c:w val="0.23418423973362923"/>
          <c:h val="0.1370309951060365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76359600443952"/>
          <c:y val="4.2414355628058717E-2"/>
          <c:w val="0.86348501664818134"/>
          <c:h val="0.75040783034258396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LocationSummary!$B$138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LocationSummary!$C$138:$R$138</c:f>
              <c:numCache>
                <c:formatCode>0.00</c:formatCode>
                <c:ptCount val="16"/>
                <c:pt idx="0">
                  <c:v>391.92211040881278</c:v>
                </c:pt>
                <c:pt idx="1">
                  <c:v>295.39571046663417</c:v>
                </c:pt>
                <c:pt idx="2">
                  <c:v>281.55648731764455</c:v>
                </c:pt>
                <c:pt idx="3">
                  <c:v>186.10718633018635</c:v>
                </c:pt>
                <c:pt idx="4">
                  <c:v>134.72198595187959</c:v>
                </c:pt>
                <c:pt idx="5">
                  <c:v>208.66632761260399</c:v>
                </c:pt>
                <c:pt idx="6">
                  <c:v>71.589179298193343</c:v>
                </c:pt>
                <c:pt idx="7">
                  <c:v>155.78006379739961</c:v>
                </c:pt>
                <c:pt idx="8">
                  <c:v>122.40762466186408</c:v>
                </c:pt>
                <c:pt idx="9">
                  <c:v>70.171851050083333</c:v>
                </c:pt>
                <c:pt idx="10">
                  <c:v>119.70253735250486</c:v>
                </c:pt>
                <c:pt idx="11">
                  <c:v>96.687700358474743</c:v>
                </c:pt>
                <c:pt idx="12">
                  <c:v>112.4290344275025</c:v>
                </c:pt>
                <c:pt idx="13">
                  <c:v>78.188393597695608</c:v>
                </c:pt>
                <c:pt idx="14">
                  <c:v>72.668041098993498</c:v>
                </c:pt>
                <c:pt idx="15">
                  <c:v>55.706817542786474</c:v>
                </c:pt>
              </c:numCache>
            </c:numRef>
          </c:val>
        </c:ser>
        <c:ser>
          <c:idx val="0"/>
          <c:order val="1"/>
          <c:tx>
            <c:strRef>
              <c:f>LocationSummary!$B$139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LocationSummary!$C$139:$R$139</c:f>
              <c:numCache>
                <c:formatCode>0.00</c:formatCode>
                <c:ptCount val="16"/>
                <c:pt idx="0">
                  <c:v>197.23074509333827</c:v>
                </c:pt>
                <c:pt idx="1">
                  <c:v>197.23074509333827</c:v>
                </c:pt>
                <c:pt idx="2">
                  <c:v>197.23074509333827</c:v>
                </c:pt>
                <c:pt idx="3">
                  <c:v>197.23074509333827</c:v>
                </c:pt>
                <c:pt idx="4">
                  <c:v>197.23074509333827</c:v>
                </c:pt>
                <c:pt idx="5">
                  <c:v>197.23074509333827</c:v>
                </c:pt>
                <c:pt idx="6">
                  <c:v>197.23074509333827</c:v>
                </c:pt>
                <c:pt idx="7">
                  <c:v>197.23074509333827</c:v>
                </c:pt>
                <c:pt idx="8">
                  <c:v>197.23074509333827</c:v>
                </c:pt>
                <c:pt idx="9">
                  <c:v>197.23074509333827</c:v>
                </c:pt>
                <c:pt idx="10">
                  <c:v>197.23074509333827</c:v>
                </c:pt>
                <c:pt idx="11">
                  <c:v>197.23074509333827</c:v>
                </c:pt>
                <c:pt idx="12">
                  <c:v>197.23074509333827</c:v>
                </c:pt>
                <c:pt idx="13">
                  <c:v>197.23074509333827</c:v>
                </c:pt>
                <c:pt idx="14">
                  <c:v>197.23074509333827</c:v>
                </c:pt>
                <c:pt idx="15">
                  <c:v>197.23074509333827</c:v>
                </c:pt>
              </c:numCache>
            </c:numRef>
          </c:val>
        </c:ser>
        <c:ser>
          <c:idx val="1"/>
          <c:order val="2"/>
          <c:tx>
            <c:strRef>
              <c:f>LocationSummary!$B$140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LocationSummary!$C$140:$R$140</c:f>
              <c:numCache>
                <c:formatCode>0.00</c:formatCode>
                <c:ptCount val="16"/>
                <c:pt idx="0">
                  <c:v>16.487899383797153</c:v>
                </c:pt>
                <c:pt idx="1">
                  <c:v>16.481729422518065</c:v>
                </c:pt>
                <c:pt idx="2">
                  <c:v>16.479085153398458</c:v>
                </c:pt>
                <c:pt idx="3">
                  <c:v>16.476440884278848</c:v>
                </c:pt>
                <c:pt idx="4">
                  <c:v>16.464100961720678</c:v>
                </c:pt>
                <c:pt idx="5">
                  <c:v>16.459693846521329</c:v>
                </c:pt>
                <c:pt idx="6">
                  <c:v>16.468508076920024</c:v>
                </c:pt>
                <c:pt idx="7">
                  <c:v>16.458812423481461</c:v>
                </c:pt>
                <c:pt idx="8">
                  <c:v>16.464982384760546</c:v>
                </c:pt>
                <c:pt idx="9">
                  <c:v>16.43236973228538</c:v>
                </c:pt>
                <c:pt idx="10">
                  <c:v>16.461456692601068</c:v>
                </c:pt>
                <c:pt idx="11">
                  <c:v>16.451761039162506</c:v>
                </c:pt>
                <c:pt idx="12">
                  <c:v>16.450879616122638</c:v>
                </c:pt>
                <c:pt idx="13">
                  <c:v>16.446472500923289</c:v>
                </c:pt>
                <c:pt idx="14">
                  <c:v>16.437658270524594</c:v>
                </c:pt>
                <c:pt idx="15">
                  <c:v>16.337176043979483</c:v>
                </c:pt>
              </c:numCache>
            </c:numRef>
          </c:val>
        </c:ser>
        <c:ser>
          <c:idx val="3"/>
          <c:order val="3"/>
          <c:tx>
            <c:strRef>
              <c:f>LocationSummary!$B$141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LocationSummary!$C$141:$R$141</c:f>
              <c:numCache>
                <c:formatCode>0.00</c:formatCode>
                <c:ptCount val="16"/>
                <c:pt idx="0">
                  <c:v>172.06964299722614</c:v>
                </c:pt>
                <c:pt idx="1">
                  <c:v>172.06964299722614</c:v>
                </c:pt>
                <c:pt idx="2">
                  <c:v>172.06964299722614</c:v>
                </c:pt>
                <c:pt idx="3">
                  <c:v>172.06964299722614</c:v>
                </c:pt>
                <c:pt idx="4">
                  <c:v>172.06964299722614</c:v>
                </c:pt>
                <c:pt idx="5">
                  <c:v>172.06964299722614</c:v>
                </c:pt>
                <c:pt idx="6">
                  <c:v>172.06964299722614</c:v>
                </c:pt>
                <c:pt idx="7">
                  <c:v>172.06964299722614</c:v>
                </c:pt>
                <c:pt idx="8">
                  <c:v>172.06964299722614</c:v>
                </c:pt>
                <c:pt idx="9">
                  <c:v>172.06964299722614</c:v>
                </c:pt>
                <c:pt idx="10">
                  <c:v>172.06964299722614</c:v>
                </c:pt>
                <c:pt idx="11">
                  <c:v>172.06964299722614</c:v>
                </c:pt>
                <c:pt idx="12">
                  <c:v>172.06964299722614</c:v>
                </c:pt>
                <c:pt idx="13">
                  <c:v>172.06964299722614</c:v>
                </c:pt>
                <c:pt idx="14">
                  <c:v>172.06964299722614</c:v>
                </c:pt>
                <c:pt idx="15">
                  <c:v>172.06964299722614</c:v>
                </c:pt>
              </c:numCache>
            </c:numRef>
          </c:val>
        </c:ser>
        <c:ser>
          <c:idx val="4"/>
          <c:order val="4"/>
          <c:tx>
            <c:strRef>
              <c:f>LocationSummary!$B$143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LocationSummary!$C$143:$R$143</c:f>
              <c:numCache>
                <c:formatCode>0.00</c:formatCode>
                <c:ptCount val="16"/>
                <c:pt idx="0">
                  <c:v>101.30811993347018</c:v>
                </c:pt>
                <c:pt idx="1">
                  <c:v>100.6162028471727</c:v>
                </c:pt>
                <c:pt idx="2">
                  <c:v>103.39444826884107</c:v>
                </c:pt>
                <c:pt idx="3">
                  <c:v>100.17108421203865</c:v>
                </c:pt>
                <c:pt idx="4">
                  <c:v>100.92822660328646</c:v>
                </c:pt>
                <c:pt idx="5">
                  <c:v>102.26534535476836</c:v>
                </c:pt>
                <c:pt idx="6">
                  <c:v>98.231072101286074</c:v>
                </c:pt>
                <c:pt idx="7">
                  <c:v>99.437740242867292</c:v>
                </c:pt>
                <c:pt idx="8">
                  <c:v>102.80125056300896</c:v>
                </c:pt>
                <c:pt idx="9">
                  <c:v>100.31387474449748</c:v>
                </c:pt>
                <c:pt idx="10">
                  <c:v>99.922522914795465</c:v>
                </c:pt>
                <c:pt idx="11">
                  <c:v>101.99827417368793</c:v>
                </c:pt>
                <c:pt idx="12">
                  <c:v>100.08911186933079</c:v>
                </c:pt>
                <c:pt idx="13">
                  <c:v>101.3856851609787</c:v>
                </c:pt>
                <c:pt idx="14">
                  <c:v>101.22967328292181</c:v>
                </c:pt>
                <c:pt idx="15">
                  <c:v>104.67868163793079</c:v>
                </c:pt>
              </c:numCache>
            </c:numRef>
          </c:val>
        </c:ser>
        <c:ser>
          <c:idx val="5"/>
          <c:order val="5"/>
          <c:tx>
            <c:strRef>
              <c:f>LocationSummary!$B$144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LocationSummary!$C$144:$R$144</c:f>
              <c:numCache>
                <c:formatCode>0.00</c:formatCode>
                <c:ptCount val="16"/>
                <c:pt idx="0">
                  <c:v>12.05257864717429</c:v>
                </c:pt>
                <c:pt idx="1">
                  <c:v>9.6498194404902815</c:v>
                </c:pt>
                <c:pt idx="2">
                  <c:v>8.719918133428056</c:v>
                </c:pt>
                <c:pt idx="3">
                  <c:v>7.5273527604847468</c:v>
                </c:pt>
                <c:pt idx="4">
                  <c:v>6.1875897398832462</c:v>
                </c:pt>
                <c:pt idx="5">
                  <c:v>6.9782262066461058</c:v>
                </c:pt>
                <c:pt idx="6">
                  <c:v>4.9553603301458136</c:v>
                </c:pt>
                <c:pt idx="7">
                  <c:v>6.8504198658650415</c:v>
                </c:pt>
                <c:pt idx="8">
                  <c:v>5.8350205239354827</c:v>
                </c:pt>
                <c:pt idx="9">
                  <c:v>4.9914986747804591</c:v>
                </c:pt>
                <c:pt idx="10">
                  <c:v>6.2484079296342356</c:v>
                </c:pt>
                <c:pt idx="11">
                  <c:v>5.4075303495988196</c:v>
                </c:pt>
                <c:pt idx="12">
                  <c:v>6.3286174262623511</c:v>
                </c:pt>
                <c:pt idx="13">
                  <c:v>5.3052852769739687</c:v>
                </c:pt>
                <c:pt idx="14">
                  <c:v>5.5512023050975339</c:v>
                </c:pt>
                <c:pt idx="15">
                  <c:v>5.9011272519256881</c:v>
                </c:pt>
              </c:numCache>
            </c:numRef>
          </c:val>
        </c:ser>
        <c:ser>
          <c:idx val="6"/>
          <c:order val="6"/>
          <c:tx>
            <c:strRef>
              <c:f>LocationSummary!$B$149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LocationSummary!$C$149:$R$149</c:f>
              <c:numCache>
                <c:formatCode>0.00</c:formatCode>
                <c:ptCount val="16"/>
                <c:pt idx="0">
                  <c:v>6.9262222472938104</c:v>
                </c:pt>
                <c:pt idx="1">
                  <c:v>6.6838309113297232</c:v>
                </c:pt>
                <c:pt idx="2">
                  <c:v>6.7287834863630627</c:v>
                </c:pt>
                <c:pt idx="3">
                  <c:v>6.4731708048009349</c:v>
                </c:pt>
                <c:pt idx="4">
                  <c:v>6.5313447254323158</c:v>
                </c:pt>
                <c:pt idx="5">
                  <c:v>6.5648388009473528</c:v>
                </c:pt>
                <c:pt idx="6">
                  <c:v>6.3400759257806536</c:v>
                </c:pt>
                <c:pt idx="7">
                  <c:v>6.3312616953819596</c:v>
                </c:pt>
                <c:pt idx="8">
                  <c:v>6.3339059645015681</c:v>
                </c:pt>
                <c:pt idx="9">
                  <c:v>6.2140324310793282</c:v>
                </c:pt>
                <c:pt idx="10">
                  <c:v>6.2237280845178917</c:v>
                </c:pt>
                <c:pt idx="11">
                  <c:v>6.2131510080394587</c:v>
                </c:pt>
                <c:pt idx="12">
                  <c:v>6.1796569325244217</c:v>
                </c:pt>
                <c:pt idx="13">
                  <c:v>6.1135502045342163</c:v>
                </c:pt>
                <c:pt idx="14">
                  <c:v>6.0306964387864914</c:v>
                </c:pt>
                <c:pt idx="15">
                  <c:v>5.9037715210452966</c:v>
                </c:pt>
              </c:numCache>
            </c:numRef>
          </c:val>
        </c:ser>
        <c:ser>
          <c:idx val="7"/>
          <c:order val="7"/>
          <c:tx>
            <c:strRef>
              <c:f>LocationSummary!$B$153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0.00</c:formatCode>
                <c:ptCount val="16"/>
                <c:pt idx="0">
                  <c:v>15.514808347781324</c:v>
                </c:pt>
                <c:pt idx="1">
                  <c:v>80.54972592150574</c:v>
                </c:pt>
                <c:pt idx="2">
                  <c:v>48.95159136522733</c:v>
                </c:pt>
                <c:pt idx="3">
                  <c:v>147.06278993309115</c:v>
                </c:pt>
                <c:pt idx="4">
                  <c:v>33.192628835402175</c:v>
                </c:pt>
                <c:pt idx="5">
                  <c:v>81.478745805528106</c:v>
                </c:pt>
                <c:pt idx="6">
                  <c:v>85.237133647531266</c:v>
                </c:pt>
                <c:pt idx="7">
                  <c:v>234.54843375532928</c:v>
                </c:pt>
                <c:pt idx="8">
                  <c:v>150.92254142467931</c:v>
                </c:pt>
                <c:pt idx="9">
                  <c:v>202.08297892781937</c:v>
                </c:pt>
                <c:pt idx="10">
                  <c:v>329.38867142223773</c:v>
                </c:pt>
                <c:pt idx="11">
                  <c:v>227.3190019823204</c:v>
                </c:pt>
                <c:pt idx="12">
                  <c:v>421.90812222517008</c:v>
                </c:pt>
                <c:pt idx="13">
                  <c:v>338.72294141445479</c:v>
                </c:pt>
                <c:pt idx="14">
                  <c:v>512.02922093661766</c:v>
                </c:pt>
                <c:pt idx="15">
                  <c:v>844.4508690390461</c:v>
                </c:pt>
              </c:numCache>
            </c:numRef>
          </c:val>
        </c:ser>
        <c:ser>
          <c:idx val="8"/>
          <c:order val="8"/>
          <c:tx>
            <c:strRef>
              <c:f>LocationSummary!$B$157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LocationSummary!$C$157:$R$157</c:f>
              <c:numCache>
                <c:formatCode>0.00</c:formatCode>
                <c:ptCount val="16"/>
                <c:pt idx="0">
                  <c:v>109.17746483342425</c:v>
                </c:pt>
                <c:pt idx="1">
                  <c:v>109.17746483342425</c:v>
                </c:pt>
                <c:pt idx="2">
                  <c:v>109.17746483342425</c:v>
                </c:pt>
                <c:pt idx="3">
                  <c:v>109.17746483342425</c:v>
                </c:pt>
                <c:pt idx="4">
                  <c:v>109.17746483342425</c:v>
                </c:pt>
                <c:pt idx="5">
                  <c:v>109.17746483342425</c:v>
                </c:pt>
                <c:pt idx="6">
                  <c:v>109.17746483342425</c:v>
                </c:pt>
                <c:pt idx="7">
                  <c:v>109.17746483342425</c:v>
                </c:pt>
                <c:pt idx="8">
                  <c:v>109.17746483342425</c:v>
                </c:pt>
                <c:pt idx="9">
                  <c:v>109.17746483342425</c:v>
                </c:pt>
                <c:pt idx="10">
                  <c:v>109.17746483342425</c:v>
                </c:pt>
                <c:pt idx="11">
                  <c:v>109.17746483342425</c:v>
                </c:pt>
                <c:pt idx="12">
                  <c:v>109.17746483342425</c:v>
                </c:pt>
                <c:pt idx="13">
                  <c:v>109.17746483342425</c:v>
                </c:pt>
                <c:pt idx="14">
                  <c:v>109.17746483342425</c:v>
                </c:pt>
                <c:pt idx="15">
                  <c:v>109.17746483342425</c:v>
                </c:pt>
              </c:numCache>
            </c:numRef>
          </c:val>
        </c:ser>
        <c:ser>
          <c:idx val="9"/>
          <c:order val="9"/>
          <c:tx>
            <c:strRef>
              <c:f>LocationSummary!$B$164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LocationSummary!$C$164:$R$164</c:f>
              <c:numCache>
                <c:formatCode>0.00</c:formatCode>
                <c:ptCount val="16"/>
                <c:pt idx="0">
                  <c:v>337.53830884887032</c:v>
                </c:pt>
                <c:pt idx="1">
                  <c:v>427.94410720219577</c:v>
                </c:pt>
                <c:pt idx="2">
                  <c:v>376.01330596220981</c:v>
                </c:pt>
                <c:pt idx="3">
                  <c:v>515.01548219569531</c:v>
                </c:pt>
                <c:pt idx="4">
                  <c:v>498.08951556108303</c:v>
                </c:pt>
                <c:pt idx="5">
                  <c:v>438.59522321597768</c:v>
                </c:pt>
                <c:pt idx="6">
                  <c:v>572.60061223644345</c:v>
                </c:pt>
                <c:pt idx="7">
                  <c:v>583.45445554939533</c:v>
                </c:pt>
                <c:pt idx="8">
                  <c:v>570.47814555643788</c:v>
                </c:pt>
                <c:pt idx="9">
                  <c:v>619.05513212972073</c:v>
                </c:pt>
                <c:pt idx="10">
                  <c:v>643.52343571649556</c:v>
                </c:pt>
                <c:pt idx="11">
                  <c:v>640.38997680975979</c:v>
                </c:pt>
                <c:pt idx="12">
                  <c:v>695.43043853440497</c:v>
                </c:pt>
                <c:pt idx="13">
                  <c:v>704.8546136766887</c:v>
                </c:pt>
                <c:pt idx="14">
                  <c:v>781.04217697388071</c:v>
                </c:pt>
                <c:pt idx="15">
                  <c:v>884.67725373260612</c:v>
                </c:pt>
              </c:numCache>
            </c:numRef>
          </c:val>
        </c:ser>
        <c:overlap val="100"/>
        <c:axId val="132893696"/>
        <c:axId val="132903680"/>
      </c:barChart>
      <c:catAx>
        <c:axId val="13289369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03680"/>
        <c:crosses val="autoZero"/>
        <c:auto val="1"/>
        <c:lblAlgn val="ctr"/>
        <c:lblOffset val="0"/>
        <c:tickLblSkip val="1"/>
        <c:tickMarkSkip val="1"/>
      </c:catAx>
      <c:valAx>
        <c:axId val="13290368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4417314095449602E-2"/>
              <c:y val="0.1517128874388273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936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392526822049591"/>
          <c:y val="5.3833605220228904E-2"/>
          <c:w val="0.52423233444321127"/>
          <c:h val="0.2278412180532898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206437291897892"/>
          <c:y val="4.2414355628058717E-2"/>
          <c:w val="0.8368479467258606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LocationSummary!$B$235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LocationSummary!$C$235:$R$235</c:f>
              <c:numCache>
                <c:formatCode>#,##0.00</c:formatCode>
                <c:ptCount val="16"/>
                <c:pt idx="0">
                  <c:v>44332.9</c:v>
                </c:pt>
                <c:pt idx="1">
                  <c:v>44332.9</c:v>
                </c:pt>
                <c:pt idx="2">
                  <c:v>44332.9</c:v>
                </c:pt>
                <c:pt idx="3">
                  <c:v>44332.9</c:v>
                </c:pt>
                <c:pt idx="4">
                  <c:v>44332.9</c:v>
                </c:pt>
                <c:pt idx="5">
                  <c:v>44332.9</c:v>
                </c:pt>
                <c:pt idx="6">
                  <c:v>44332.9</c:v>
                </c:pt>
                <c:pt idx="7">
                  <c:v>44332.9</c:v>
                </c:pt>
                <c:pt idx="8">
                  <c:v>44332.9</c:v>
                </c:pt>
                <c:pt idx="9">
                  <c:v>44332.9</c:v>
                </c:pt>
                <c:pt idx="10">
                  <c:v>44332.9</c:v>
                </c:pt>
                <c:pt idx="11">
                  <c:v>44332.9</c:v>
                </c:pt>
                <c:pt idx="12">
                  <c:v>44332.9</c:v>
                </c:pt>
                <c:pt idx="13">
                  <c:v>44332.9</c:v>
                </c:pt>
                <c:pt idx="14">
                  <c:v>44332.9</c:v>
                </c:pt>
                <c:pt idx="15">
                  <c:v>44332.9</c:v>
                </c:pt>
              </c:numCache>
            </c:numRef>
          </c:val>
        </c:ser>
        <c:ser>
          <c:idx val="0"/>
          <c:order val="1"/>
          <c:tx>
            <c:strRef>
              <c:f>LocationSummary!$B$243</c:f>
              <c:strCache>
                <c:ptCount val="1"/>
                <c:pt idx="0">
                  <c:v>Water for Electricity (m3)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LocationSummary!$C$243:$R$243</c:f>
              <c:numCache>
                <c:formatCode>#,##0.00</c:formatCode>
                <c:ptCount val="16"/>
                <c:pt idx="0">
                  <c:v>1638.7</c:v>
                </c:pt>
                <c:pt idx="1">
                  <c:v>4521.03</c:v>
                </c:pt>
                <c:pt idx="2">
                  <c:v>81424.5</c:v>
                </c:pt>
                <c:pt idx="3">
                  <c:v>15142.9</c:v>
                </c:pt>
                <c:pt idx="4">
                  <c:v>39709.700000000004</c:v>
                </c:pt>
                <c:pt idx="5">
                  <c:v>68633.100000000006</c:v>
                </c:pt>
                <c:pt idx="6">
                  <c:v>35988.6</c:v>
                </c:pt>
                <c:pt idx="7">
                  <c:v>527.81541449999997</c:v>
                </c:pt>
                <c:pt idx="8">
                  <c:v>10112.700000000001</c:v>
                </c:pt>
                <c:pt idx="9">
                  <c:v>20959</c:v>
                </c:pt>
                <c:pt idx="10">
                  <c:v>3429.39</c:v>
                </c:pt>
                <c:pt idx="11">
                  <c:v>9725.16</c:v>
                </c:pt>
                <c:pt idx="12">
                  <c:v>3394.91</c:v>
                </c:pt>
                <c:pt idx="13">
                  <c:v>131819</c:v>
                </c:pt>
                <c:pt idx="14">
                  <c:v>3201.4900000000002</c:v>
                </c:pt>
                <c:pt idx="15">
                  <c:v>2066.19</c:v>
                </c:pt>
              </c:numCache>
            </c:numRef>
          </c:val>
        </c:ser>
        <c:overlap val="100"/>
        <c:axId val="132806528"/>
        <c:axId val="132808064"/>
      </c:barChart>
      <c:catAx>
        <c:axId val="13280652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08064"/>
        <c:crosses val="autoZero"/>
        <c:auto val="1"/>
        <c:lblAlgn val="ctr"/>
        <c:lblOffset val="50"/>
        <c:tickLblSkip val="1"/>
        <c:tickMarkSkip val="1"/>
      </c:catAx>
      <c:valAx>
        <c:axId val="1328080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334420880913718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065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52201257861632"/>
          <c:y val="6.5252854812398092E-2"/>
          <c:w val="0.28005919348871622"/>
          <c:h val="0.1239804241435562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9215628013202"/>
          <c:y val="5.8727569331158302E-2"/>
          <c:w val="0.81650018497964738"/>
          <c:h val="0.73083197389886301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LocationSummary!$B$237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LocationSummary!$C$237:$R$237</c:f>
              <c:numCache>
                <c:formatCode>#,##0.00</c:formatCode>
                <c:ptCount val="16"/>
                <c:pt idx="0">
                  <c:v>942899.97560000001</c:v>
                </c:pt>
                <c:pt idx="1">
                  <c:v>1053180</c:v>
                </c:pt>
                <c:pt idx="2">
                  <c:v>936766.7794</c:v>
                </c:pt>
                <c:pt idx="3">
                  <c:v>904885.03060000006</c:v>
                </c:pt>
                <c:pt idx="4">
                  <c:v>395339.90590000001</c:v>
                </c:pt>
                <c:pt idx="5">
                  <c:v>972515.13740000001</c:v>
                </c:pt>
                <c:pt idx="6">
                  <c:v>396463.56969999999</c:v>
                </c:pt>
                <c:pt idx="7">
                  <c:v>817046.47279999999</c:v>
                </c:pt>
                <c:pt idx="8">
                  <c:v>1079680</c:v>
                </c:pt>
                <c:pt idx="9">
                  <c:v>339743.49780000001</c:v>
                </c:pt>
                <c:pt idx="10">
                  <c:v>1399880</c:v>
                </c:pt>
                <c:pt idx="11">
                  <c:v>1074750</c:v>
                </c:pt>
                <c:pt idx="12">
                  <c:v>999944.03229999996</c:v>
                </c:pt>
                <c:pt idx="13">
                  <c:v>996310.79520000005</c:v>
                </c:pt>
                <c:pt idx="14">
                  <c:v>993223.01100000006</c:v>
                </c:pt>
                <c:pt idx="15">
                  <c:v>945154.14690000005</c:v>
                </c:pt>
              </c:numCache>
            </c:numRef>
          </c:val>
        </c:ser>
        <c:overlap val="100"/>
        <c:axId val="132938752"/>
        <c:axId val="132969216"/>
      </c:barChart>
      <c:catAx>
        <c:axId val="13293875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69216"/>
        <c:crosses val="autoZero"/>
        <c:auto val="1"/>
        <c:lblAlgn val="ctr"/>
        <c:lblOffset val="50"/>
        <c:tickLblSkip val="1"/>
        <c:tickMarkSkip val="1"/>
      </c:catAx>
      <c:valAx>
        <c:axId val="132969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3875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407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General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0.3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0.6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</c:ser>
        <c:ser>
          <c:idx val="4"/>
          <c:order val="2"/>
          <c:tx>
            <c:v>Sunday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0.5</c:v>
                </c:pt>
                <c:pt idx="19">
                  <c:v>0.7</c:v>
                </c:pt>
                <c:pt idx="20">
                  <c:v>0.8</c:v>
                </c:pt>
                <c:pt idx="21">
                  <c:v>0.6</c:v>
                </c:pt>
                <c:pt idx="22">
                  <c:v>0.5</c:v>
                </c:pt>
                <c:pt idx="23">
                  <c:v>0.3</c:v>
                </c:pt>
              </c:numCache>
            </c:numRef>
          </c:val>
        </c:ser>
        <c:axId val="132255104"/>
        <c:axId val="132277760"/>
      </c:barChart>
      <c:catAx>
        <c:axId val="132255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1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277760"/>
        <c:crosses val="autoZero"/>
        <c:auto val="1"/>
        <c:lblAlgn val="ctr"/>
        <c:lblOffset val="100"/>
        <c:tickLblSkip val="1"/>
        <c:tickMarkSkip val="1"/>
      </c:catAx>
      <c:valAx>
        <c:axId val="1322777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264E-3"/>
              <c:y val="0.4192495921696599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2551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682"/>
          <c:w val="0.17425083240843653"/>
          <c:h val="0.1337683523654172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Guest Room Lighting Schedules</a:t>
            </a:r>
          </a:p>
        </c:rich>
      </c:tx>
      <c:layout>
        <c:manualLayout>
          <c:xMode val="edge"/>
          <c:yMode val="edge"/>
          <c:x val="0.33074361820199777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0.22</c:v>
                </c:pt>
                <c:pt idx="1">
                  <c:v>0.17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0.22</c:v>
                </c:pt>
                <c:pt idx="6">
                  <c:v>0.44</c:v>
                </c:pt>
                <c:pt idx="7">
                  <c:v>0.56000000000000005</c:v>
                </c:pt>
                <c:pt idx="8">
                  <c:v>0.44</c:v>
                </c:pt>
                <c:pt idx="9">
                  <c:v>0.44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0.67</c:v>
                </c:pt>
                <c:pt idx="19">
                  <c:v>0.89</c:v>
                </c:pt>
                <c:pt idx="20">
                  <c:v>1</c:v>
                </c:pt>
                <c:pt idx="21">
                  <c:v>0.89</c:v>
                </c:pt>
                <c:pt idx="22">
                  <c:v>0.67</c:v>
                </c:pt>
                <c:pt idx="23">
                  <c:v>0.33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0.26</c:v>
                </c:pt>
                <c:pt idx="1">
                  <c:v>0.26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0.41</c:v>
                </c:pt>
                <c:pt idx="7">
                  <c:v>0.41</c:v>
                </c:pt>
                <c:pt idx="8">
                  <c:v>0.56000000000000005</c:v>
                </c:pt>
                <c:pt idx="9">
                  <c:v>0.56000000000000005</c:v>
                </c:pt>
                <c:pt idx="10">
                  <c:v>0.41</c:v>
                </c:pt>
                <c:pt idx="11">
                  <c:v>0.33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0.85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0.85</c:v>
                </c:pt>
                <c:pt idx="23">
                  <c:v>0.41</c:v>
                </c:pt>
              </c:numCache>
            </c:numRef>
          </c:val>
        </c:ser>
        <c:axId val="132659456"/>
        <c:axId val="132665728"/>
      </c:barChart>
      <c:catAx>
        <c:axId val="132659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1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665728"/>
        <c:crosses val="autoZero"/>
        <c:auto val="1"/>
        <c:lblAlgn val="ctr"/>
        <c:lblOffset val="100"/>
        <c:tickLblSkip val="1"/>
        <c:tickMarkSkip val="1"/>
      </c:catAx>
      <c:valAx>
        <c:axId val="1326657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264E-3"/>
              <c:y val="0.4192495921696599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6594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9655937846837"/>
          <c:y val="0.17781402936378465"/>
          <c:w val="0.15316315205327521"/>
          <c:h val="8.972267536704828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16"/>
          <c:h val="0.776508972267541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Schedules!$E$37:$AB$37</c:f>
              <c:numCache>
                <c:formatCode>General</c:formatCode>
                <c:ptCount val="24"/>
                <c:pt idx="0">
                  <c:v>0.3</c:v>
                </c:pt>
                <c:pt idx="1">
                  <c:v>0.25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0.5</c:v>
                </c:pt>
                <c:pt idx="7">
                  <c:v>0.6</c:v>
                </c:pt>
                <c:pt idx="8">
                  <c:v>0.5</c:v>
                </c:pt>
                <c:pt idx="9">
                  <c:v>0.5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0.7</c:v>
                </c:pt>
                <c:pt idx="19">
                  <c:v>0.9</c:v>
                </c:pt>
                <c:pt idx="20">
                  <c:v>0.95</c:v>
                </c:pt>
                <c:pt idx="21">
                  <c:v>0.9</c:v>
                </c:pt>
                <c:pt idx="22">
                  <c:v>0.7</c:v>
                </c:pt>
                <c:pt idx="23">
                  <c:v>0.4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Schedules!$E$38:$AB$38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0.4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0.7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0.7</c:v>
                </c:pt>
                <c:pt idx="23">
                  <c:v>0.4</c:v>
                </c:pt>
              </c:numCache>
            </c:numRef>
          </c:val>
        </c:ser>
        <c:ser>
          <c:idx val="4"/>
          <c:order val="2"/>
          <c:tx>
            <c:v>Sunday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Schedules!$E$41:$AB$41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0.7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</c:ser>
        <c:axId val="133061248"/>
        <c:axId val="133092096"/>
      </c:barChart>
      <c:catAx>
        <c:axId val="133061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092096"/>
        <c:crosses val="autoZero"/>
        <c:auto val="1"/>
        <c:lblAlgn val="ctr"/>
        <c:lblOffset val="100"/>
        <c:tickLblSkip val="1"/>
        <c:tickMarkSkip val="1"/>
      </c:catAx>
      <c:valAx>
        <c:axId val="1330920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06124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1419249592169672"/>
          <c:w val="0.17425083240843653"/>
          <c:h val="0.133768352365417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Guest Room Equipment Schedules</a:t>
            </a:r>
          </a:p>
        </c:rich>
      </c:tx>
      <c:layout>
        <c:manualLayout>
          <c:xMode val="edge"/>
          <c:yMode val="edge"/>
          <c:x val="0.32408435072142283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16"/>
          <c:h val="0.776508972267541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Schedules!$E$42:$AB$42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0.62</c:v>
                </c:pt>
                <c:pt idx="7">
                  <c:v>0.9</c:v>
                </c:pt>
                <c:pt idx="8">
                  <c:v>0.43</c:v>
                </c:pt>
                <c:pt idx="9">
                  <c:v>0.43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0.51</c:v>
                </c:pt>
                <c:pt idx="18">
                  <c:v>0.51</c:v>
                </c:pt>
                <c:pt idx="19">
                  <c:v>0.49</c:v>
                </c:pt>
                <c:pt idx="20">
                  <c:v>0.66</c:v>
                </c:pt>
                <c:pt idx="21">
                  <c:v>0.7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Schedules!$E$43:$AB$43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0.62</c:v>
                </c:pt>
                <c:pt idx="8">
                  <c:v>0.9</c:v>
                </c:pt>
                <c:pt idx="9">
                  <c:v>0.62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0.43</c:v>
                </c:pt>
                <c:pt idx="18">
                  <c:v>0.51</c:v>
                </c:pt>
                <c:pt idx="19">
                  <c:v>0.49</c:v>
                </c:pt>
                <c:pt idx="20">
                  <c:v>0.66</c:v>
                </c:pt>
                <c:pt idx="21">
                  <c:v>0.7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axId val="133268992"/>
        <c:axId val="133270912"/>
      </c:barChart>
      <c:catAx>
        <c:axId val="133268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270912"/>
        <c:crosses val="autoZero"/>
        <c:auto val="1"/>
        <c:lblAlgn val="ctr"/>
        <c:lblOffset val="100"/>
        <c:tickLblSkip val="1"/>
        <c:tickMarkSkip val="1"/>
      </c:catAx>
      <c:valAx>
        <c:axId val="1332709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26899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9655937846837"/>
          <c:y val="0.13539967373572595"/>
          <c:w val="0.15316315205327596"/>
          <c:h val="8.97226753670480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6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Construction&amp;CLarge Hotel&amp;RVersion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4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5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</xdr:row>
      <xdr:rowOff>57150</xdr:rowOff>
    </xdr:from>
    <xdr:to>
      <xdr:col>11</xdr:col>
      <xdr:colOff>428625</xdr:colOff>
      <xdr:row>34</xdr:row>
      <xdr:rowOff>83752</xdr:rowOff>
    </xdr:to>
    <xdr:pic>
      <xdr:nvPicPr>
        <xdr:cNvPr id="1052" name="Picture 9" descr="LgHote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390525"/>
          <a:ext cx="6229350" cy="42938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lghotel01miami_9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lghotel10seattle_9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lghotel11chicago_9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lghotel12boulder_9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lghotel13minneapolis_9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lghotel14helena_9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lghotel15duluth_9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lghotel16fairbanks_9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ghotel02houston_9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ghotel03phoenix_9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ghotel04atlanta_9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ghotel05losangeles_9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lghotel06lasvegas_9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lghotel07sanfrancisco_9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lghotel08baltimore_9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lghotel09albuquerque_9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R437"/>
  <sheetViews>
    <sheetView tabSelected="1" workbookViewId="0">
      <pane ySplit="2" topLeftCell="A3" activePane="bottomLeft" state="frozen"/>
      <selection pane="bottomLeft" activeCell="C3" sqref="C3"/>
    </sheetView>
  </sheetViews>
  <sheetFormatPr defaultRowHeight="12.75"/>
  <cols>
    <col min="1" max="1" width="2.5" style="21" customWidth="1"/>
    <col min="2" max="2" width="44.83203125" style="19" customWidth="1"/>
    <col min="3" max="3" width="37" style="33" customWidth="1"/>
    <col min="4" max="4" width="49.6640625" style="20" customWidth="1"/>
    <col min="5" max="18" width="21.33203125" style="20" customWidth="1"/>
    <col min="19" max="16384" width="9.33203125" style="20"/>
  </cols>
  <sheetData>
    <row r="1" spans="1:18" ht="18">
      <c r="A1" s="35" t="s">
        <v>902</v>
      </c>
      <c r="C1" s="36"/>
      <c r="D1" s="37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ht="18">
      <c r="A2" s="35"/>
      <c r="C2" s="39" t="s">
        <v>361</v>
      </c>
      <c r="D2" s="40" t="s">
        <v>346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8">
      <c r="A3" s="41" t="s">
        <v>135</v>
      </c>
    </row>
    <row r="4" spans="1:18">
      <c r="B4" s="42" t="s">
        <v>136</v>
      </c>
      <c r="C4" s="33" t="s">
        <v>385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</row>
    <row r="5" spans="1:18">
      <c r="B5" s="42" t="s">
        <v>151</v>
      </c>
      <c r="C5" s="33" t="s">
        <v>152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1:18">
      <c r="B6" s="42" t="s">
        <v>153</v>
      </c>
      <c r="C6" s="33" t="s">
        <v>285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</row>
    <row r="7" spans="1:18">
      <c r="A7" s="41" t="s">
        <v>154</v>
      </c>
    </row>
    <row r="8" spans="1:18" ht="14.25">
      <c r="B8" s="42" t="s">
        <v>376</v>
      </c>
      <c r="C8" s="33">
        <v>11344.93</v>
      </c>
      <c r="D8" s="43" t="s">
        <v>362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18">
      <c r="B9" s="42" t="s">
        <v>155</v>
      </c>
      <c r="C9" s="33" t="s">
        <v>363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1:18" ht="14.25">
      <c r="B10" s="42" t="s">
        <v>156</v>
      </c>
      <c r="C10" s="20" t="s">
        <v>29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</row>
    <row r="11" spans="1:18">
      <c r="B11" s="42" t="s">
        <v>157</v>
      </c>
      <c r="C11" s="20" t="s">
        <v>21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</row>
    <row r="12" spans="1:18">
      <c r="B12" s="42" t="s">
        <v>158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</row>
    <row r="13" spans="1:18">
      <c r="B13" s="46" t="s">
        <v>364</v>
      </c>
      <c r="C13" s="47">
        <v>0.32540000000000002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</row>
    <row r="14" spans="1:18">
      <c r="B14" s="48" t="s">
        <v>365</v>
      </c>
      <c r="C14" s="47">
        <v>0.2112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</row>
    <row r="15" spans="1:18">
      <c r="B15" s="48" t="s">
        <v>366</v>
      </c>
      <c r="C15" s="47">
        <v>0.2311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</row>
    <row r="16" spans="1:18">
      <c r="B16" s="48" t="s">
        <v>367</v>
      </c>
      <c r="C16" s="47">
        <v>0.2112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</row>
    <row r="17" spans="1:18">
      <c r="B17" s="48" t="s">
        <v>287</v>
      </c>
      <c r="C17" s="47">
        <v>0.26629999999999998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</row>
    <row r="18" spans="1:18">
      <c r="B18" s="42" t="s">
        <v>159</v>
      </c>
      <c r="C18" s="44">
        <v>0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</row>
    <row r="19" spans="1:18">
      <c r="B19" s="42" t="s">
        <v>160</v>
      </c>
      <c r="C19" s="33" t="s">
        <v>161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</row>
    <row r="20" spans="1:18">
      <c r="B20" s="42" t="s">
        <v>162</v>
      </c>
      <c r="C20" s="44">
        <v>0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</row>
    <row r="21" spans="1:18">
      <c r="B21" s="42" t="s">
        <v>163</v>
      </c>
      <c r="C21" s="33" t="s">
        <v>23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</row>
    <row r="22" spans="1:18">
      <c r="B22" s="42" t="s">
        <v>368</v>
      </c>
      <c r="C22" s="47" t="s">
        <v>24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</row>
    <row r="23" spans="1:18">
      <c r="B23" s="42" t="s">
        <v>369</v>
      </c>
      <c r="C23" s="47" t="s">
        <v>24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</row>
    <row r="24" spans="1:18" ht="25.5">
      <c r="B24" s="42" t="s">
        <v>370</v>
      </c>
      <c r="C24" s="20" t="s">
        <v>900</v>
      </c>
      <c r="D24" s="43" t="s">
        <v>362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</row>
    <row r="25" spans="1:18">
      <c r="A25" s="41" t="s">
        <v>164</v>
      </c>
    </row>
    <row r="26" spans="1:18">
      <c r="B26" s="41" t="s">
        <v>165</v>
      </c>
    </row>
    <row r="27" spans="1:18">
      <c r="B27" s="42" t="s">
        <v>166</v>
      </c>
      <c r="C27" s="33" t="s">
        <v>25</v>
      </c>
      <c r="D27" s="43" t="s">
        <v>362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</row>
    <row r="28" spans="1:18" ht="14.25">
      <c r="B28" s="42" t="s">
        <v>377</v>
      </c>
      <c r="C28" s="50">
        <v>4462.84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</row>
    <row r="29" spans="1:18" ht="14.25">
      <c r="B29" s="42" t="s">
        <v>378</v>
      </c>
      <c r="C29" s="50">
        <v>3248.53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</row>
    <row r="30" spans="1:18">
      <c r="B30" s="42" t="s">
        <v>167</v>
      </c>
      <c r="C30" s="51">
        <v>0.75127053947636435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</row>
    <row r="31" spans="1:18">
      <c r="B31" s="41" t="s">
        <v>168</v>
      </c>
    </row>
    <row r="32" spans="1:18">
      <c r="B32" s="42" t="s">
        <v>166</v>
      </c>
      <c r="C32" s="20" t="s">
        <v>412</v>
      </c>
      <c r="D32" s="43" t="s">
        <v>362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</row>
    <row r="33" spans="2:18" ht="14.25">
      <c r="B33" s="42" t="s">
        <v>377</v>
      </c>
      <c r="C33" s="33">
        <v>1477.55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</row>
    <row r="34" spans="2:18" ht="14.25">
      <c r="B34" s="42" t="s">
        <v>378</v>
      </c>
      <c r="C34" s="33">
        <v>1477.55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</row>
    <row r="35" spans="2:18">
      <c r="B35" s="42" t="s">
        <v>169</v>
      </c>
      <c r="C35" s="47">
        <v>0.24872946052363568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</row>
    <row r="36" spans="2:18" ht="14.25">
      <c r="B36" s="41" t="s">
        <v>379</v>
      </c>
    </row>
    <row r="37" spans="2:18">
      <c r="B37" s="42" t="s">
        <v>364</v>
      </c>
      <c r="C37" s="52">
        <v>609.46</v>
      </c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</row>
    <row r="38" spans="2:18">
      <c r="B38" s="42" t="s">
        <v>365</v>
      </c>
      <c r="C38" s="52">
        <v>85.84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</row>
    <row r="39" spans="2:18">
      <c r="B39" s="42" t="s">
        <v>366</v>
      </c>
      <c r="C39" s="52">
        <v>432.93</v>
      </c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</row>
    <row r="40" spans="2:18">
      <c r="B40" s="42" t="s">
        <v>367</v>
      </c>
      <c r="C40" s="52">
        <v>85.84</v>
      </c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</row>
    <row r="41" spans="2:18" ht="14.25">
      <c r="B41" s="42" t="s">
        <v>380</v>
      </c>
      <c r="C41" s="52">
        <f>SUM(C37:C40)</f>
        <v>1214.07</v>
      </c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</row>
    <row r="42" spans="2:18" ht="14.25">
      <c r="B42" s="42" t="s">
        <v>381</v>
      </c>
      <c r="C42" s="33">
        <v>0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</row>
    <row r="43" spans="2:18">
      <c r="B43" s="41" t="s">
        <v>173</v>
      </c>
    </row>
    <row r="44" spans="2:18" ht="14.25">
      <c r="B44" s="42" t="s">
        <v>382</v>
      </c>
      <c r="C44" s="33">
        <v>0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</row>
    <row r="45" spans="2:18" ht="14.25">
      <c r="B45" s="42" t="s">
        <v>381</v>
      </c>
      <c r="C45" s="33">
        <v>0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</row>
    <row r="46" spans="2:18">
      <c r="B46" s="41" t="s">
        <v>174</v>
      </c>
    </row>
    <row r="47" spans="2:18">
      <c r="B47" s="42" t="s">
        <v>175</v>
      </c>
      <c r="C47" s="33" t="s">
        <v>284</v>
      </c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</row>
    <row r="48" spans="2:18">
      <c r="B48" s="42" t="s">
        <v>176</v>
      </c>
      <c r="C48" s="53" t="s">
        <v>411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</row>
    <row r="49" spans="1:18" ht="14.25">
      <c r="B49" s="42" t="s">
        <v>382</v>
      </c>
      <c r="C49" s="33">
        <v>1978.83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</row>
    <row r="50" spans="1:18">
      <c r="B50" s="41" t="s">
        <v>177</v>
      </c>
    </row>
    <row r="51" spans="1:18">
      <c r="B51" s="42" t="s">
        <v>176</v>
      </c>
      <c r="C51" s="33" t="s">
        <v>178</v>
      </c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</row>
    <row r="52" spans="1:18" ht="14.25">
      <c r="B52" s="42" t="s">
        <v>382</v>
      </c>
      <c r="C52" s="33">
        <v>15687.82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</row>
    <row r="53" spans="1:18">
      <c r="B53" s="41" t="s">
        <v>179</v>
      </c>
    </row>
    <row r="54" spans="1:18">
      <c r="B54" s="42" t="s">
        <v>176</v>
      </c>
      <c r="C54" s="33" t="s">
        <v>371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</row>
    <row r="55" spans="1:18" ht="14.25">
      <c r="B55" s="42" t="s">
        <v>382</v>
      </c>
      <c r="C55" s="33">
        <v>22690.58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</row>
    <row r="56" spans="1:18" ht="14.25">
      <c r="B56" s="42" t="s">
        <v>383</v>
      </c>
      <c r="C56" s="54">
        <v>1.8400000000000001E-7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</row>
    <row r="57" spans="1:18">
      <c r="B57" s="41" t="s">
        <v>180</v>
      </c>
    </row>
    <row r="58" spans="1:18">
      <c r="B58" s="42" t="s">
        <v>181</v>
      </c>
      <c r="C58" s="47">
        <v>0.59997817110663143</v>
      </c>
      <c r="D58" s="49" t="s">
        <v>372</v>
      </c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</row>
    <row r="59" spans="1:18">
      <c r="A59" s="41" t="s">
        <v>182</v>
      </c>
    </row>
    <row r="60" spans="1:18" ht="25.5">
      <c r="B60" s="55" t="s">
        <v>183</v>
      </c>
      <c r="C60" s="33" t="s">
        <v>28</v>
      </c>
      <c r="D60" s="43" t="s">
        <v>362</v>
      </c>
    </row>
    <row r="61" spans="1:18">
      <c r="B61" s="42" t="s">
        <v>184</v>
      </c>
      <c r="C61" s="33" t="s">
        <v>27</v>
      </c>
      <c r="D61" s="43" t="s">
        <v>362</v>
      </c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</row>
    <row r="62" spans="1:18">
      <c r="B62" s="42" t="s">
        <v>185</v>
      </c>
      <c r="C62" s="33" t="s">
        <v>26</v>
      </c>
      <c r="D62" s="43" t="s">
        <v>362</v>
      </c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</row>
    <row r="63" spans="1:18">
      <c r="B63" s="42" t="s">
        <v>186</v>
      </c>
      <c r="C63" s="33" t="s">
        <v>373</v>
      </c>
      <c r="D63" s="43" t="s">
        <v>362</v>
      </c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</row>
    <row r="64" spans="1:18">
      <c r="B64" s="41" t="s">
        <v>192</v>
      </c>
    </row>
    <row r="65" spans="2:18">
      <c r="B65" s="42" t="s">
        <v>193</v>
      </c>
      <c r="C65" s="33" t="s">
        <v>22</v>
      </c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</row>
    <row r="66" spans="2:18">
      <c r="B66" s="42" t="s">
        <v>194</v>
      </c>
      <c r="C66" s="33" t="s">
        <v>374</v>
      </c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</row>
    <row r="67" spans="2:18">
      <c r="B67" s="42" t="s">
        <v>195</v>
      </c>
      <c r="C67" s="87">
        <v>78</v>
      </c>
      <c r="D67" s="49" t="s">
        <v>901</v>
      </c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</row>
    <row r="68" spans="2:18">
      <c r="B68" s="42" t="s">
        <v>375</v>
      </c>
      <c r="C68" s="33">
        <v>60</v>
      </c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</row>
    <row r="69" spans="2:18" ht="14.25">
      <c r="B69" s="42" t="s">
        <v>384</v>
      </c>
      <c r="C69" s="47">
        <v>44332.9</v>
      </c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</row>
    <row r="70" spans="2:18">
      <c r="B70" s="55"/>
      <c r="C70" s="56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</row>
    <row r="71" spans="2:18">
      <c r="B71" s="55"/>
      <c r="C71" s="56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</row>
    <row r="72" spans="2:18">
      <c r="B72" s="55"/>
      <c r="C72" s="56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</row>
    <row r="73" spans="2:18">
      <c r="B73" s="55"/>
      <c r="C73" s="56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</row>
    <row r="74" spans="2:18">
      <c r="B74" s="55"/>
      <c r="C74" s="56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</row>
    <row r="75" spans="2:18">
      <c r="B75" s="55"/>
      <c r="C75" s="56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</row>
    <row r="76" spans="2:18">
      <c r="B76" s="55"/>
      <c r="C76" s="56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</row>
    <row r="77" spans="2:18">
      <c r="B77" s="55"/>
      <c r="C77" s="56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</row>
    <row r="78" spans="2:18">
      <c r="B78" s="55"/>
      <c r="C78" s="56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</row>
    <row r="79" spans="2:18">
      <c r="B79" s="55"/>
      <c r="C79" s="56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</row>
    <row r="80" spans="2:18">
      <c r="B80" s="55"/>
      <c r="C80" s="56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</row>
    <row r="81" spans="2:18">
      <c r="B81" s="55"/>
      <c r="C81" s="56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</row>
    <row r="82" spans="2:18">
      <c r="B82" s="55"/>
      <c r="C82" s="56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</row>
    <row r="83" spans="2:18">
      <c r="B83" s="55"/>
      <c r="C83" s="56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</row>
    <row r="84" spans="2:18">
      <c r="B84" s="55"/>
      <c r="C84" s="56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</row>
    <row r="85" spans="2:18">
      <c r="B85" s="55"/>
      <c r="C85" s="56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</row>
    <row r="86" spans="2:18">
      <c r="B86" s="55"/>
      <c r="C86" s="56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</row>
    <row r="87" spans="2:18">
      <c r="B87" s="55"/>
      <c r="C87" s="56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</row>
    <row r="88" spans="2:18">
      <c r="B88" s="55"/>
      <c r="C88" s="56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</row>
    <row r="89" spans="2:18">
      <c r="B89" s="55"/>
      <c r="C89" s="56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</row>
    <row r="90" spans="2:18">
      <c r="B90" s="55"/>
      <c r="C90" s="56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</row>
    <row r="91" spans="2:18">
      <c r="B91" s="55"/>
      <c r="C91" s="56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</row>
    <row r="92" spans="2:18">
      <c r="B92" s="55"/>
      <c r="C92" s="56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</row>
    <row r="93" spans="2:18">
      <c r="B93" s="55"/>
      <c r="C93" s="56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</row>
    <row r="94" spans="2:18">
      <c r="B94" s="55"/>
      <c r="C94" s="56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</row>
    <row r="95" spans="2:18">
      <c r="B95" s="55"/>
      <c r="C95" s="56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</row>
    <row r="96" spans="2:18">
      <c r="B96" s="55"/>
      <c r="C96" s="56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</row>
    <row r="98" spans="2:18">
      <c r="B98" s="41"/>
    </row>
    <row r="99" spans="2:18">
      <c r="B99" s="55"/>
      <c r="C99" s="56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</row>
    <row r="100" spans="2:18">
      <c r="B100" s="55"/>
      <c r="C100" s="56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</row>
    <row r="101" spans="2:18">
      <c r="B101" s="55"/>
      <c r="C101" s="56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</row>
    <row r="102" spans="2:18">
      <c r="B102" s="55"/>
      <c r="C102" s="56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</row>
    <row r="103" spans="2:18">
      <c r="B103" s="55"/>
      <c r="C103" s="56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2:18">
      <c r="B104" s="55"/>
      <c r="C104" s="56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</row>
    <row r="105" spans="2:18">
      <c r="B105" s="55"/>
      <c r="C105" s="56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</row>
    <row r="106" spans="2:18">
      <c r="B106" s="55"/>
      <c r="C106" s="56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</row>
    <row r="107" spans="2:18">
      <c r="B107" s="55"/>
      <c r="C107" s="56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</row>
    <row r="108" spans="2:18">
      <c r="B108" s="55"/>
      <c r="C108" s="56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</row>
    <row r="109" spans="2:18">
      <c r="B109" s="55"/>
      <c r="C109" s="56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</row>
    <row r="110" spans="2:18">
      <c r="B110" s="55"/>
      <c r="C110" s="56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</row>
    <row r="111" spans="2:18">
      <c r="B111" s="55"/>
      <c r="C111" s="56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</row>
    <row r="112" spans="2:18">
      <c r="B112" s="55"/>
      <c r="C112" s="56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</row>
    <row r="113" spans="2:18">
      <c r="B113" s="55"/>
      <c r="C113" s="56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</row>
    <row r="114" spans="2:18">
      <c r="B114" s="55"/>
      <c r="C114" s="56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</row>
    <row r="115" spans="2:18">
      <c r="B115" s="55"/>
      <c r="C115" s="56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</row>
    <row r="116" spans="2:18">
      <c r="B116" s="55"/>
      <c r="C116" s="56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</row>
    <row r="117" spans="2:18">
      <c r="B117" s="55"/>
      <c r="C117" s="56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</row>
    <row r="118" spans="2:18">
      <c r="B118" s="55"/>
      <c r="C118" s="56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</row>
    <row r="119" spans="2:18">
      <c r="B119" s="55"/>
      <c r="C119" s="56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</row>
    <row r="120" spans="2:18">
      <c r="B120" s="55"/>
      <c r="C120" s="56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</row>
    <row r="121" spans="2:18">
      <c r="B121" s="55"/>
      <c r="C121" s="56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</row>
    <row r="122" spans="2:18">
      <c r="B122" s="55"/>
      <c r="C122" s="56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</row>
    <row r="123" spans="2:18">
      <c r="B123" s="55"/>
      <c r="C123" s="56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</row>
    <row r="124" spans="2:18">
      <c r="B124" s="55"/>
      <c r="C124" s="56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</row>
    <row r="125" spans="2:18">
      <c r="B125" s="55"/>
      <c r="C125" s="56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</row>
    <row r="126" spans="2:18">
      <c r="B126" s="55"/>
      <c r="C126" s="56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</row>
    <row r="127" spans="2:18">
      <c r="B127" s="55"/>
      <c r="C127" s="56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</row>
    <row r="129" spans="2:18">
      <c r="B129" s="41"/>
    </row>
    <row r="130" spans="2:18">
      <c r="B130" s="55"/>
      <c r="C130" s="56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</row>
    <row r="131" spans="2:18">
      <c r="B131" s="55"/>
      <c r="C131" s="56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</row>
    <row r="132" spans="2:18">
      <c r="B132" s="55"/>
      <c r="C132" s="56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</row>
    <row r="133" spans="2:18">
      <c r="B133" s="55"/>
      <c r="C133" s="56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</row>
    <row r="134" spans="2:18">
      <c r="B134" s="55"/>
      <c r="C134" s="56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</row>
    <row r="135" spans="2:18">
      <c r="B135" s="55"/>
      <c r="C135" s="56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</row>
    <row r="136" spans="2:18">
      <c r="B136" s="55"/>
      <c r="C136" s="56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</row>
    <row r="137" spans="2:18">
      <c r="B137" s="55"/>
      <c r="C137" s="56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</row>
    <row r="138" spans="2:18">
      <c r="B138" s="55"/>
      <c r="C138" s="56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</row>
    <row r="139" spans="2:18">
      <c r="B139" s="55"/>
      <c r="C139" s="56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</row>
    <row r="140" spans="2:18">
      <c r="B140" s="55"/>
      <c r="C140" s="56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</row>
    <row r="141" spans="2:18">
      <c r="B141" s="55"/>
      <c r="C141" s="56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</row>
    <row r="142" spans="2:18">
      <c r="B142" s="55"/>
      <c r="C142" s="56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</row>
    <row r="143" spans="2:18">
      <c r="B143" s="55"/>
      <c r="C143" s="56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</row>
    <row r="144" spans="2:18">
      <c r="B144" s="55"/>
      <c r="C144" s="56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</row>
    <row r="145" spans="2:18">
      <c r="B145" s="55"/>
      <c r="C145" s="56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</row>
    <row r="146" spans="2:18">
      <c r="B146" s="55"/>
      <c r="C146" s="56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</row>
    <row r="147" spans="2:18">
      <c r="B147" s="55"/>
      <c r="C147" s="56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</row>
    <row r="148" spans="2:18">
      <c r="B148" s="55"/>
      <c r="C148" s="56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</row>
    <row r="149" spans="2:18">
      <c r="B149" s="55"/>
      <c r="C149" s="56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</row>
    <row r="150" spans="2:18">
      <c r="B150" s="55"/>
      <c r="C150" s="56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</row>
    <row r="151" spans="2:18">
      <c r="B151" s="55"/>
      <c r="C151" s="56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</row>
    <row r="152" spans="2:18">
      <c r="B152" s="55"/>
      <c r="C152" s="56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</row>
    <row r="153" spans="2:18">
      <c r="B153" s="55"/>
      <c r="C153" s="56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</row>
    <row r="154" spans="2:18">
      <c r="B154" s="55"/>
      <c r="C154" s="56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</row>
    <row r="155" spans="2:18">
      <c r="B155" s="55"/>
      <c r="C155" s="56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</row>
    <row r="156" spans="2:18">
      <c r="B156" s="55"/>
      <c r="C156" s="56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</row>
    <row r="157" spans="2:18">
      <c r="B157" s="55"/>
      <c r="C157" s="56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</row>
    <row r="158" spans="2:18">
      <c r="B158" s="55"/>
      <c r="C158" s="56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</row>
    <row r="160" spans="2:18">
      <c r="B160" s="41"/>
    </row>
    <row r="161" spans="2:18">
      <c r="B161" s="55"/>
      <c r="C161" s="56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</row>
    <row r="162" spans="2:18">
      <c r="B162" s="55"/>
      <c r="C162" s="56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</row>
    <row r="163" spans="2:18">
      <c r="B163" s="55"/>
      <c r="C163" s="56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</row>
    <row r="164" spans="2:18">
      <c r="B164" s="55"/>
      <c r="C164" s="56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</row>
    <row r="165" spans="2:18">
      <c r="B165" s="55"/>
      <c r="C165" s="56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</row>
    <row r="166" spans="2:18">
      <c r="B166" s="55"/>
      <c r="C166" s="56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</row>
    <row r="167" spans="2:18">
      <c r="B167" s="55"/>
      <c r="C167" s="56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</row>
    <row r="168" spans="2:18">
      <c r="B168" s="55"/>
      <c r="C168" s="56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</row>
    <row r="169" spans="2:18">
      <c r="B169" s="55"/>
      <c r="C169" s="56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</row>
    <row r="170" spans="2:18">
      <c r="B170" s="55"/>
      <c r="C170" s="56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</row>
    <row r="171" spans="2:18">
      <c r="B171" s="55"/>
      <c r="C171" s="56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</row>
    <row r="172" spans="2:18">
      <c r="B172" s="55"/>
      <c r="C172" s="56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</row>
    <row r="173" spans="2:18">
      <c r="B173" s="55"/>
      <c r="C173" s="56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</row>
    <row r="174" spans="2:18">
      <c r="B174" s="55"/>
      <c r="C174" s="56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</row>
    <row r="175" spans="2:18">
      <c r="B175" s="55"/>
      <c r="C175" s="56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2:18">
      <c r="B176" s="55"/>
      <c r="C176" s="56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2:18">
      <c r="B177" s="55"/>
      <c r="C177" s="56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</row>
    <row r="178" spans="2:18">
      <c r="B178" s="55"/>
      <c r="C178" s="56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</row>
    <row r="179" spans="2:18">
      <c r="B179" s="55"/>
      <c r="C179" s="56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</row>
    <row r="180" spans="2:18">
      <c r="B180" s="55"/>
      <c r="C180" s="56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</row>
    <row r="181" spans="2:18">
      <c r="B181" s="55"/>
      <c r="C181" s="56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</row>
    <row r="182" spans="2:18">
      <c r="B182" s="55"/>
      <c r="C182" s="56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</row>
    <row r="183" spans="2:18">
      <c r="B183" s="55"/>
      <c r="C183" s="56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</row>
    <row r="184" spans="2:18">
      <c r="B184" s="55"/>
      <c r="C184" s="56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</row>
    <row r="185" spans="2:18">
      <c r="B185" s="55"/>
      <c r="C185" s="56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</row>
    <row r="186" spans="2:18">
      <c r="B186" s="55"/>
      <c r="C186" s="56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</row>
    <row r="187" spans="2:18">
      <c r="B187" s="55"/>
      <c r="C187" s="56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</row>
    <row r="188" spans="2:18">
      <c r="B188" s="55"/>
      <c r="C188" s="56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2:18">
      <c r="B189" s="55"/>
      <c r="C189" s="56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</row>
    <row r="191" spans="2:18">
      <c r="B191" s="41"/>
    </row>
    <row r="192" spans="2:18">
      <c r="B192" s="55"/>
      <c r="C192" s="56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</row>
    <row r="193" spans="2:18">
      <c r="B193" s="55"/>
      <c r="C193" s="56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</row>
    <row r="194" spans="2:18">
      <c r="B194" s="55"/>
      <c r="C194" s="56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</row>
    <row r="195" spans="2:18">
      <c r="B195" s="55"/>
      <c r="C195" s="56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</row>
    <row r="196" spans="2:18">
      <c r="B196" s="55"/>
      <c r="C196" s="56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</row>
    <row r="197" spans="2:18">
      <c r="B197" s="55"/>
      <c r="C197" s="56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</row>
    <row r="198" spans="2:18">
      <c r="B198" s="55"/>
      <c r="C198" s="56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</row>
    <row r="199" spans="2:18">
      <c r="B199" s="55"/>
      <c r="C199" s="56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</row>
    <row r="200" spans="2:18">
      <c r="B200" s="55"/>
      <c r="C200" s="56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</row>
    <row r="201" spans="2:18">
      <c r="B201" s="55"/>
      <c r="C201" s="56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</row>
    <row r="202" spans="2:18">
      <c r="B202" s="55"/>
      <c r="C202" s="56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</row>
    <row r="203" spans="2:18">
      <c r="B203" s="55"/>
      <c r="C203" s="56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</row>
    <row r="204" spans="2:18">
      <c r="B204" s="55"/>
      <c r="C204" s="56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</row>
    <row r="205" spans="2:18">
      <c r="B205" s="55"/>
      <c r="C205" s="56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</row>
    <row r="206" spans="2:18">
      <c r="B206" s="55"/>
      <c r="C206" s="56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</row>
    <row r="207" spans="2:18">
      <c r="B207" s="55"/>
      <c r="C207" s="56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</row>
    <row r="208" spans="2:18">
      <c r="B208" s="55"/>
      <c r="C208" s="56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</row>
    <row r="209" spans="2:18">
      <c r="B209" s="55"/>
      <c r="C209" s="56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</row>
    <row r="210" spans="2:18">
      <c r="B210" s="55"/>
      <c r="C210" s="56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</row>
    <row r="211" spans="2:18">
      <c r="B211" s="55"/>
      <c r="C211" s="56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</row>
    <row r="212" spans="2:18">
      <c r="B212" s="55"/>
      <c r="C212" s="56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</row>
    <row r="213" spans="2:18">
      <c r="B213" s="55"/>
      <c r="C213" s="56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</row>
    <row r="214" spans="2:18">
      <c r="B214" s="55"/>
      <c r="C214" s="56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</row>
    <row r="215" spans="2:18">
      <c r="B215" s="55"/>
      <c r="C215" s="56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</row>
    <row r="216" spans="2:18">
      <c r="B216" s="55"/>
      <c r="C216" s="56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</row>
    <row r="217" spans="2:18">
      <c r="B217" s="55"/>
      <c r="C217" s="56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</row>
    <row r="218" spans="2:18">
      <c r="B218" s="55"/>
      <c r="C218" s="56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</row>
    <row r="219" spans="2:18">
      <c r="B219" s="55"/>
      <c r="C219" s="56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</row>
    <row r="220" spans="2:18">
      <c r="B220" s="55"/>
      <c r="C220" s="56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</row>
    <row r="222" spans="2:18">
      <c r="B222" s="41"/>
    </row>
    <row r="223" spans="2:18">
      <c r="B223" s="55"/>
      <c r="C223" s="56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</row>
    <row r="224" spans="2:18">
      <c r="B224" s="55"/>
      <c r="C224" s="56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</row>
    <row r="225" spans="2:18">
      <c r="B225" s="55"/>
      <c r="C225" s="56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</row>
    <row r="226" spans="2:18">
      <c r="B226" s="55"/>
      <c r="C226" s="56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</row>
    <row r="227" spans="2:18">
      <c r="B227" s="55"/>
      <c r="C227" s="56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</row>
    <row r="228" spans="2:18">
      <c r="B228" s="55"/>
      <c r="C228" s="56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</row>
    <row r="229" spans="2:18">
      <c r="B229" s="55"/>
      <c r="C229" s="56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</row>
    <row r="230" spans="2:18">
      <c r="B230" s="55"/>
      <c r="C230" s="56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2:18">
      <c r="B231" s="55"/>
      <c r="C231" s="56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</row>
    <row r="232" spans="2:18">
      <c r="B232" s="55"/>
      <c r="C232" s="56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</row>
    <row r="233" spans="2:18">
      <c r="B233" s="55"/>
      <c r="C233" s="56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</row>
    <row r="234" spans="2:18">
      <c r="B234" s="55"/>
      <c r="C234" s="56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</row>
    <row r="235" spans="2:18">
      <c r="B235" s="55"/>
      <c r="C235" s="56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</row>
    <row r="236" spans="2:18">
      <c r="B236" s="55"/>
      <c r="C236" s="56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</row>
    <row r="237" spans="2:18">
      <c r="B237" s="55"/>
      <c r="C237" s="56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</row>
    <row r="238" spans="2:18">
      <c r="B238" s="55"/>
      <c r="C238" s="56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</row>
    <row r="239" spans="2:18">
      <c r="B239" s="55"/>
      <c r="C239" s="56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2:18">
      <c r="B240" s="55"/>
      <c r="C240" s="56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</row>
    <row r="241" spans="2:18">
      <c r="B241" s="55"/>
      <c r="C241" s="56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</row>
    <row r="242" spans="2:18">
      <c r="B242" s="55"/>
      <c r="C242" s="56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</row>
    <row r="243" spans="2:18">
      <c r="B243" s="55"/>
      <c r="C243" s="56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</row>
    <row r="244" spans="2:18">
      <c r="B244" s="55"/>
      <c r="C244" s="56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</row>
    <row r="245" spans="2:18">
      <c r="B245" s="55"/>
      <c r="C245" s="56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</row>
    <row r="246" spans="2:18">
      <c r="B246" s="55"/>
      <c r="C246" s="56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</row>
    <row r="247" spans="2:18">
      <c r="B247" s="55"/>
      <c r="C247" s="56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</row>
    <row r="248" spans="2:18">
      <c r="B248" s="55"/>
      <c r="C248" s="56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</row>
    <row r="249" spans="2:18">
      <c r="B249" s="55"/>
      <c r="C249" s="56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</row>
    <row r="250" spans="2:18">
      <c r="B250" s="55"/>
      <c r="C250" s="56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</row>
    <row r="251" spans="2:18">
      <c r="B251" s="55"/>
      <c r="C251" s="56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</row>
    <row r="253" spans="2:18">
      <c r="B253" s="41"/>
    </row>
    <row r="254" spans="2:18">
      <c r="B254" s="55"/>
      <c r="C254" s="56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</row>
    <row r="255" spans="2:18">
      <c r="B255" s="55"/>
      <c r="C255" s="56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</row>
    <row r="256" spans="2:18">
      <c r="B256" s="55"/>
      <c r="C256" s="56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</row>
    <row r="257" spans="2:18">
      <c r="B257" s="55"/>
      <c r="C257" s="56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</row>
    <row r="258" spans="2:18">
      <c r="B258" s="55"/>
      <c r="C258" s="56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</row>
    <row r="259" spans="2:18">
      <c r="B259" s="55"/>
      <c r="C259" s="56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</row>
    <row r="260" spans="2:18">
      <c r="B260" s="55"/>
      <c r="C260" s="56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</row>
    <row r="261" spans="2:18">
      <c r="B261" s="55"/>
      <c r="C261" s="56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</row>
    <row r="262" spans="2:18">
      <c r="B262" s="55"/>
      <c r="C262" s="56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</row>
    <row r="263" spans="2:18">
      <c r="B263" s="55"/>
      <c r="C263" s="56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</row>
    <row r="264" spans="2:18">
      <c r="B264" s="55"/>
      <c r="C264" s="56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</row>
    <row r="265" spans="2:18">
      <c r="B265" s="55"/>
      <c r="C265" s="56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</row>
    <row r="266" spans="2:18">
      <c r="B266" s="55"/>
      <c r="C266" s="56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</row>
    <row r="267" spans="2:18">
      <c r="B267" s="55"/>
      <c r="C267" s="56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</row>
    <row r="268" spans="2:18">
      <c r="B268" s="55"/>
      <c r="C268" s="56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</row>
    <row r="269" spans="2:18">
      <c r="B269" s="55"/>
      <c r="C269" s="56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</row>
    <row r="270" spans="2:18">
      <c r="B270" s="55"/>
      <c r="C270" s="56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</row>
    <row r="271" spans="2:18">
      <c r="B271" s="55"/>
      <c r="C271" s="56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</row>
    <row r="272" spans="2:18">
      <c r="B272" s="55"/>
      <c r="C272" s="56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</row>
    <row r="273" spans="2:18">
      <c r="B273" s="55"/>
      <c r="C273" s="56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</row>
    <row r="274" spans="2:18">
      <c r="B274" s="55"/>
      <c r="C274" s="56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</row>
    <row r="275" spans="2:18">
      <c r="B275" s="55"/>
      <c r="C275" s="56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</row>
    <row r="276" spans="2:18">
      <c r="B276" s="55"/>
      <c r="C276" s="56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2:18">
      <c r="B277" s="55"/>
      <c r="C277" s="56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</row>
    <row r="278" spans="2:18">
      <c r="B278" s="55"/>
      <c r="C278" s="56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</row>
    <row r="279" spans="2:18">
      <c r="B279" s="55"/>
      <c r="C279" s="56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</row>
    <row r="280" spans="2:18">
      <c r="B280" s="55"/>
      <c r="C280" s="56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</row>
    <row r="281" spans="2:18">
      <c r="B281" s="55"/>
      <c r="C281" s="56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</row>
    <row r="282" spans="2:18">
      <c r="B282" s="55"/>
      <c r="C282" s="56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</row>
    <row r="284" spans="2:18">
      <c r="B284" s="41"/>
    </row>
    <row r="285" spans="2:18">
      <c r="B285" s="55"/>
      <c r="C285" s="56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2:18">
      <c r="B286" s="55"/>
      <c r="C286" s="56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</row>
    <row r="287" spans="2:18">
      <c r="B287" s="55"/>
      <c r="C287" s="56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2:18">
      <c r="B288" s="55"/>
      <c r="C288" s="56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2:18">
      <c r="B289" s="55"/>
      <c r="C289" s="56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2:18">
      <c r="B290" s="55"/>
      <c r="C290" s="56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2:18">
      <c r="B291" s="55"/>
      <c r="C291" s="56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2:18">
      <c r="B292" s="55"/>
      <c r="C292" s="56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2:18">
      <c r="B293" s="55"/>
      <c r="C293" s="56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2:18">
      <c r="B294" s="55"/>
      <c r="C294" s="56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2:18">
      <c r="B295" s="55"/>
      <c r="C295" s="56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2:18">
      <c r="B296" s="55"/>
      <c r="C296" s="56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2:18">
      <c r="B297" s="55"/>
      <c r="C297" s="56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2:18">
      <c r="B298" s="55"/>
      <c r="C298" s="56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2:18">
      <c r="B299" s="55"/>
      <c r="C299" s="56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2:18">
      <c r="B300" s="55"/>
      <c r="C300" s="56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2:18">
      <c r="B301" s="55"/>
      <c r="C301" s="56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2:18">
      <c r="B302" s="55"/>
      <c r="C302" s="56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</row>
    <row r="303" spans="2:18">
      <c r="B303" s="55"/>
      <c r="C303" s="56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2:18">
      <c r="B304" s="55"/>
      <c r="C304" s="56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2:18">
      <c r="B305" s="55"/>
      <c r="C305" s="56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</row>
    <row r="306" spans="2:18">
      <c r="B306" s="55"/>
      <c r="C306" s="56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</row>
    <row r="307" spans="2:18">
      <c r="B307" s="55"/>
      <c r="C307" s="56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</row>
    <row r="308" spans="2:18">
      <c r="B308" s="55"/>
      <c r="C308" s="56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</row>
    <row r="309" spans="2:18">
      <c r="B309" s="55"/>
      <c r="C309" s="56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</row>
    <row r="310" spans="2:18">
      <c r="B310" s="55"/>
      <c r="C310" s="56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</row>
    <row r="311" spans="2:18">
      <c r="B311" s="55"/>
      <c r="C311" s="56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</row>
    <row r="312" spans="2:18">
      <c r="B312" s="55"/>
      <c r="C312" s="56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2:18">
      <c r="B313" s="55"/>
      <c r="C313" s="56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</row>
    <row r="315" spans="2:18">
      <c r="B315" s="41"/>
    </row>
    <row r="316" spans="2:18">
      <c r="B316" s="55"/>
      <c r="C316" s="56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2:18">
      <c r="B317" s="55"/>
      <c r="C317" s="56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</row>
    <row r="318" spans="2:18">
      <c r="B318" s="55"/>
      <c r="C318" s="56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</row>
    <row r="319" spans="2:18">
      <c r="B319" s="55"/>
      <c r="C319" s="56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2:18">
      <c r="B320" s="55"/>
      <c r="C320" s="56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2:18">
      <c r="B321" s="55"/>
      <c r="C321" s="56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2:18">
      <c r="B322" s="55"/>
      <c r="C322" s="56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</row>
    <row r="323" spans="2:18">
      <c r="B323" s="55"/>
      <c r="C323" s="56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</row>
    <row r="324" spans="2:18">
      <c r="B324" s="55"/>
      <c r="C324" s="56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</row>
    <row r="325" spans="2:18">
      <c r="B325" s="55"/>
      <c r="C325" s="56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</row>
    <row r="326" spans="2:18">
      <c r="B326" s="55"/>
      <c r="C326" s="56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</row>
    <row r="327" spans="2:18">
      <c r="B327" s="55"/>
      <c r="C327" s="56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</row>
    <row r="328" spans="2:18">
      <c r="B328" s="55"/>
      <c r="C328" s="56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</row>
    <row r="329" spans="2:18">
      <c r="B329" s="55"/>
      <c r="C329" s="56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2:18">
      <c r="B330" s="55"/>
      <c r="C330" s="56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2:18">
      <c r="B331" s="55"/>
      <c r="C331" s="56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2:18">
      <c r="B332" s="55"/>
      <c r="C332" s="56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2:18">
      <c r="B333" s="55"/>
      <c r="C333" s="56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</row>
    <row r="334" spans="2:18">
      <c r="B334" s="55"/>
      <c r="C334" s="56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2:18">
      <c r="B335" s="55"/>
      <c r="C335" s="56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2:18">
      <c r="B336" s="55"/>
      <c r="C336" s="56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2:18">
      <c r="B337" s="55"/>
      <c r="C337" s="56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2:18">
      <c r="B338" s="55"/>
      <c r="C338" s="56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2:18">
      <c r="B339" s="55"/>
      <c r="C339" s="56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2:18">
      <c r="B340" s="55"/>
      <c r="C340" s="56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2:18">
      <c r="B341" s="55"/>
      <c r="C341" s="56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2:18">
      <c r="B342" s="55"/>
      <c r="C342" s="56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</row>
    <row r="343" spans="2:18">
      <c r="B343" s="55"/>
      <c r="C343" s="56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2:18">
      <c r="B344" s="55"/>
      <c r="C344" s="56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6" spans="2:18">
      <c r="B346" s="41"/>
    </row>
    <row r="347" spans="2:18">
      <c r="B347" s="55"/>
      <c r="C347" s="56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2:18">
      <c r="B348" s="55"/>
      <c r="C348" s="56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</row>
    <row r="349" spans="2:18">
      <c r="B349" s="55"/>
      <c r="C349" s="56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2:18">
      <c r="B350" s="55"/>
      <c r="C350" s="56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2:18">
      <c r="B351" s="55"/>
      <c r="C351" s="56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2:18">
      <c r="B352" s="55"/>
      <c r="C352" s="56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2:18">
      <c r="B353" s="55"/>
      <c r="C353" s="56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2:18">
      <c r="B354" s="55"/>
      <c r="C354" s="56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2:18">
      <c r="B355" s="55"/>
      <c r="C355" s="56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2:18">
      <c r="B356" s="55"/>
      <c r="C356" s="56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2:18">
      <c r="B357" s="55"/>
      <c r="C357" s="56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spans="2:18">
      <c r="B358" s="55"/>
      <c r="C358" s="56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2:18">
      <c r="B359" s="55"/>
      <c r="C359" s="56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2:18">
      <c r="B360" s="55"/>
      <c r="C360" s="56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2:18">
      <c r="B361" s="55"/>
      <c r="C361" s="56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2:18">
      <c r="B362" s="55"/>
      <c r="C362" s="56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2:18">
      <c r="B363" s="55"/>
      <c r="C363" s="56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2:18">
      <c r="B364" s="55"/>
      <c r="C364" s="56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</row>
    <row r="365" spans="2:18">
      <c r="B365" s="55"/>
      <c r="C365" s="56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2:18">
      <c r="B366" s="55"/>
      <c r="C366" s="56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</row>
    <row r="367" spans="2:18">
      <c r="B367" s="55"/>
      <c r="C367" s="56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2:18">
      <c r="B368" s="55"/>
      <c r="C368" s="56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2:18">
      <c r="B369" s="55"/>
      <c r="C369" s="56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</row>
    <row r="370" spans="2:18">
      <c r="B370" s="55"/>
      <c r="C370" s="56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</row>
    <row r="371" spans="2:18">
      <c r="B371" s="55"/>
      <c r="C371" s="56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2:18">
      <c r="B372" s="55"/>
      <c r="C372" s="56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spans="2:18">
      <c r="B373" s="55"/>
      <c r="C373" s="56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</row>
    <row r="374" spans="2:18">
      <c r="B374" s="55"/>
      <c r="C374" s="56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2:18">
      <c r="B375" s="55"/>
      <c r="C375" s="56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7" spans="2:18">
      <c r="B377" s="41"/>
    </row>
    <row r="378" spans="2:18">
      <c r="B378" s="55"/>
      <c r="C378" s="56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2:18">
      <c r="B379" s="55"/>
      <c r="C379" s="56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</row>
    <row r="380" spans="2:18">
      <c r="B380" s="55"/>
      <c r="C380" s="56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2:18">
      <c r="B381" s="55"/>
      <c r="C381" s="56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2:18">
      <c r="B382" s="55"/>
      <c r="C382" s="56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2:18">
      <c r="B383" s="55"/>
      <c r="C383" s="56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2:18">
      <c r="B384" s="55"/>
      <c r="C384" s="56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2:18">
      <c r="B385" s="55"/>
      <c r="C385" s="56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2:18">
      <c r="B386" s="55"/>
      <c r="C386" s="56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2:18">
      <c r="B387" s="55"/>
      <c r="C387" s="56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2:18">
      <c r="B388" s="55"/>
      <c r="C388" s="56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</row>
    <row r="389" spans="2:18">
      <c r="B389" s="55"/>
      <c r="C389" s="56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2:18">
      <c r="B390" s="55"/>
      <c r="C390" s="56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2:18">
      <c r="B391" s="55"/>
      <c r="C391" s="56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2:18">
      <c r="B392" s="55"/>
      <c r="C392" s="56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2:18">
      <c r="B393" s="55"/>
      <c r="C393" s="56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2:18">
      <c r="B394" s="55"/>
      <c r="C394" s="56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2:18">
      <c r="B395" s="55"/>
      <c r="C395" s="56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</row>
    <row r="396" spans="2:18">
      <c r="B396" s="55"/>
      <c r="C396" s="56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2:18">
      <c r="B397" s="55"/>
      <c r="C397" s="56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</row>
    <row r="398" spans="2:18">
      <c r="B398" s="55"/>
      <c r="C398" s="56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2:18">
      <c r="B399" s="55"/>
      <c r="C399" s="56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2:18">
      <c r="B400" s="55"/>
      <c r="C400" s="56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</row>
    <row r="401" spans="2:18">
      <c r="B401" s="55"/>
      <c r="C401" s="56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</row>
    <row r="402" spans="2:18">
      <c r="B402" s="55"/>
      <c r="C402" s="56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2:18">
      <c r="B403" s="55"/>
      <c r="C403" s="56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</row>
    <row r="404" spans="2:18">
      <c r="B404" s="55"/>
      <c r="C404" s="56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</row>
    <row r="405" spans="2:18">
      <c r="B405" s="55"/>
      <c r="C405" s="56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2:18">
      <c r="B406" s="55"/>
      <c r="C406" s="56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8" spans="2:18">
      <c r="B408" s="41"/>
    </row>
    <row r="409" spans="2:18">
      <c r="B409" s="55"/>
      <c r="C409" s="56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2:18">
      <c r="B410" s="55"/>
      <c r="C410" s="56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</row>
    <row r="411" spans="2:18">
      <c r="B411" s="55"/>
      <c r="C411" s="56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2:18">
      <c r="B412" s="55"/>
      <c r="C412" s="56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2:18">
      <c r="B413" s="55"/>
      <c r="C413" s="56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2:18">
      <c r="B414" s="55"/>
      <c r="C414" s="56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2:18">
      <c r="B415" s="55"/>
      <c r="C415" s="56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2:18">
      <c r="B416" s="55"/>
      <c r="C416" s="56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2:18">
      <c r="B417" s="55"/>
      <c r="C417" s="56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2:18">
      <c r="B418" s="55"/>
      <c r="C418" s="56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2:18">
      <c r="B419" s="55"/>
      <c r="C419" s="56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</row>
    <row r="420" spans="2:18">
      <c r="B420" s="55"/>
      <c r="C420" s="56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2:18">
      <c r="B421" s="55"/>
      <c r="C421" s="56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2:18">
      <c r="B422" s="55"/>
      <c r="C422" s="56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2:18">
      <c r="B423" s="55"/>
      <c r="C423" s="56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2:18">
      <c r="B424" s="55"/>
      <c r="C424" s="56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2:18">
      <c r="B425" s="55"/>
      <c r="C425" s="56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2:18">
      <c r="B426" s="55"/>
      <c r="C426" s="56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</row>
    <row r="427" spans="2:18">
      <c r="B427" s="55"/>
      <c r="C427" s="56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2:18">
      <c r="B428" s="55"/>
      <c r="C428" s="56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2:18">
      <c r="B429" s="55"/>
      <c r="C429" s="56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2:18">
      <c r="B430" s="55"/>
      <c r="C430" s="56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2:18">
      <c r="B431" s="55"/>
      <c r="C431" s="56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2:18">
      <c r="B432" s="55"/>
      <c r="C432" s="56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2:18">
      <c r="B433" s="55"/>
      <c r="C433" s="56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2:18">
      <c r="B434" s="55"/>
      <c r="C434" s="56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2:18">
      <c r="B435" s="55"/>
      <c r="C435" s="56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</row>
    <row r="436" spans="2:18">
      <c r="B436" s="55"/>
      <c r="C436" s="56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2:18">
      <c r="B437" s="55"/>
      <c r="C437" s="56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274"/>
  <sheetViews>
    <sheetView workbookViewId="0"/>
  </sheetViews>
  <sheetFormatPr defaultRowHeight="10.5"/>
  <cols>
    <col min="1" max="1" width="47.1640625" style="73" customWidth="1"/>
    <col min="2" max="2" width="25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426</v>
      </c>
      <c r="C1" s="83" t="s">
        <v>427</v>
      </c>
      <c r="D1" s="83" t="s">
        <v>428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429</v>
      </c>
      <c r="B2" s="83">
        <v>16081.01</v>
      </c>
      <c r="C2" s="83">
        <v>1417.42</v>
      </c>
      <c r="D2" s="83">
        <v>1417.42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430</v>
      </c>
      <c r="B3" s="83">
        <v>16081.01</v>
      </c>
      <c r="C3" s="83">
        <v>1417.42</v>
      </c>
      <c r="D3" s="83">
        <v>1417.42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431</v>
      </c>
      <c r="B4" s="83">
        <v>32340.63</v>
      </c>
      <c r="C4" s="83">
        <v>2850.58</v>
      </c>
      <c r="D4" s="83">
        <v>2850.58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432</v>
      </c>
      <c r="B5" s="83">
        <v>32340.63</v>
      </c>
      <c r="C5" s="83">
        <v>2850.58</v>
      </c>
      <c r="D5" s="83">
        <v>2850.58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434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435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436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437</v>
      </c>
      <c r="C12" s="83" t="s">
        <v>438</v>
      </c>
      <c r="D12" s="83" t="s">
        <v>439</v>
      </c>
      <c r="E12" s="83" t="s">
        <v>440</v>
      </c>
      <c r="F12" s="83" t="s">
        <v>441</v>
      </c>
      <c r="G12" s="83" t="s">
        <v>442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196</v>
      </c>
      <c r="B13" s="83">
        <v>0</v>
      </c>
      <c r="C13" s="83">
        <v>967.04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197</v>
      </c>
      <c r="B14" s="83">
        <v>812.2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205</v>
      </c>
      <c r="B15" s="83">
        <v>2237.64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206</v>
      </c>
      <c r="B16" s="83">
        <v>186.84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207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208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209</v>
      </c>
      <c r="B19" s="83">
        <v>1114.46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210</v>
      </c>
      <c r="B20" s="83">
        <v>56.22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211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212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191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213</v>
      </c>
      <c r="B24" s="83">
        <v>0</v>
      </c>
      <c r="C24" s="83">
        <v>6496.32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214</v>
      </c>
      <c r="B25" s="83">
        <v>71.930000000000007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215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216</v>
      </c>
      <c r="B28" s="83">
        <v>7379.01</v>
      </c>
      <c r="C28" s="83">
        <v>8702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433</v>
      </c>
      <c r="C30" s="83" t="s">
        <v>338</v>
      </c>
      <c r="D30" s="83" t="s">
        <v>443</v>
      </c>
      <c r="E30" s="83" t="s">
        <v>444</v>
      </c>
      <c r="F30" s="83" t="s">
        <v>445</v>
      </c>
      <c r="G30" s="83" t="s">
        <v>446</v>
      </c>
      <c r="H30" s="83" t="s">
        <v>447</v>
      </c>
      <c r="I30" s="83" t="s">
        <v>448</v>
      </c>
      <c r="J30" s="83" t="s">
        <v>449</v>
      </c>
      <c r="K30"/>
      <c r="L30"/>
      <c r="M30"/>
      <c r="N30"/>
      <c r="O30"/>
      <c r="P30"/>
      <c r="Q30"/>
      <c r="R30"/>
      <c r="S30"/>
    </row>
    <row r="31" spans="1:19">
      <c r="A31" s="83" t="s">
        <v>468</v>
      </c>
      <c r="B31" s="83">
        <v>331.66</v>
      </c>
      <c r="C31" s="83" t="s">
        <v>286</v>
      </c>
      <c r="D31" s="83">
        <v>1010.89</v>
      </c>
      <c r="E31" s="83">
        <v>1</v>
      </c>
      <c r="F31" s="83">
        <v>97.55</v>
      </c>
      <c r="G31" s="83">
        <v>32.21</v>
      </c>
      <c r="H31" s="83">
        <v>27.55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450</v>
      </c>
      <c r="B32" s="83">
        <v>1978.83</v>
      </c>
      <c r="C32" s="83" t="s">
        <v>286</v>
      </c>
      <c r="D32" s="83">
        <v>4826.41</v>
      </c>
      <c r="E32" s="83">
        <v>1</v>
      </c>
      <c r="F32" s="83">
        <v>0</v>
      </c>
      <c r="G32" s="83">
        <v>0</v>
      </c>
      <c r="H32" s="83">
        <v>7.53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456</v>
      </c>
      <c r="B33" s="83">
        <v>188.86</v>
      </c>
      <c r="C33" s="83" t="s">
        <v>286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15.74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464</v>
      </c>
      <c r="B34" s="83">
        <v>389.4</v>
      </c>
      <c r="C34" s="83" t="s">
        <v>286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13.11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471</v>
      </c>
      <c r="B35" s="83">
        <v>412.12</v>
      </c>
      <c r="C35" s="83" t="s">
        <v>286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13.11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469</v>
      </c>
      <c r="B36" s="83">
        <v>331.66</v>
      </c>
      <c r="C36" s="83" t="s">
        <v>286</v>
      </c>
      <c r="D36" s="83">
        <v>1010.89</v>
      </c>
      <c r="E36" s="83">
        <v>1</v>
      </c>
      <c r="F36" s="83">
        <v>97.55</v>
      </c>
      <c r="G36" s="83">
        <v>32.21</v>
      </c>
      <c r="H36" s="83">
        <v>27.55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470</v>
      </c>
      <c r="B37" s="83">
        <v>103.3</v>
      </c>
      <c r="C37" s="83" t="s">
        <v>286</v>
      </c>
      <c r="D37" s="83">
        <v>314.87</v>
      </c>
      <c r="E37" s="83">
        <v>1</v>
      </c>
      <c r="F37" s="83">
        <v>87.33</v>
      </c>
      <c r="G37" s="83">
        <v>26.38</v>
      </c>
      <c r="H37" s="83">
        <v>16.829999999999998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455</v>
      </c>
      <c r="B38" s="83">
        <v>78.040000000000006</v>
      </c>
      <c r="C38" s="83" t="s">
        <v>286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12.23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457</v>
      </c>
      <c r="B39" s="83">
        <v>1308.19</v>
      </c>
      <c r="C39" s="83" t="s">
        <v>286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20.28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453</v>
      </c>
      <c r="B40" s="83">
        <v>164.24</v>
      </c>
      <c r="C40" s="83" t="s">
        <v>286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8.6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451</v>
      </c>
      <c r="B41" s="83">
        <v>67.069999999999993</v>
      </c>
      <c r="C41" s="83" t="s">
        <v>286</v>
      </c>
      <c r="D41" s="83">
        <v>265.76</v>
      </c>
      <c r="E41" s="83">
        <v>1</v>
      </c>
      <c r="F41" s="83">
        <v>68.84</v>
      </c>
      <c r="G41" s="83">
        <v>23.3</v>
      </c>
      <c r="H41" s="83">
        <v>38.090000000000003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452</v>
      </c>
      <c r="B42" s="83">
        <v>77.67</v>
      </c>
      <c r="C42" s="83" t="s">
        <v>286</v>
      </c>
      <c r="D42" s="83">
        <v>307.76</v>
      </c>
      <c r="E42" s="83">
        <v>1</v>
      </c>
      <c r="F42" s="83">
        <v>26.57</v>
      </c>
      <c r="G42" s="83">
        <v>0</v>
      </c>
      <c r="H42" s="83">
        <v>38.090000000000003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458</v>
      </c>
      <c r="B43" s="83">
        <v>39.020000000000003</v>
      </c>
      <c r="C43" s="83" t="s">
        <v>286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19.09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465</v>
      </c>
      <c r="B44" s="83">
        <v>39.020000000000003</v>
      </c>
      <c r="C44" s="83" t="s">
        <v>286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19.09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459</v>
      </c>
      <c r="B45" s="83">
        <v>39.020000000000003</v>
      </c>
      <c r="C45" s="83" t="s">
        <v>286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19.09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466</v>
      </c>
      <c r="B46" s="83">
        <v>39.020000000000003</v>
      </c>
      <c r="C46" s="83" t="s">
        <v>286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19.09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460</v>
      </c>
      <c r="B47" s="83">
        <v>24.52</v>
      </c>
      <c r="C47" s="83" t="s">
        <v>286</v>
      </c>
      <c r="D47" s="83">
        <v>74.75</v>
      </c>
      <c r="E47" s="83">
        <v>76</v>
      </c>
      <c r="F47" s="83">
        <v>11.15</v>
      </c>
      <c r="G47" s="83">
        <v>3.68</v>
      </c>
      <c r="H47" s="83">
        <v>19.09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467</v>
      </c>
      <c r="B48" s="83">
        <v>24.53</v>
      </c>
      <c r="C48" s="83" t="s">
        <v>286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19.09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461</v>
      </c>
      <c r="B49" s="83">
        <v>24.53</v>
      </c>
      <c r="C49" s="83" t="s">
        <v>286</v>
      </c>
      <c r="D49" s="83">
        <v>74.77</v>
      </c>
      <c r="E49" s="83">
        <v>76</v>
      </c>
      <c r="F49" s="83">
        <v>11.15</v>
      </c>
      <c r="G49" s="83">
        <v>3.68</v>
      </c>
      <c r="H49" s="83">
        <v>19.09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462</v>
      </c>
      <c r="B50" s="83">
        <v>39.020000000000003</v>
      </c>
      <c r="C50" s="83" t="s">
        <v>286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19.09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463</v>
      </c>
      <c r="B51" s="83">
        <v>39.020000000000003</v>
      </c>
      <c r="C51" s="83" t="s">
        <v>286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19.09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454</v>
      </c>
      <c r="B52" s="83">
        <v>94.76</v>
      </c>
      <c r="C52" s="83" t="s">
        <v>286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3.96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287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16.507999999999999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472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16.507999999999999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473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176</v>
      </c>
      <c r="C57" s="83" t="s">
        <v>474</v>
      </c>
      <c r="D57" s="83" t="s">
        <v>475</v>
      </c>
      <c r="E57" s="83" t="s">
        <v>476</v>
      </c>
      <c r="F57" s="83" t="s">
        <v>477</v>
      </c>
      <c r="G57" s="83" t="s">
        <v>478</v>
      </c>
      <c r="H57" s="83" t="s">
        <v>479</v>
      </c>
      <c r="I57" s="83" t="s">
        <v>480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529</v>
      </c>
      <c r="B58" s="83" t="s">
        <v>732</v>
      </c>
      <c r="C58" s="83">
        <v>0.08</v>
      </c>
      <c r="D58" s="83">
        <v>2.3769999999999998</v>
      </c>
      <c r="E58" s="83">
        <v>3.6909999999999998</v>
      </c>
      <c r="F58" s="83">
        <v>97.55</v>
      </c>
      <c r="G58" s="83">
        <v>0</v>
      </c>
      <c r="H58" s="83">
        <v>90</v>
      </c>
      <c r="I58" s="83" t="s">
        <v>483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530</v>
      </c>
      <c r="B59" s="83" t="s">
        <v>733</v>
      </c>
      <c r="C59" s="83">
        <v>0.3</v>
      </c>
      <c r="D59" s="83">
        <v>0.501</v>
      </c>
      <c r="E59" s="83">
        <v>0.55300000000000005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484</v>
      </c>
      <c r="B60" s="83" t="s">
        <v>482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485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481</v>
      </c>
      <c r="B61" s="83" t="s">
        <v>482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483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486</v>
      </c>
      <c r="B62" s="83" t="s">
        <v>482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487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488</v>
      </c>
      <c r="B63" s="83" t="s">
        <v>482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489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490</v>
      </c>
      <c r="B64" s="83" t="s">
        <v>482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499</v>
      </c>
      <c r="B65" s="83" t="s">
        <v>734</v>
      </c>
      <c r="C65" s="83">
        <v>0.08</v>
      </c>
      <c r="D65" s="83">
        <v>2.3769999999999998</v>
      </c>
      <c r="E65" s="83">
        <v>3.6909999999999998</v>
      </c>
      <c r="F65" s="83">
        <v>22.95</v>
      </c>
      <c r="G65" s="83">
        <v>90</v>
      </c>
      <c r="H65" s="83">
        <v>90</v>
      </c>
      <c r="I65" s="83" t="s">
        <v>485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500</v>
      </c>
      <c r="B66" s="83" t="s">
        <v>734</v>
      </c>
      <c r="C66" s="83">
        <v>0.08</v>
      </c>
      <c r="D66" s="83">
        <v>2.3769999999999998</v>
      </c>
      <c r="E66" s="83">
        <v>3.6909999999999998</v>
      </c>
      <c r="F66" s="83">
        <v>129.22999999999999</v>
      </c>
      <c r="G66" s="83">
        <v>180</v>
      </c>
      <c r="H66" s="83">
        <v>90</v>
      </c>
      <c r="I66" s="83" t="s">
        <v>487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501</v>
      </c>
      <c r="B67" s="83" t="s">
        <v>733</v>
      </c>
      <c r="C67" s="83">
        <v>0.3</v>
      </c>
      <c r="D67" s="83">
        <v>0.501</v>
      </c>
      <c r="E67" s="83">
        <v>0.55300000000000005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517</v>
      </c>
      <c r="B68" s="83" t="s">
        <v>732</v>
      </c>
      <c r="C68" s="83">
        <v>0.08</v>
      </c>
      <c r="D68" s="83">
        <v>2.3769999999999998</v>
      </c>
      <c r="E68" s="83">
        <v>3.6909999999999998</v>
      </c>
      <c r="F68" s="83">
        <v>70.599999999999994</v>
      </c>
      <c r="G68" s="83">
        <v>0</v>
      </c>
      <c r="H68" s="83">
        <v>90</v>
      </c>
      <c r="I68" s="83" t="s">
        <v>483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519</v>
      </c>
      <c r="B69" s="83" t="s">
        <v>732</v>
      </c>
      <c r="C69" s="83">
        <v>0.08</v>
      </c>
      <c r="D69" s="83">
        <v>2.3769999999999998</v>
      </c>
      <c r="E69" s="83">
        <v>3.6909999999999998</v>
      </c>
      <c r="F69" s="83">
        <v>26.02</v>
      </c>
      <c r="G69" s="83">
        <v>180</v>
      </c>
      <c r="H69" s="83">
        <v>90</v>
      </c>
      <c r="I69" s="83" t="s">
        <v>487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518</v>
      </c>
      <c r="B70" s="83" t="s">
        <v>732</v>
      </c>
      <c r="C70" s="83">
        <v>0.08</v>
      </c>
      <c r="D70" s="83">
        <v>2.3769999999999998</v>
      </c>
      <c r="E70" s="83">
        <v>3.6909999999999998</v>
      </c>
      <c r="F70" s="83">
        <v>26.01</v>
      </c>
      <c r="G70" s="83">
        <v>0</v>
      </c>
      <c r="H70" s="83">
        <v>90</v>
      </c>
      <c r="I70" s="83" t="s">
        <v>483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520</v>
      </c>
      <c r="B71" s="83" t="s">
        <v>732</v>
      </c>
      <c r="C71" s="83">
        <v>0.08</v>
      </c>
      <c r="D71" s="83">
        <v>2.3769999999999998</v>
      </c>
      <c r="E71" s="83">
        <v>3.6909999999999998</v>
      </c>
      <c r="F71" s="83">
        <v>70.599999999999994</v>
      </c>
      <c r="G71" s="83">
        <v>180</v>
      </c>
      <c r="H71" s="83">
        <v>90</v>
      </c>
      <c r="I71" s="83" t="s">
        <v>487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537</v>
      </c>
      <c r="B72" s="83" t="s">
        <v>732</v>
      </c>
      <c r="C72" s="83">
        <v>0.08</v>
      </c>
      <c r="D72" s="83">
        <v>2.3769999999999998</v>
      </c>
      <c r="E72" s="83">
        <v>3.6909999999999998</v>
      </c>
      <c r="F72" s="83">
        <v>17.649999999999999</v>
      </c>
      <c r="G72" s="83">
        <v>0</v>
      </c>
      <c r="H72" s="83">
        <v>90</v>
      </c>
      <c r="I72" s="83" t="s">
        <v>483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538</v>
      </c>
      <c r="B73" s="83" t="s">
        <v>732</v>
      </c>
      <c r="C73" s="83">
        <v>0.08</v>
      </c>
      <c r="D73" s="83">
        <v>2.3769999999999998</v>
      </c>
      <c r="E73" s="83">
        <v>3.6909999999999998</v>
      </c>
      <c r="F73" s="83">
        <v>15.79</v>
      </c>
      <c r="G73" s="83">
        <v>0</v>
      </c>
      <c r="H73" s="83">
        <v>90</v>
      </c>
      <c r="I73" s="83" t="s">
        <v>483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539</v>
      </c>
      <c r="B74" s="83" t="s">
        <v>732</v>
      </c>
      <c r="C74" s="83">
        <v>0.08</v>
      </c>
      <c r="D74" s="83">
        <v>2.3769999999999998</v>
      </c>
      <c r="E74" s="83">
        <v>3.6909999999999998</v>
      </c>
      <c r="F74" s="83">
        <v>52.03</v>
      </c>
      <c r="G74" s="83">
        <v>180</v>
      </c>
      <c r="H74" s="83">
        <v>90</v>
      </c>
      <c r="I74" s="83" t="s">
        <v>487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540</v>
      </c>
      <c r="B75" s="83" t="s">
        <v>733</v>
      </c>
      <c r="C75" s="83">
        <v>0.3</v>
      </c>
      <c r="D75" s="83">
        <v>0.501</v>
      </c>
      <c r="E75" s="83">
        <v>0.55300000000000005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541</v>
      </c>
      <c r="B76" s="83" t="s">
        <v>733</v>
      </c>
      <c r="C76" s="83">
        <v>0.3</v>
      </c>
      <c r="D76" s="83">
        <v>0.501</v>
      </c>
      <c r="E76" s="83">
        <v>0.55300000000000005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531</v>
      </c>
      <c r="B77" s="83" t="s">
        <v>732</v>
      </c>
      <c r="C77" s="83">
        <v>0.08</v>
      </c>
      <c r="D77" s="83">
        <v>2.3769999999999998</v>
      </c>
      <c r="E77" s="83">
        <v>3.6909999999999998</v>
      </c>
      <c r="F77" s="83">
        <v>97.55</v>
      </c>
      <c r="G77" s="83">
        <v>0</v>
      </c>
      <c r="H77" s="83">
        <v>90</v>
      </c>
      <c r="I77" s="83" t="s">
        <v>483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532</v>
      </c>
      <c r="B78" s="83" t="s">
        <v>733</v>
      </c>
      <c r="C78" s="83">
        <v>0.3</v>
      </c>
      <c r="D78" s="83">
        <v>0.501</v>
      </c>
      <c r="E78" s="83">
        <v>0.55300000000000005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535</v>
      </c>
      <c r="B79" s="83" t="s">
        <v>732</v>
      </c>
      <c r="C79" s="83">
        <v>0.08</v>
      </c>
      <c r="D79" s="83">
        <v>2.3769999999999998</v>
      </c>
      <c r="E79" s="83">
        <v>3.6909999999999998</v>
      </c>
      <c r="F79" s="83">
        <v>13.94</v>
      </c>
      <c r="G79" s="83">
        <v>180</v>
      </c>
      <c r="H79" s="83">
        <v>90</v>
      </c>
      <c r="I79" s="83" t="s">
        <v>487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534</v>
      </c>
      <c r="B80" s="83" t="s">
        <v>732</v>
      </c>
      <c r="C80" s="83">
        <v>0.08</v>
      </c>
      <c r="D80" s="83">
        <v>2.3769999999999998</v>
      </c>
      <c r="E80" s="83">
        <v>3.6909999999999998</v>
      </c>
      <c r="F80" s="83">
        <v>52.03</v>
      </c>
      <c r="G80" s="83">
        <v>90</v>
      </c>
      <c r="H80" s="83">
        <v>90</v>
      </c>
      <c r="I80" s="83" t="s">
        <v>485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533</v>
      </c>
      <c r="B81" s="83" t="s">
        <v>732</v>
      </c>
      <c r="C81" s="83">
        <v>0.08</v>
      </c>
      <c r="D81" s="83">
        <v>2.3769999999999998</v>
      </c>
      <c r="E81" s="83">
        <v>3.6909999999999998</v>
      </c>
      <c r="F81" s="83">
        <v>21.37</v>
      </c>
      <c r="G81" s="83">
        <v>0</v>
      </c>
      <c r="H81" s="83">
        <v>90</v>
      </c>
      <c r="I81" s="83" t="s">
        <v>483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536</v>
      </c>
      <c r="B82" s="83" t="s">
        <v>733</v>
      </c>
      <c r="C82" s="83">
        <v>0.3</v>
      </c>
      <c r="D82" s="83">
        <v>0.501</v>
      </c>
      <c r="E82" s="83">
        <v>0.55300000000000005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498</v>
      </c>
      <c r="B83" s="83" t="s">
        <v>734</v>
      </c>
      <c r="C83" s="83">
        <v>0.08</v>
      </c>
      <c r="D83" s="83">
        <v>2.3769999999999998</v>
      </c>
      <c r="E83" s="83">
        <v>3.6909999999999998</v>
      </c>
      <c r="F83" s="83">
        <v>67.63</v>
      </c>
      <c r="G83" s="83">
        <v>90</v>
      </c>
      <c r="H83" s="83">
        <v>90</v>
      </c>
      <c r="I83" s="83" t="s">
        <v>485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497</v>
      </c>
      <c r="B84" s="83" t="s">
        <v>734</v>
      </c>
      <c r="C84" s="83">
        <v>0.08</v>
      </c>
      <c r="D84" s="83">
        <v>2.3769999999999998</v>
      </c>
      <c r="E84" s="83">
        <v>3.6909999999999998</v>
      </c>
      <c r="F84" s="83">
        <v>18.12</v>
      </c>
      <c r="G84" s="83">
        <v>0</v>
      </c>
      <c r="H84" s="83">
        <v>90</v>
      </c>
      <c r="I84" s="83" t="s">
        <v>483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502</v>
      </c>
      <c r="B85" s="83" t="s">
        <v>734</v>
      </c>
      <c r="C85" s="83">
        <v>0.08</v>
      </c>
      <c r="D85" s="83">
        <v>2.3769999999999998</v>
      </c>
      <c r="E85" s="83">
        <v>3.6909999999999998</v>
      </c>
      <c r="F85" s="83">
        <v>213.77</v>
      </c>
      <c r="G85" s="83">
        <v>0</v>
      </c>
      <c r="H85" s="83">
        <v>90</v>
      </c>
      <c r="I85" s="83" t="s">
        <v>483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504</v>
      </c>
      <c r="B86" s="83" t="s">
        <v>734</v>
      </c>
      <c r="C86" s="83">
        <v>0.08</v>
      </c>
      <c r="D86" s="83">
        <v>2.3769999999999998</v>
      </c>
      <c r="E86" s="83">
        <v>3.6909999999999998</v>
      </c>
      <c r="F86" s="83">
        <v>167.88</v>
      </c>
      <c r="G86" s="83">
        <v>180</v>
      </c>
      <c r="H86" s="83">
        <v>90</v>
      </c>
      <c r="I86" s="83" t="s">
        <v>487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505</v>
      </c>
      <c r="B87" s="83" t="s">
        <v>734</v>
      </c>
      <c r="C87" s="83">
        <v>0.08</v>
      </c>
      <c r="D87" s="83">
        <v>2.3769999999999998</v>
      </c>
      <c r="E87" s="83">
        <v>3.6909999999999998</v>
      </c>
      <c r="F87" s="83">
        <v>41.06</v>
      </c>
      <c r="G87" s="83">
        <v>270</v>
      </c>
      <c r="H87" s="83">
        <v>90</v>
      </c>
      <c r="I87" s="83" t="s">
        <v>489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503</v>
      </c>
      <c r="B88" s="83" t="s">
        <v>734</v>
      </c>
      <c r="C88" s="83">
        <v>0.08</v>
      </c>
      <c r="D88" s="83">
        <v>2.3769999999999998</v>
      </c>
      <c r="E88" s="83">
        <v>3.6909999999999998</v>
      </c>
      <c r="F88" s="83">
        <v>12.08</v>
      </c>
      <c r="G88" s="83">
        <v>0</v>
      </c>
      <c r="H88" s="83">
        <v>90</v>
      </c>
      <c r="I88" s="83" t="s">
        <v>483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506</v>
      </c>
      <c r="B89" s="83" t="s">
        <v>733</v>
      </c>
      <c r="C89" s="83">
        <v>0.3</v>
      </c>
      <c r="D89" s="83">
        <v>0.501</v>
      </c>
      <c r="E89" s="83">
        <v>0.55300000000000005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495</v>
      </c>
      <c r="B90" s="83" t="s">
        <v>734</v>
      </c>
      <c r="C90" s="83">
        <v>0.08</v>
      </c>
      <c r="D90" s="83">
        <v>2.3769999999999998</v>
      </c>
      <c r="E90" s="83">
        <v>3.6909999999999998</v>
      </c>
      <c r="F90" s="83">
        <v>62.8</v>
      </c>
      <c r="G90" s="83">
        <v>0</v>
      </c>
      <c r="H90" s="83">
        <v>90</v>
      </c>
      <c r="I90" s="83" t="s">
        <v>483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491</v>
      </c>
      <c r="B91" s="83" t="s">
        <v>734</v>
      </c>
      <c r="C91" s="83">
        <v>0.08</v>
      </c>
      <c r="D91" s="83">
        <v>2.3769999999999998</v>
      </c>
      <c r="E91" s="83">
        <v>3.6909999999999998</v>
      </c>
      <c r="F91" s="83">
        <v>45.89</v>
      </c>
      <c r="G91" s="83">
        <v>180</v>
      </c>
      <c r="H91" s="83">
        <v>90</v>
      </c>
      <c r="I91" s="83" t="s">
        <v>487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492</v>
      </c>
      <c r="B92" s="83" t="s">
        <v>734</v>
      </c>
      <c r="C92" s="83">
        <v>0.08</v>
      </c>
      <c r="D92" s="83">
        <v>2.3769999999999998</v>
      </c>
      <c r="E92" s="83">
        <v>3.6909999999999998</v>
      </c>
      <c r="F92" s="83">
        <v>22.95</v>
      </c>
      <c r="G92" s="83">
        <v>270</v>
      </c>
      <c r="H92" s="83">
        <v>90</v>
      </c>
      <c r="I92" s="83" t="s">
        <v>489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493</v>
      </c>
      <c r="B93" s="83" t="s">
        <v>733</v>
      </c>
      <c r="C93" s="83">
        <v>0.3</v>
      </c>
      <c r="D93" s="83">
        <v>0.501</v>
      </c>
      <c r="E93" s="83">
        <v>0.55300000000000005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494</v>
      </c>
      <c r="B94" s="83" t="s">
        <v>734</v>
      </c>
      <c r="C94" s="83">
        <v>0.08</v>
      </c>
      <c r="D94" s="83">
        <v>2.3769999999999998</v>
      </c>
      <c r="E94" s="83">
        <v>3.6909999999999998</v>
      </c>
      <c r="F94" s="83">
        <v>26.57</v>
      </c>
      <c r="G94" s="83">
        <v>270</v>
      </c>
      <c r="H94" s="83">
        <v>90</v>
      </c>
      <c r="I94" s="83" t="s">
        <v>489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507</v>
      </c>
      <c r="B95" s="83" t="s">
        <v>732</v>
      </c>
      <c r="C95" s="83">
        <v>0.08</v>
      </c>
      <c r="D95" s="83">
        <v>2.3769999999999998</v>
      </c>
      <c r="E95" s="83">
        <v>3.6909999999999998</v>
      </c>
      <c r="F95" s="83">
        <v>55.74</v>
      </c>
      <c r="G95" s="83">
        <v>180</v>
      </c>
      <c r="H95" s="83">
        <v>90</v>
      </c>
      <c r="I95" s="83" t="s">
        <v>487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508</v>
      </c>
      <c r="B96" s="83" t="s">
        <v>732</v>
      </c>
      <c r="C96" s="83">
        <v>0.08</v>
      </c>
      <c r="D96" s="83">
        <v>2.3769999999999998</v>
      </c>
      <c r="E96" s="83">
        <v>3.6909999999999998</v>
      </c>
      <c r="F96" s="83">
        <v>104.06</v>
      </c>
      <c r="G96" s="83">
        <v>270</v>
      </c>
      <c r="H96" s="83">
        <v>90</v>
      </c>
      <c r="I96" s="83" t="s">
        <v>489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521</v>
      </c>
      <c r="B97" s="83" t="s">
        <v>732</v>
      </c>
      <c r="C97" s="83">
        <v>0.08</v>
      </c>
      <c r="D97" s="83">
        <v>2.3769999999999998</v>
      </c>
      <c r="E97" s="83">
        <v>3.6909999999999998</v>
      </c>
      <c r="F97" s="83">
        <v>13.94</v>
      </c>
      <c r="G97" s="83">
        <v>180</v>
      </c>
      <c r="H97" s="83">
        <v>90</v>
      </c>
      <c r="I97" s="83" t="s">
        <v>487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522</v>
      </c>
      <c r="B98" s="83" t="s">
        <v>732</v>
      </c>
      <c r="C98" s="83">
        <v>0.08</v>
      </c>
      <c r="D98" s="83">
        <v>2.3769999999999998</v>
      </c>
      <c r="E98" s="83">
        <v>3.6909999999999998</v>
      </c>
      <c r="F98" s="83">
        <v>26.01</v>
      </c>
      <c r="G98" s="83">
        <v>270</v>
      </c>
      <c r="H98" s="83">
        <v>90</v>
      </c>
      <c r="I98" s="83" t="s">
        <v>489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523</v>
      </c>
      <c r="B99" s="83" t="s">
        <v>733</v>
      </c>
      <c r="C99" s="83">
        <v>0.3</v>
      </c>
      <c r="D99" s="83">
        <v>0.501</v>
      </c>
      <c r="E99" s="83">
        <v>0.55300000000000005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509</v>
      </c>
      <c r="B100" s="83" t="s">
        <v>732</v>
      </c>
      <c r="C100" s="83">
        <v>0.08</v>
      </c>
      <c r="D100" s="83">
        <v>2.3769999999999998</v>
      </c>
      <c r="E100" s="83">
        <v>3.6909999999999998</v>
      </c>
      <c r="F100" s="83">
        <v>55.74</v>
      </c>
      <c r="G100" s="83">
        <v>0</v>
      </c>
      <c r="H100" s="83">
        <v>90</v>
      </c>
      <c r="I100" s="83" t="s">
        <v>483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510</v>
      </c>
      <c r="B101" s="83" t="s">
        <v>732</v>
      </c>
      <c r="C101" s="83">
        <v>0.08</v>
      </c>
      <c r="D101" s="83">
        <v>2.3769999999999998</v>
      </c>
      <c r="E101" s="83">
        <v>3.6909999999999998</v>
      </c>
      <c r="F101" s="83">
        <v>104.05</v>
      </c>
      <c r="G101" s="83">
        <v>270</v>
      </c>
      <c r="H101" s="83">
        <v>90</v>
      </c>
      <c r="I101" s="83" t="s">
        <v>489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524</v>
      </c>
      <c r="B102" s="83" t="s">
        <v>732</v>
      </c>
      <c r="C102" s="83">
        <v>0.08</v>
      </c>
      <c r="D102" s="83">
        <v>2.3769999999999998</v>
      </c>
      <c r="E102" s="83">
        <v>3.6909999999999998</v>
      </c>
      <c r="F102" s="83">
        <v>13.94</v>
      </c>
      <c r="G102" s="83">
        <v>0</v>
      </c>
      <c r="H102" s="83">
        <v>90</v>
      </c>
      <c r="I102" s="83" t="s">
        <v>483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525</v>
      </c>
      <c r="B103" s="83" t="s">
        <v>732</v>
      </c>
      <c r="C103" s="83">
        <v>0.08</v>
      </c>
      <c r="D103" s="83">
        <v>2.3769999999999998</v>
      </c>
      <c r="E103" s="83">
        <v>3.6909999999999998</v>
      </c>
      <c r="F103" s="83">
        <v>26.01</v>
      </c>
      <c r="G103" s="83">
        <v>270</v>
      </c>
      <c r="H103" s="83">
        <v>90</v>
      </c>
      <c r="I103" s="83" t="s">
        <v>489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526</v>
      </c>
      <c r="B104" s="83" t="s">
        <v>733</v>
      </c>
      <c r="C104" s="83">
        <v>0.3</v>
      </c>
      <c r="D104" s="83">
        <v>0.501</v>
      </c>
      <c r="E104" s="83">
        <v>0.55300000000000005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511</v>
      </c>
      <c r="B105" s="83" t="s">
        <v>732</v>
      </c>
      <c r="C105" s="83">
        <v>0.08</v>
      </c>
      <c r="D105" s="83">
        <v>2.3769999999999998</v>
      </c>
      <c r="E105" s="83">
        <v>3.6909999999999998</v>
      </c>
      <c r="F105" s="83">
        <v>847.14</v>
      </c>
      <c r="G105" s="83">
        <v>180</v>
      </c>
      <c r="H105" s="83">
        <v>90</v>
      </c>
      <c r="I105" s="83" t="s">
        <v>487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527</v>
      </c>
      <c r="B106" s="83" t="s">
        <v>732</v>
      </c>
      <c r="C106" s="83">
        <v>0.08</v>
      </c>
      <c r="D106" s="83">
        <v>2.3769999999999998</v>
      </c>
      <c r="E106" s="83">
        <v>3.6909999999999998</v>
      </c>
      <c r="F106" s="83">
        <v>183.96</v>
      </c>
      <c r="G106" s="83">
        <v>180</v>
      </c>
      <c r="H106" s="83">
        <v>90</v>
      </c>
      <c r="I106" s="83" t="s">
        <v>487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528</v>
      </c>
      <c r="B107" s="83" t="s">
        <v>733</v>
      </c>
      <c r="C107" s="83">
        <v>0.3</v>
      </c>
      <c r="D107" s="83">
        <v>0.501</v>
      </c>
      <c r="E107" s="83">
        <v>0.55300000000000005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512</v>
      </c>
      <c r="B108" s="83" t="s">
        <v>732</v>
      </c>
      <c r="C108" s="83">
        <v>0.08</v>
      </c>
      <c r="D108" s="83">
        <v>2.3769999999999998</v>
      </c>
      <c r="E108" s="83">
        <v>3.6909999999999998</v>
      </c>
      <c r="F108" s="83">
        <v>847.37</v>
      </c>
      <c r="G108" s="83">
        <v>0</v>
      </c>
      <c r="H108" s="83">
        <v>90</v>
      </c>
      <c r="I108" s="83" t="s">
        <v>483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513</v>
      </c>
      <c r="B109" s="83" t="s">
        <v>732</v>
      </c>
      <c r="C109" s="83">
        <v>0.08</v>
      </c>
      <c r="D109" s="83">
        <v>2.3769999999999998</v>
      </c>
      <c r="E109" s="83">
        <v>3.6909999999999998</v>
      </c>
      <c r="F109" s="83">
        <v>104.06</v>
      </c>
      <c r="G109" s="83">
        <v>90</v>
      </c>
      <c r="H109" s="83">
        <v>90</v>
      </c>
      <c r="I109" s="83" t="s">
        <v>485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514</v>
      </c>
      <c r="B110" s="83" t="s">
        <v>732</v>
      </c>
      <c r="C110" s="83">
        <v>0.08</v>
      </c>
      <c r="D110" s="83">
        <v>2.3769999999999998</v>
      </c>
      <c r="E110" s="83">
        <v>3.6909999999999998</v>
      </c>
      <c r="F110" s="83">
        <v>55.74</v>
      </c>
      <c r="G110" s="83">
        <v>180</v>
      </c>
      <c r="H110" s="83">
        <v>90</v>
      </c>
      <c r="I110" s="83" t="s">
        <v>487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516</v>
      </c>
      <c r="B111" s="83" t="s">
        <v>732</v>
      </c>
      <c r="C111" s="83">
        <v>0.08</v>
      </c>
      <c r="D111" s="83">
        <v>2.3769999999999998</v>
      </c>
      <c r="E111" s="83">
        <v>3.6909999999999998</v>
      </c>
      <c r="F111" s="83">
        <v>104.05</v>
      </c>
      <c r="G111" s="83">
        <v>90</v>
      </c>
      <c r="H111" s="83">
        <v>90</v>
      </c>
      <c r="I111" s="83" t="s">
        <v>485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515</v>
      </c>
      <c r="B112" s="83" t="s">
        <v>732</v>
      </c>
      <c r="C112" s="83">
        <v>0.08</v>
      </c>
      <c r="D112" s="83">
        <v>2.3769999999999998</v>
      </c>
      <c r="E112" s="83">
        <v>3.6909999999999998</v>
      </c>
      <c r="F112" s="83">
        <v>55.74</v>
      </c>
      <c r="G112" s="83">
        <v>0</v>
      </c>
      <c r="H112" s="83">
        <v>90</v>
      </c>
      <c r="I112" s="83" t="s">
        <v>483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496</v>
      </c>
      <c r="B113" s="83" t="s">
        <v>734</v>
      </c>
      <c r="C113" s="83">
        <v>0.08</v>
      </c>
      <c r="D113" s="83">
        <v>2.3769999999999998</v>
      </c>
      <c r="E113" s="83">
        <v>3.6909999999999998</v>
      </c>
      <c r="F113" s="83">
        <v>36.229999999999997</v>
      </c>
      <c r="G113" s="83">
        <v>0</v>
      </c>
      <c r="H113" s="83">
        <v>90</v>
      </c>
      <c r="I113" s="83" t="s">
        <v>483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176</v>
      </c>
      <c r="C115" s="83" t="s">
        <v>542</v>
      </c>
      <c r="D115" s="83" t="s">
        <v>543</v>
      </c>
      <c r="E115" s="83" t="s">
        <v>544</v>
      </c>
      <c r="F115" s="83" t="s">
        <v>171</v>
      </c>
      <c r="G115" s="83" t="s">
        <v>545</v>
      </c>
      <c r="H115" s="83" t="s">
        <v>546</v>
      </c>
      <c r="I115" s="83" t="s">
        <v>547</v>
      </c>
      <c r="J115" s="83" t="s">
        <v>478</v>
      </c>
      <c r="K115" s="83" t="s">
        <v>480</v>
      </c>
      <c r="L115"/>
      <c r="M115"/>
      <c r="N115"/>
      <c r="O115"/>
      <c r="P115"/>
      <c r="Q115"/>
      <c r="R115"/>
      <c r="S115"/>
    </row>
    <row r="116" spans="1:19">
      <c r="A116" s="83" t="s">
        <v>571</v>
      </c>
      <c r="B116" s="83" t="s">
        <v>878</v>
      </c>
      <c r="C116" s="83">
        <v>32.21</v>
      </c>
      <c r="D116" s="83">
        <v>32.21</v>
      </c>
      <c r="E116" s="83">
        <v>4.0919999999999996</v>
      </c>
      <c r="F116" s="83">
        <v>0.39200000000000002</v>
      </c>
      <c r="G116" s="83">
        <v>0.253</v>
      </c>
      <c r="H116" s="83" t="s">
        <v>549</v>
      </c>
      <c r="I116" s="83" t="s">
        <v>529</v>
      </c>
      <c r="J116" s="83">
        <v>0</v>
      </c>
      <c r="K116" s="83" t="s">
        <v>483</v>
      </c>
      <c r="L116"/>
      <c r="M116"/>
      <c r="N116"/>
      <c r="O116"/>
      <c r="P116"/>
      <c r="Q116"/>
      <c r="R116"/>
      <c r="S116"/>
    </row>
    <row r="117" spans="1:19">
      <c r="A117" s="83" t="s">
        <v>550</v>
      </c>
      <c r="B117" s="83" t="s">
        <v>878</v>
      </c>
      <c r="C117" s="83">
        <v>65.62</v>
      </c>
      <c r="D117" s="83">
        <v>65.62</v>
      </c>
      <c r="E117" s="83">
        <v>4.0919999999999996</v>
      </c>
      <c r="F117" s="83">
        <v>0.39200000000000002</v>
      </c>
      <c r="G117" s="83">
        <v>0.253</v>
      </c>
      <c r="H117" s="83" t="s">
        <v>549</v>
      </c>
      <c r="I117" s="83" t="s">
        <v>500</v>
      </c>
      <c r="J117" s="83">
        <v>180</v>
      </c>
      <c r="K117" s="83" t="s">
        <v>487</v>
      </c>
      <c r="L117"/>
      <c r="M117"/>
      <c r="N117"/>
      <c r="O117"/>
      <c r="P117"/>
      <c r="Q117"/>
      <c r="R117"/>
      <c r="S117"/>
    </row>
    <row r="118" spans="1:19">
      <c r="A118" s="83" t="s">
        <v>562</v>
      </c>
      <c r="B118" s="83" t="s">
        <v>878</v>
      </c>
      <c r="C118" s="83">
        <v>5.82</v>
      </c>
      <c r="D118" s="83">
        <v>23.29</v>
      </c>
      <c r="E118" s="83">
        <v>4.0919999999999996</v>
      </c>
      <c r="F118" s="83">
        <v>0.39200000000000002</v>
      </c>
      <c r="G118" s="83">
        <v>0.253</v>
      </c>
      <c r="H118" s="83" t="s">
        <v>549</v>
      </c>
      <c r="I118" s="83" t="s">
        <v>517</v>
      </c>
      <c r="J118" s="83">
        <v>0</v>
      </c>
      <c r="K118" s="83" t="s">
        <v>483</v>
      </c>
      <c r="L118"/>
      <c r="M118"/>
      <c r="N118"/>
      <c r="O118"/>
      <c r="P118"/>
      <c r="Q118"/>
      <c r="R118"/>
      <c r="S118"/>
    </row>
    <row r="119" spans="1:19">
      <c r="A119" s="83" t="s">
        <v>564</v>
      </c>
      <c r="B119" s="83" t="s">
        <v>878</v>
      </c>
      <c r="C119" s="83">
        <v>2.15</v>
      </c>
      <c r="D119" s="83">
        <v>8.58</v>
      </c>
      <c r="E119" s="83">
        <v>4.0919999999999996</v>
      </c>
      <c r="F119" s="83">
        <v>0.39200000000000002</v>
      </c>
      <c r="G119" s="83">
        <v>0.253</v>
      </c>
      <c r="H119" s="83" t="s">
        <v>549</v>
      </c>
      <c r="I119" s="83" t="s">
        <v>519</v>
      </c>
      <c r="J119" s="83">
        <v>180</v>
      </c>
      <c r="K119" s="83" t="s">
        <v>487</v>
      </c>
      <c r="L119"/>
      <c r="M119"/>
      <c r="N119"/>
      <c r="O119"/>
      <c r="P119"/>
      <c r="Q119"/>
      <c r="R119"/>
      <c r="S119"/>
    </row>
    <row r="120" spans="1:19">
      <c r="A120" s="83" t="s">
        <v>563</v>
      </c>
      <c r="B120" s="83" t="s">
        <v>878</v>
      </c>
      <c r="C120" s="83">
        <v>2.15</v>
      </c>
      <c r="D120" s="83">
        <v>8.59</v>
      </c>
      <c r="E120" s="83">
        <v>4.0919999999999996</v>
      </c>
      <c r="F120" s="83">
        <v>0.39200000000000002</v>
      </c>
      <c r="G120" s="83">
        <v>0.253</v>
      </c>
      <c r="H120" s="83" t="s">
        <v>549</v>
      </c>
      <c r="I120" s="83" t="s">
        <v>518</v>
      </c>
      <c r="J120" s="83">
        <v>0</v>
      </c>
      <c r="K120" s="83" t="s">
        <v>483</v>
      </c>
      <c r="L120"/>
      <c r="M120"/>
      <c r="N120"/>
      <c r="O120"/>
      <c r="P120"/>
      <c r="Q120"/>
      <c r="R120"/>
      <c r="S120"/>
    </row>
    <row r="121" spans="1:19">
      <c r="A121" s="83" t="s">
        <v>565</v>
      </c>
      <c r="B121" s="83" t="s">
        <v>878</v>
      </c>
      <c r="C121" s="83">
        <v>5.82</v>
      </c>
      <c r="D121" s="83">
        <v>23.29</v>
      </c>
      <c r="E121" s="83">
        <v>4.0919999999999996</v>
      </c>
      <c r="F121" s="83">
        <v>0.39200000000000002</v>
      </c>
      <c r="G121" s="83">
        <v>0.253</v>
      </c>
      <c r="H121" s="83" t="s">
        <v>549</v>
      </c>
      <c r="I121" s="83" t="s">
        <v>520</v>
      </c>
      <c r="J121" s="83">
        <v>180</v>
      </c>
      <c r="K121" s="83" t="s">
        <v>487</v>
      </c>
      <c r="L121"/>
      <c r="M121"/>
      <c r="N121"/>
      <c r="O121"/>
      <c r="P121"/>
      <c r="Q121"/>
      <c r="R121"/>
      <c r="S121"/>
    </row>
    <row r="122" spans="1:19">
      <c r="A122" s="83" t="s">
        <v>576</v>
      </c>
      <c r="B122" s="83" t="s">
        <v>878</v>
      </c>
      <c r="C122" s="83">
        <v>5.83</v>
      </c>
      <c r="D122" s="83">
        <v>5.83</v>
      </c>
      <c r="E122" s="83">
        <v>4.0919999999999996</v>
      </c>
      <c r="F122" s="83">
        <v>0.39200000000000002</v>
      </c>
      <c r="G122" s="83">
        <v>0.253</v>
      </c>
      <c r="H122" s="83" t="s">
        <v>549</v>
      </c>
      <c r="I122" s="83" t="s">
        <v>537</v>
      </c>
      <c r="J122" s="83">
        <v>0</v>
      </c>
      <c r="K122" s="83" t="s">
        <v>483</v>
      </c>
      <c r="L122"/>
      <c r="M122"/>
      <c r="N122"/>
      <c r="O122"/>
      <c r="P122"/>
      <c r="Q122"/>
      <c r="R122"/>
      <c r="S122"/>
    </row>
    <row r="123" spans="1:19">
      <c r="A123" s="83" t="s">
        <v>577</v>
      </c>
      <c r="B123" s="83" t="s">
        <v>878</v>
      </c>
      <c r="C123" s="83">
        <v>5.21</v>
      </c>
      <c r="D123" s="83">
        <v>5.21</v>
      </c>
      <c r="E123" s="83">
        <v>4.0919999999999996</v>
      </c>
      <c r="F123" s="83">
        <v>0.39200000000000002</v>
      </c>
      <c r="G123" s="83">
        <v>0.253</v>
      </c>
      <c r="H123" s="83" t="s">
        <v>549</v>
      </c>
      <c r="I123" s="83" t="s">
        <v>538</v>
      </c>
      <c r="J123" s="83">
        <v>0</v>
      </c>
      <c r="K123" s="83" t="s">
        <v>483</v>
      </c>
      <c r="L123"/>
      <c r="M123"/>
      <c r="N123"/>
      <c r="O123"/>
      <c r="P123"/>
      <c r="Q123"/>
      <c r="R123"/>
      <c r="S123"/>
    </row>
    <row r="124" spans="1:19">
      <c r="A124" s="83" t="s">
        <v>578</v>
      </c>
      <c r="B124" s="83" t="s">
        <v>878</v>
      </c>
      <c r="C124" s="83">
        <v>17.18</v>
      </c>
      <c r="D124" s="83">
        <v>17.18</v>
      </c>
      <c r="E124" s="83">
        <v>4.0919999999999996</v>
      </c>
      <c r="F124" s="83">
        <v>0.39200000000000002</v>
      </c>
      <c r="G124" s="83">
        <v>0.253</v>
      </c>
      <c r="H124" s="83" t="s">
        <v>549</v>
      </c>
      <c r="I124" s="83" t="s">
        <v>539</v>
      </c>
      <c r="J124" s="83">
        <v>180</v>
      </c>
      <c r="K124" s="83" t="s">
        <v>487</v>
      </c>
      <c r="L124"/>
      <c r="M124"/>
      <c r="N124"/>
      <c r="O124"/>
      <c r="P124"/>
      <c r="Q124"/>
      <c r="R124"/>
      <c r="S124"/>
    </row>
    <row r="125" spans="1:19">
      <c r="A125" s="83" t="s">
        <v>572</v>
      </c>
      <c r="B125" s="83" t="s">
        <v>878</v>
      </c>
      <c r="C125" s="83">
        <v>32.21</v>
      </c>
      <c r="D125" s="83">
        <v>32.21</v>
      </c>
      <c r="E125" s="83">
        <v>4.0919999999999996</v>
      </c>
      <c r="F125" s="83">
        <v>0.39200000000000002</v>
      </c>
      <c r="G125" s="83">
        <v>0.253</v>
      </c>
      <c r="H125" s="83" t="s">
        <v>549</v>
      </c>
      <c r="I125" s="83" t="s">
        <v>531</v>
      </c>
      <c r="J125" s="83">
        <v>0</v>
      </c>
      <c r="K125" s="83" t="s">
        <v>483</v>
      </c>
      <c r="L125"/>
      <c r="M125"/>
      <c r="N125"/>
      <c r="O125"/>
      <c r="P125"/>
      <c r="Q125"/>
      <c r="R125"/>
      <c r="S125"/>
    </row>
    <row r="126" spans="1:19">
      <c r="A126" s="83" t="s">
        <v>575</v>
      </c>
      <c r="B126" s="83" t="s">
        <v>878</v>
      </c>
      <c r="C126" s="83">
        <v>4.5999999999999996</v>
      </c>
      <c r="D126" s="83">
        <v>4.5999999999999996</v>
      </c>
      <c r="E126" s="83">
        <v>4.0919999999999996</v>
      </c>
      <c r="F126" s="83">
        <v>0.39200000000000002</v>
      </c>
      <c r="G126" s="83">
        <v>0.253</v>
      </c>
      <c r="H126" s="83" t="s">
        <v>549</v>
      </c>
      <c r="I126" s="83" t="s">
        <v>535</v>
      </c>
      <c r="J126" s="83">
        <v>180</v>
      </c>
      <c r="K126" s="83" t="s">
        <v>487</v>
      </c>
      <c r="L126"/>
      <c r="M126"/>
      <c r="N126"/>
      <c r="O126"/>
      <c r="P126"/>
      <c r="Q126"/>
      <c r="R126"/>
      <c r="S126"/>
    </row>
    <row r="127" spans="1:19">
      <c r="A127" s="83" t="s">
        <v>574</v>
      </c>
      <c r="B127" s="83" t="s">
        <v>878</v>
      </c>
      <c r="C127" s="83">
        <v>17.18</v>
      </c>
      <c r="D127" s="83">
        <v>17.18</v>
      </c>
      <c r="E127" s="83">
        <v>4.0919999999999996</v>
      </c>
      <c r="F127" s="83">
        <v>0.39200000000000002</v>
      </c>
      <c r="G127" s="83">
        <v>0.253</v>
      </c>
      <c r="H127" s="83" t="s">
        <v>549</v>
      </c>
      <c r="I127" s="83" t="s">
        <v>534</v>
      </c>
      <c r="J127" s="83">
        <v>90</v>
      </c>
      <c r="K127" s="83" t="s">
        <v>485</v>
      </c>
      <c r="L127"/>
      <c r="M127"/>
      <c r="N127"/>
      <c r="O127"/>
      <c r="P127"/>
      <c r="Q127"/>
      <c r="R127"/>
      <c r="S127"/>
    </row>
    <row r="128" spans="1:19">
      <c r="A128" s="83" t="s">
        <v>573</v>
      </c>
      <c r="B128" s="83" t="s">
        <v>878</v>
      </c>
      <c r="C128" s="83">
        <v>4.5999999999999996</v>
      </c>
      <c r="D128" s="83">
        <v>4.5999999999999996</v>
      </c>
      <c r="E128" s="83">
        <v>4.0919999999999996</v>
      </c>
      <c r="F128" s="83">
        <v>0.39200000000000002</v>
      </c>
      <c r="G128" s="83">
        <v>0.253</v>
      </c>
      <c r="H128" s="83" t="s">
        <v>549</v>
      </c>
      <c r="I128" s="83" t="s">
        <v>533</v>
      </c>
      <c r="J128" s="83">
        <v>0</v>
      </c>
      <c r="K128" s="83" t="s">
        <v>483</v>
      </c>
      <c r="L128"/>
      <c r="M128"/>
      <c r="N128"/>
      <c r="O128"/>
      <c r="P128"/>
      <c r="Q128"/>
      <c r="R128"/>
      <c r="S128"/>
    </row>
    <row r="129" spans="1:19">
      <c r="A129" s="83" t="s">
        <v>551</v>
      </c>
      <c r="B129" s="83" t="s">
        <v>878</v>
      </c>
      <c r="C129" s="83">
        <v>85.24</v>
      </c>
      <c r="D129" s="83">
        <v>85.24</v>
      </c>
      <c r="E129" s="83">
        <v>4.0919999999999996</v>
      </c>
      <c r="F129" s="83">
        <v>0.39200000000000002</v>
      </c>
      <c r="G129" s="83">
        <v>0.253</v>
      </c>
      <c r="H129" s="83" t="s">
        <v>549</v>
      </c>
      <c r="I129" s="83" t="s">
        <v>504</v>
      </c>
      <c r="J129" s="83">
        <v>180</v>
      </c>
      <c r="K129" s="83" t="s">
        <v>487</v>
      </c>
      <c r="L129"/>
      <c r="M129"/>
      <c r="N129"/>
      <c r="O129"/>
      <c r="P129"/>
      <c r="Q129"/>
      <c r="R129"/>
      <c r="S129"/>
    </row>
    <row r="130" spans="1:19">
      <c r="A130" s="83" t="s">
        <v>548</v>
      </c>
      <c r="B130" s="83" t="s">
        <v>878</v>
      </c>
      <c r="C130" s="83">
        <v>23.3</v>
      </c>
      <c r="D130" s="83">
        <v>23.3</v>
      </c>
      <c r="E130" s="83">
        <v>4.0919999999999996</v>
      </c>
      <c r="F130" s="83">
        <v>0.39200000000000002</v>
      </c>
      <c r="G130" s="83">
        <v>0.253</v>
      </c>
      <c r="H130" s="83" t="s">
        <v>549</v>
      </c>
      <c r="I130" s="83" t="s">
        <v>491</v>
      </c>
      <c r="J130" s="83">
        <v>180</v>
      </c>
      <c r="K130" s="83" t="s">
        <v>487</v>
      </c>
      <c r="L130"/>
      <c r="M130"/>
      <c r="N130"/>
      <c r="O130"/>
      <c r="P130"/>
      <c r="Q130"/>
      <c r="R130"/>
      <c r="S130"/>
    </row>
    <row r="131" spans="1:19">
      <c r="A131" s="83" t="s">
        <v>552</v>
      </c>
      <c r="B131" s="83" t="s">
        <v>879</v>
      </c>
      <c r="C131" s="83">
        <v>4.5999999999999996</v>
      </c>
      <c r="D131" s="83">
        <v>18.39</v>
      </c>
      <c r="E131" s="83">
        <v>4.0919999999999996</v>
      </c>
      <c r="F131" s="83">
        <v>0.39200000000000002</v>
      </c>
      <c r="G131" s="83">
        <v>0.253</v>
      </c>
      <c r="H131" s="83" t="s">
        <v>549</v>
      </c>
      <c r="I131" s="83" t="s">
        <v>507</v>
      </c>
      <c r="J131" s="83">
        <v>180</v>
      </c>
      <c r="K131" s="83" t="s">
        <v>487</v>
      </c>
      <c r="L131"/>
      <c r="M131"/>
      <c r="N131"/>
      <c r="O131"/>
      <c r="P131"/>
      <c r="Q131"/>
      <c r="R131"/>
      <c r="S131"/>
    </row>
    <row r="132" spans="1:19">
      <c r="A132" s="83" t="s">
        <v>553</v>
      </c>
      <c r="B132" s="83" t="s">
        <v>879</v>
      </c>
      <c r="C132" s="83">
        <v>8.58</v>
      </c>
      <c r="D132" s="83">
        <v>34.33</v>
      </c>
      <c r="E132" s="83">
        <v>4.0919999999999996</v>
      </c>
      <c r="F132" s="83">
        <v>0.39200000000000002</v>
      </c>
      <c r="G132" s="83">
        <v>0.253</v>
      </c>
      <c r="H132" s="83" t="s">
        <v>549</v>
      </c>
      <c r="I132" s="83" t="s">
        <v>508</v>
      </c>
      <c r="J132" s="83">
        <v>270</v>
      </c>
      <c r="K132" s="83" t="s">
        <v>489</v>
      </c>
      <c r="L132"/>
      <c r="M132"/>
      <c r="N132"/>
      <c r="O132"/>
      <c r="P132"/>
      <c r="Q132"/>
      <c r="R132"/>
      <c r="S132"/>
    </row>
    <row r="133" spans="1:19">
      <c r="A133" s="83" t="s">
        <v>566</v>
      </c>
      <c r="B133" s="83" t="s">
        <v>879</v>
      </c>
      <c r="C133" s="83">
        <v>4.5999999999999996</v>
      </c>
      <c r="D133" s="83">
        <v>4.5999999999999996</v>
      </c>
      <c r="E133" s="83">
        <v>4.0919999999999996</v>
      </c>
      <c r="F133" s="83">
        <v>0.39200000000000002</v>
      </c>
      <c r="G133" s="83">
        <v>0.253</v>
      </c>
      <c r="H133" s="83" t="s">
        <v>549</v>
      </c>
      <c r="I133" s="83" t="s">
        <v>521</v>
      </c>
      <c r="J133" s="83">
        <v>180</v>
      </c>
      <c r="K133" s="83" t="s">
        <v>487</v>
      </c>
      <c r="L133"/>
      <c r="M133"/>
      <c r="N133"/>
      <c r="O133"/>
      <c r="P133"/>
      <c r="Q133"/>
      <c r="R133"/>
      <c r="S133"/>
    </row>
    <row r="134" spans="1:19">
      <c r="A134" s="83" t="s">
        <v>567</v>
      </c>
      <c r="B134" s="83" t="s">
        <v>879</v>
      </c>
      <c r="C134" s="83">
        <v>8.59</v>
      </c>
      <c r="D134" s="83">
        <v>8.59</v>
      </c>
      <c r="E134" s="83">
        <v>4.0919999999999996</v>
      </c>
      <c r="F134" s="83">
        <v>0.39200000000000002</v>
      </c>
      <c r="G134" s="83">
        <v>0.253</v>
      </c>
      <c r="H134" s="83" t="s">
        <v>549</v>
      </c>
      <c r="I134" s="83" t="s">
        <v>522</v>
      </c>
      <c r="J134" s="83">
        <v>270</v>
      </c>
      <c r="K134" s="83" t="s">
        <v>489</v>
      </c>
      <c r="L134"/>
      <c r="M134"/>
      <c r="N134"/>
      <c r="O134"/>
      <c r="P134"/>
      <c r="Q134"/>
      <c r="R134"/>
      <c r="S134"/>
    </row>
    <row r="135" spans="1:19">
      <c r="A135" s="83" t="s">
        <v>554</v>
      </c>
      <c r="B135" s="83" t="s">
        <v>879</v>
      </c>
      <c r="C135" s="83">
        <v>4.5999999999999996</v>
      </c>
      <c r="D135" s="83">
        <v>18.39</v>
      </c>
      <c r="E135" s="83">
        <v>4.0919999999999996</v>
      </c>
      <c r="F135" s="83">
        <v>0.39200000000000002</v>
      </c>
      <c r="G135" s="83">
        <v>0.253</v>
      </c>
      <c r="H135" s="83" t="s">
        <v>549</v>
      </c>
      <c r="I135" s="83" t="s">
        <v>509</v>
      </c>
      <c r="J135" s="83">
        <v>0</v>
      </c>
      <c r="K135" s="83" t="s">
        <v>483</v>
      </c>
      <c r="L135"/>
      <c r="M135"/>
      <c r="N135"/>
      <c r="O135"/>
      <c r="P135"/>
      <c r="Q135"/>
      <c r="R135"/>
      <c r="S135"/>
    </row>
    <row r="136" spans="1:19">
      <c r="A136" s="83" t="s">
        <v>555</v>
      </c>
      <c r="B136" s="83" t="s">
        <v>879</v>
      </c>
      <c r="C136" s="83">
        <v>8.58</v>
      </c>
      <c r="D136" s="83">
        <v>34.33</v>
      </c>
      <c r="E136" s="83">
        <v>4.0919999999999996</v>
      </c>
      <c r="F136" s="83">
        <v>0.39200000000000002</v>
      </c>
      <c r="G136" s="83">
        <v>0.253</v>
      </c>
      <c r="H136" s="83" t="s">
        <v>549</v>
      </c>
      <c r="I136" s="83" t="s">
        <v>510</v>
      </c>
      <c r="J136" s="83">
        <v>270</v>
      </c>
      <c r="K136" s="83" t="s">
        <v>489</v>
      </c>
      <c r="L136"/>
      <c r="M136"/>
      <c r="N136"/>
      <c r="O136"/>
      <c r="P136"/>
      <c r="Q136"/>
      <c r="R136"/>
      <c r="S136"/>
    </row>
    <row r="137" spans="1:19">
      <c r="A137" s="83" t="s">
        <v>568</v>
      </c>
      <c r="B137" s="83" t="s">
        <v>879</v>
      </c>
      <c r="C137" s="83">
        <v>4.5999999999999996</v>
      </c>
      <c r="D137" s="83">
        <v>4.5999999999999996</v>
      </c>
      <c r="E137" s="83">
        <v>4.0919999999999996</v>
      </c>
      <c r="F137" s="83">
        <v>0.39200000000000002</v>
      </c>
      <c r="G137" s="83">
        <v>0.253</v>
      </c>
      <c r="H137" s="83" t="s">
        <v>549</v>
      </c>
      <c r="I137" s="83" t="s">
        <v>524</v>
      </c>
      <c r="J137" s="83">
        <v>0</v>
      </c>
      <c r="K137" s="83" t="s">
        <v>483</v>
      </c>
      <c r="L137"/>
      <c r="M137"/>
      <c r="N137"/>
      <c r="O137"/>
      <c r="P137"/>
      <c r="Q137"/>
      <c r="R137"/>
      <c r="S137"/>
    </row>
    <row r="138" spans="1:19">
      <c r="A138" s="83" t="s">
        <v>569</v>
      </c>
      <c r="B138" s="83" t="s">
        <v>879</v>
      </c>
      <c r="C138" s="83">
        <v>8.59</v>
      </c>
      <c r="D138" s="83">
        <v>8.59</v>
      </c>
      <c r="E138" s="83">
        <v>4.0919999999999996</v>
      </c>
      <c r="F138" s="83">
        <v>0.39200000000000002</v>
      </c>
      <c r="G138" s="83">
        <v>0.253</v>
      </c>
      <c r="H138" s="83" t="s">
        <v>549</v>
      </c>
      <c r="I138" s="83" t="s">
        <v>525</v>
      </c>
      <c r="J138" s="83">
        <v>270</v>
      </c>
      <c r="K138" s="83" t="s">
        <v>489</v>
      </c>
      <c r="L138"/>
      <c r="M138"/>
      <c r="N138"/>
      <c r="O138"/>
      <c r="P138"/>
      <c r="Q138"/>
      <c r="R138"/>
      <c r="S138"/>
    </row>
    <row r="139" spans="1:19">
      <c r="A139" s="83" t="s">
        <v>556</v>
      </c>
      <c r="B139" s="83" t="s">
        <v>879</v>
      </c>
      <c r="C139" s="83">
        <v>3.68</v>
      </c>
      <c r="D139" s="83">
        <v>279.51</v>
      </c>
      <c r="E139" s="83">
        <v>4.0919999999999996</v>
      </c>
      <c r="F139" s="83">
        <v>0.39200000000000002</v>
      </c>
      <c r="G139" s="83">
        <v>0.253</v>
      </c>
      <c r="H139" s="83" t="s">
        <v>549</v>
      </c>
      <c r="I139" s="83" t="s">
        <v>511</v>
      </c>
      <c r="J139" s="83">
        <v>180</v>
      </c>
      <c r="K139" s="83" t="s">
        <v>487</v>
      </c>
      <c r="L139"/>
      <c r="M139"/>
      <c r="N139"/>
      <c r="O139"/>
      <c r="P139"/>
      <c r="Q139"/>
      <c r="R139"/>
      <c r="S139"/>
    </row>
    <row r="140" spans="1:19">
      <c r="A140" s="83" t="s">
        <v>570</v>
      </c>
      <c r="B140" s="83" t="s">
        <v>879</v>
      </c>
      <c r="C140" s="83">
        <v>6.75</v>
      </c>
      <c r="D140" s="83">
        <v>60.74</v>
      </c>
      <c r="E140" s="83">
        <v>4.0919999999999996</v>
      </c>
      <c r="F140" s="83">
        <v>0.39200000000000002</v>
      </c>
      <c r="G140" s="83">
        <v>0.253</v>
      </c>
      <c r="H140" s="83" t="s">
        <v>549</v>
      </c>
      <c r="I140" s="83" t="s">
        <v>527</v>
      </c>
      <c r="J140" s="83">
        <v>180</v>
      </c>
      <c r="K140" s="83" t="s">
        <v>487</v>
      </c>
      <c r="L140"/>
      <c r="M140"/>
      <c r="N140"/>
      <c r="O140"/>
      <c r="P140"/>
      <c r="Q140"/>
      <c r="R140"/>
      <c r="S140"/>
    </row>
    <row r="141" spans="1:19">
      <c r="A141" s="83" t="s">
        <v>557</v>
      </c>
      <c r="B141" s="83" t="s">
        <v>879</v>
      </c>
      <c r="C141" s="83">
        <v>3.68</v>
      </c>
      <c r="D141" s="83">
        <v>279.60000000000002</v>
      </c>
      <c r="E141" s="83">
        <v>4.0919999999999996</v>
      </c>
      <c r="F141" s="83">
        <v>0.39200000000000002</v>
      </c>
      <c r="G141" s="83">
        <v>0.253</v>
      </c>
      <c r="H141" s="83" t="s">
        <v>549</v>
      </c>
      <c r="I141" s="83" t="s">
        <v>512</v>
      </c>
      <c r="J141" s="83">
        <v>0</v>
      </c>
      <c r="K141" s="83" t="s">
        <v>483</v>
      </c>
      <c r="L141"/>
      <c r="M141"/>
      <c r="N141"/>
      <c r="O141"/>
      <c r="P141"/>
      <c r="Q141"/>
      <c r="R141"/>
      <c r="S141"/>
    </row>
    <row r="142" spans="1:19">
      <c r="A142" s="83" t="s">
        <v>558</v>
      </c>
      <c r="B142" s="83" t="s">
        <v>879</v>
      </c>
      <c r="C142" s="83">
        <v>8.58</v>
      </c>
      <c r="D142" s="83">
        <v>34.33</v>
      </c>
      <c r="E142" s="83">
        <v>4.0919999999999996</v>
      </c>
      <c r="F142" s="83">
        <v>0.39200000000000002</v>
      </c>
      <c r="G142" s="83">
        <v>0.253</v>
      </c>
      <c r="H142" s="83" t="s">
        <v>549</v>
      </c>
      <c r="I142" s="83" t="s">
        <v>513</v>
      </c>
      <c r="J142" s="83">
        <v>90</v>
      </c>
      <c r="K142" s="83" t="s">
        <v>485</v>
      </c>
      <c r="L142"/>
      <c r="M142"/>
      <c r="N142"/>
      <c r="O142"/>
      <c r="P142"/>
      <c r="Q142"/>
      <c r="R142"/>
      <c r="S142"/>
    </row>
    <row r="143" spans="1:19">
      <c r="A143" s="83" t="s">
        <v>559</v>
      </c>
      <c r="B143" s="83" t="s">
        <v>879</v>
      </c>
      <c r="C143" s="83">
        <v>4.5999999999999996</v>
      </c>
      <c r="D143" s="83">
        <v>18.39</v>
      </c>
      <c r="E143" s="83">
        <v>4.0919999999999996</v>
      </c>
      <c r="F143" s="83">
        <v>0.39200000000000002</v>
      </c>
      <c r="G143" s="83">
        <v>0.253</v>
      </c>
      <c r="H143" s="83" t="s">
        <v>549</v>
      </c>
      <c r="I143" s="83" t="s">
        <v>514</v>
      </c>
      <c r="J143" s="83">
        <v>180</v>
      </c>
      <c r="K143" s="83" t="s">
        <v>487</v>
      </c>
      <c r="L143"/>
      <c r="M143"/>
      <c r="N143"/>
      <c r="O143"/>
      <c r="P143"/>
      <c r="Q143"/>
      <c r="R143"/>
      <c r="S143"/>
    </row>
    <row r="144" spans="1:19">
      <c r="A144" s="83" t="s">
        <v>561</v>
      </c>
      <c r="B144" s="83" t="s">
        <v>879</v>
      </c>
      <c r="C144" s="83">
        <v>8.58</v>
      </c>
      <c r="D144" s="83">
        <v>34.33</v>
      </c>
      <c r="E144" s="83">
        <v>4.0919999999999996</v>
      </c>
      <c r="F144" s="83">
        <v>0.39200000000000002</v>
      </c>
      <c r="G144" s="83">
        <v>0.253</v>
      </c>
      <c r="H144" s="83" t="s">
        <v>549</v>
      </c>
      <c r="I144" s="83" t="s">
        <v>516</v>
      </c>
      <c r="J144" s="83">
        <v>90</v>
      </c>
      <c r="K144" s="83" t="s">
        <v>485</v>
      </c>
      <c r="L144"/>
      <c r="M144"/>
      <c r="N144"/>
      <c r="O144"/>
      <c r="P144"/>
      <c r="Q144"/>
      <c r="R144"/>
      <c r="S144"/>
    </row>
    <row r="145" spans="1:19">
      <c r="A145" s="83" t="s">
        <v>560</v>
      </c>
      <c r="B145" s="83" t="s">
        <v>879</v>
      </c>
      <c r="C145" s="83">
        <v>4.5999999999999996</v>
      </c>
      <c r="D145" s="83">
        <v>18.39</v>
      </c>
      <c r="E145" s="83">
        <v>4.0919999999999996</v>
      </c>
      <c r="F145" s="83">
        <v>0.39200000000000002</v>
      </c>
      <c r="G145" s="83">
        <v>0.253</v>
      </c>
      <c r="H145" s="83" t="s">
        <v>549</v>
      </c>
      <c r="I145" s="83" t="s">
        <v>515</v>
      </c>
      <c r="J145" s="83">
        <v>0</v>
      </c>
      <c r="K145" s="83" t="s">
        <v>483</v>
      </c>
      <c r="L145"/>
      <c r="M145"/>
      <c r="N145"/>
      <c r="O145"/>
      <c r="P145"/>
      <c r="Q145"/>
      <c r="R145"/>
      <c r="S145"/>
    </row>
    <row r="146" spans="1:19">
      <c r="A146" s="83" t="s">
        <v>579</v>
      </c>
      <c r="B146" s="83"/>
      <c r="C146" s="83"/>
      <c r="D146" s="83">
        <v>1214.08</v>
      </c>
      <c r="E146" s="83">
        <v>4.09</v>
      </c>
      <c r="F146" s="83">
        <v>0.39200000000000002</v>
      </c>
      <c r="G146" s="83">
        <v>0.253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580</v>
      </c>
      <c r="B147" s="83"/>
      <c r="C147" s="83"/>
      <c r="D147" s="83">
        <v>432.93</v>
      </c>
      <c r="E147" s="83">
        <v>4.09</v>
      </c>
      <c r="F147" s="83">
        <v>0.39200000000000002</v>
      </c>
      <c r="G147" s="83">
        <v>0.253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581</v>
      </c>
      <c r="B148" s="83"/>
      <c r="C148" s="83"/>
      <c r="D148" s="83">
        <v>781.15</v>
      </c>
      <c r="E148" s="83">
        <v>4.09</v>
      </c>
      <c r="F148" s="83">
        <v>0.39200000000000002</v>
      </c>
      <c r="G148" s="83">
        <v>0.253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241</v>
      </c>
      <c r="C150" s="83" t="s">
        <v>582</v>
      </c>
      <c r="D150" s="83" t="s">
        <v>583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584</v>
      </c>
      <c r="B151" s="83" t="s">
        <v>585</v>
      </c>
      <c r="C151" s="83">
        <v>1549714.67</v>
      </c>
      <c r="D151" s="83">
        <v>2.5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586</v>
      </c>
      <c r="B152" s="83" t="s">
        <v>587</v>
      </c>
      <c r="C152" s="83">
        <v>2464816.0499999998</v>
      </c>
      <c r="D152" s="83">
        <v>0.7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241</v>
      </c>
      <c r="C154" s="83" t="s">
        <v>588</v>
      </c>
      <c r="D154" s="83" t="s">
        <v>589</v>
      </c>
      <c r="E154" s="83" t="s">
        <v>590</v>
      </c>
      <c r="F154" s="83" t="s">
        <v>591</v>
      </c>
      <c r="G154" s="83" t="s">
        <v>583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592</v>
      </c>
      <c r="B155" s="83" t="s">
        <v>593</v>
      </c>
      <c r="C155" s="83">
        <v>33869.949999999997</v>
      </c>
      <c r="D155" s="83">
        <v>23775.599999999999</v>
      </c>
      <c r="E155" s="83">
        <v>10094.36</v>
      </c>
      <c r="F155" s="83">
        <v>0.7</v>
      </c>
      <c r="G155" s="83" t="s">
        <v>594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600</v>
      </c>
      <c r="B156" s="83" t="s">
        <v>593</v>
      </c>
      <c r="C156" s="83">
        <v>9110.36</v>
      </c>
      <c r="D156" s="83">
        <v>6400.35</v>
      </c>
      <c r="E156" s="83">
        <v>2710.01</v>
      </c>
      <c r="F156" s="83">
        <v>0.7</v>
      </c>
      <c r="G156" s="83" t="s">
        <v>594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595</v>
      </c>
      <c r="B157" s="83" t="s">
        <v>593</v>
      </c>
      <c r="C157" s="83">
        <v>29471.11</v>
      </c>
      <c r="D157" s="83">
        <v>20661.080000000002</v>
      </c>
      <c r="E157" s="83">
        <v>8810.0400000000009</v>
      </c>
      <c r="F157" s="83">
        <v>0.7</v>
      </c>
      <c r="G157" s="83" t="s">
        <v>594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601</v>
      </c>
      <c r="B158" s="83" t="s">
        <v>593</v>
      </c>
      <c r="C158" s="83">
        <v>7964.22</v>
      </c>
      <c r="D158" s="83">
        <v>5589.27</v>
      </c>
      <c r="E158" s="83">
        <v>2374.9499999999998</v>
      </c>
      <c r="F158" s="83">
        <v>0.7</v>
      </c>
      <c r="G158" s="83" t="s">
        <v>594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596</v>
      </c>
      <c r="B159" s="83" t="s">
        <v>593</v>
      </c>
      <c r="C159" s="83">
        <v>579477.64</v>
      </c>
      <c r="D159" s="83">
        <v>385540.19</v>
      </c>
      <c r="E159" s="83">
        <v>193937.45</v>
      </c>
      <c r="F159" s="83">
        <v>0.67</v>
      </c>
      <c r="G159" s="83" t="s">
        <v>594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602</v>
      </c>
      <c r="B160" s="83" t="s">
        <v>593</v>
      </c>
      <c r="C160" s="83">
        <v>52571.76</v>
      </c>
      <c r="D160" s="83">
        <v>35585.199999999997</v>
      </c>
      <c r="E160" s="83">
        <v>16986.560000000001</v>
      </c>
      <c r="F160" s="83">
        <v>0.68</v>
      </c>
      <c r="G160" s="83" t="s">
        <v>594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597</v>
      </c>
      <c r="B161" s="83" t="s">
        <v>593</v>
      </c>
      <c r="C161" s="83">
        <v>493229.57</v>
      </c>
      <c r="D161" s="83">
        <v>344991.2</v>
      </c>
      <c r="E161" s="83">
        <v>148238.35999999999</v>
      </c>
      <c r="F161" s="83">
        <v>0.7</v>
      </c>
      <c r="G161" s="83" t="s">
        <v>594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598</v>
      </c>
      <c r="B162" s="83" t="s">
        <v>593</v>
      </c>
      <c r="C162" s="83">
        <v>25674.69</v>
      </c>
      <c r="D162" s="83">
        <v>17959.45</v>
      </c>
      <c r="E162" s="83">
        <v>7715.23</v>
      </c>
      <c r="F162" s="83">
        <v>0.7</v>
      </c>
      <c r="G162" s="83" t="s">
        <v>594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599</v>
      </c>
      <c r="B163" s="83" t="s">
        <v>593</v>
      </c>
      <c r="C163" s="83">
        <v>22127.77</v>
      </c>
      <c r="D163" s="83">
        <v>15460.01</v>
      </c>
      <c r="E163" s="83">
        <v>6667.76</v>
      </c>
      <c r="F163" s="83">
        <v>0.7</v>
      </c>
      <c r="G163" s="83" t="s">
        <v>594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604</v>
      </c>
      <c r="B164" s="83" t="s">
        <v>593</v>
      </c>
      <c r="C164" s="83">
        <v>54155.75</v>
      </c>
      <c r="D164" s="83">
        <v>37490.94</v>
      </c>
      <c r="E164" s="83">
        <v>16664.82</v>
      </c>
      <c r="F164" s="83">
        <v>0.69</v>
      </c>
      <c r="G164" s="83" t="s">
        <v>594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605</v>
      </c>
      <c r="B165" s="83" t="s">
        <v>593</v>
      </c>
      <c r="C165" s="83">
        <v>3823.12</v>
      </c>
      <c r="D165" s="83">
        <v>2600.5700000000002</v>
      </c>
      <c r="E165" s="83">
        <v>1222.55</v>
      </c>
      <c r="F165" s="83">
        <v>0.68</v>
      </c>
      <c r="G165" s="83" t="s">
        <v>594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603</v>
      </c>
      <c r="B166" s="83" t="s">
        <v>593</v>
      </c>
      <c r="C166" s="83">
        <v>779104.11</v>
      </c>
      <c r="D166" s="83">
        <v>544089.18000000005</v>
      </c>
      <c r="E166" s="83">
        <v>235014.93</v>
      </c>
      <c r="F166" s="83">
        <v>0.7</v>
      </c>
      <c r="G166" s="83" t="s">
        <v>594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241</v>
      </c>
      <c r="C168" s="83" t="s">
        <v>588</v>
      </c>
      <c r="D168" s="83" t="s">
        <v>583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625</v>
      </c>
      <c r="B169" s="83" t="s">
        <v>607</v>
      </c>
      <c r="C169" s="83">
        <v>36635.86</v>
      </c>
      <c r="D169" s="83" t="s">
        <v>594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606</v>
      </c>
      <c r="B170" s="83" t="s">
        <v>607</v>
      </c>
      <c r="C170" s="83">
        <v>26577.919999999998</v>
      </c>
      <c r="D170" s="83" t="s">
        <v>594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613</v>
      </c>
      <c r="B171" s="83" t="s">
        <v>607</v>
      </c>
      <c r="C171" s="83">
        <v>24153.69</v>
      </c>
      <c r="D171" s="83" t="s">
        <v>594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621</v>
      </c>
      <c r="B172" s="83" t="s">
        <v>607</v>
      </c>
      <c r="C172" s="83">
        <v>11200.47</v>
      </c>
      <c r="D172" s="83" t="s">
        <v>594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628</v>
      </c>
      <c r="B173" s="83" t="s">
        <v>607</v>
      </c>
      <c r="C173" s="83">
        <v>4060.38</v>
      </c>
      <c r="D173" s="83" t="s">
        <v>594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838</v>
      </c>
      <c r="B174" s="83" t="s">
        <v>839</v>
      </c>
      <c r="C174" s="83">
        <v>9252.94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626</v>
      </c>
      <c r="B175" s="83" t="s">
        <v>607</v>
      </c>
      <c r="C175" s="83">
        <v>37612.339999999997</v>
      </c>
      <c r="D175" s="83" t="s">
        <v>594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627</v>
      </c>
      <c r="B176" s="83" t="s">
        <v>607</v>
      </c>
      <c r="C176" s="83">
        <v>13708.21</v>
      </c>
      <c r="D176" s="83" t="s">
        <v>594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612</v>
      </c>
      <c r="B177" s="83" t="s">
        <v>607</v>
      </c>
      <c r="C177" s="83">
        <v>45099.08</v>
      </c>
      <c r="D177" s="83" t="s">
        <v>594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614</v>
      </c>
      <c r="B178" s="83" t="s">
        <v>607</v>
      </c>
      <c r="C178" s="83">
        <v>83223.61</v>
      </c>
      <c r="D178" s="83" t="s">
        <v>594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610</v>
      </c>
      <c r="B179" s="83" t="s">
        <v>607</v>
      </c>
      <c r="C179" s="83">
        <v>352.56</v>
      </c>
      <c r="D179" s="83" t="s">
        <v>594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608</v>
      </c>
      <c r="B180" s="83" t="s">
        <v>607</v>
      </c>
      <c r="C180" s="83">
        <v>7530.66</v>
      </c>
      <c r="D180" s="83" t="s">
        <v>594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609</v>
      </c>
      <c r="B181" s="83" t="s">
        <v>607</v>
      </c>
      <c r="C181" s="83">
        <v>6531.6</v>
      </c>
      <c r="D181" s="83" t="s">
        <v>594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615</v>
      </c>
      <c r="B182" s="83" t="s">
        <v>607</v>
      </c>
      <c r="C182" s="83">
        <v>13895</v>
      </c>
      <c r="D182" s="83" t="s">
        <v>594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622</v>
      </c>
      <c r="B183" s="83" t="s">
        <v>607</v>
      </c>
      <c r="C183" s="83">
        <v>3890.84</v>
      </c>
      <c r="D183" s="83" t="s">
        <v>594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616</v>
      </c>
      <c r="B184" s="83" t="s">
        <v>607</v>
      </c>
      <c r="C184" s="83">
        <v>13716.18</v>
      </c>
      <c r="D184" s="83" t="s">
        <v>594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623</v>
      </c>
      <c r="B185" s="83" t="s">
        <v>607</v>
      </c>
      <c r="C185" s="83">
        <v>3842.34</v>
      </c>
      <c r="D185" s="83" t="s">
        <v>594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617</v>
      </c>
      <c r="B186" s="83" t="s">
        <v>607</v>
      </c>
      <c r="C186" s="83">
        <v>767298.31</v>
      </c>
      <c r="D186" s="83" t="s">
        <v>594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624</v>
      </c>
      <c r="B187" s="83" t="s">
        <v>607</v>
      </c>
      <c r="C187" s="83">
        <v>47919.96</v>
      </c>
      <c r="D187" s="83" t="s">
        <v>594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618</v>
      </c>
      <c r="B188" s="83" t="s">
        <v>607</v>
      </c>
      <c r="C188" s="83">
        <v>767298.31</v>
      </c>
      <c r="D188" s="83" t="s">
        <v>594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619</v>
      </c>
      <c r="B189" s="83" t="s">
        <v>607</v>
      </c>
      <c r="C189" s="83">
        <v>13443.23</v>
      </c>
      <c r="D189" s="83" t="s">
        <v>594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620</v>
      </c>
      <c r="B190" s="83" t="s">
        <v>607</v>
      </c>
      <c r="C190" s="83">
        <v>13195.42</v>
      </c>
      <c r="D190" s="83" t="s">
        <v>594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611</v>
      </c>
      <c r="B191" s="83" t="s">
        <v>607</v>
      </c>
      <c r="C191" s="83">
        <v>618.36</v>
      </c>
      <c r="D191" s="83" t="s">
        <v>594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630</v>
      </c>
      <c r="B192" s="83" t="s">
        <v>607</v>
      </c>
      <c r="C192" s="83">
        <v>35365.360000000001</v>
      </c>
      <c r="D192" s="83" t="s">
        <v>594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631</v>
      </c>
      <c r="B193" s="83" t="s">
        <v>607</v>
      </c>
      <c r="C193" s="83">
        <v>2315.59</v>
      </c>
      <c r="D193" s="83" t="s">
        <v>594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629</v>
      </c>
      <c r="B194" s="83" t="s">
        <v>607</v>
      </c>
      <c r="C194" s="83">
        <v>153157.82</v>
      </c>
      <c r="D194" s="83" t="s">
        <v>594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241</v>
      </c>
      <c r="C196" s="83" t="s">
        <v>632</v>
      </c>
      <c r="D196" s="83" t="s">
        <v>633</v>
      </c>
      <c r="E196" s="83" t="s">
        <v>634</v>
      </c>
      <c r="F196" s="83" t="s">
        <v>635</v>
      </c>
      <c r="G196" s="83" t="s">
        <v>636</v>
      </c>
      <c r="H196" s="83" t="s">
        <v>637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840</v>
      </c>
      <c r="B197" s="83" t="s">
        <v>642</v>
      </c>
      <c r="C197" s="83">
        <v>0.54</v>
      </c>
      <c r="D197" s="83">
        <v>50</v>
      </c>
      <c r="E197" s="83">
        <v>0.26</v>
      </c>
      <c r="F197" s="83">
        <v>24.18</v>
      </c>
      <c r="G197" s="83">
        <v>1</v>
      </c>
      <c r="H197" s="83" t="s">
        <v>841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652</v>
      </c>
      <c r="B198" s="83" t="s">
        <v>639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640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653</v>
      </c>
      <c r="B199" s="83" t="s">
        <v>639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640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638</v>
      </c>
      <c r="B200" s="83" t="s">
        <v>639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640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641</v>
      </c>
      <c r="B201" s="83" t="s">
        <v>642</v>
      </c>
      <c r="C201" s="83">
        <v>0.52</v>
      </c>
      <c r="D201" s="83">
        <v>331</v>
      </c>
      <c r="E201" s="83">
        <v>1.37</v>
      </c>
      <c r="F201" s="83">
        <v>873.4</v>
      </c>
      <c r="G201" s="83">
        <v>1</v>
      </c>
      <c r="H201" s="83" t="s">
        <v>643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649</v>
      </c>
      <c r="B202" s="83" t="s">
        <v>642</v>
      </c>
      <c r="C202" s="83">
        <v>0.52</v>
      </c>
      <c r="D202" s="83">
        <v>331</v>
      </c>
      <c r="E202" s="83">
        <v>0.37</v>
      </c>
      <c r="F202" s="83">
        <v>235.37</v>
      </c>
      <c r="G202" s="83">
        <v>1</v>
      </c>
      <c r="H202" s="83" t="s">
        <v>643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644</v>
      </c>
      <c r="B203" s="83" t="s">
        <v>642</v>
      </c>
      <c r="C203" s="83">
        <v>0.52</v>
      </c>
      <c r="D203" s="83">
        <v>331</v>
      </c>
      <c r="E203" s="83">
        <v>1.19</v>
      </c>
      <c r="F203" s="83">
        <v>757.75</v>
      </c>
      <c r="G203" s="83">
        <v>1</v>
      </c>
      <c r="H203" s="83" t="s">
        <v>643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650</v>
      </c>
      <c r="B204" s="83" t="s">
        <v>642</v>
      </c>
      <c r="C204" s="83">
        <v>0.52</v>
      </c>
      <c r="D204" s="83">
        <v>331</v>
      </c>
      <c r="E204" s="83">
        <v>0.32</v>
      </c>
      <c r="F204" s="83">
        <v>205.28</v>
      </c>
      <c r="G204" s="83">
        <v>1</v>
      </c>
      <c r="H204" s="83" t="s">
        <v>643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645</v>
      </c>
      <c r="B205" s="83" t="s">
        <v>642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643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651</v>
      </c>
      <c r="B206" s="83" t="s">
        <v>642</v>
      </c>
      <c r="C206" s="83">
        <v>0.52</v>
      </c>
      <c r="D206" s="83">
        <v>331</v>
      </c>
      <c r="E206" s="83">
        <v>1.94</v>
      </c>
      <c r="F206" s="83">
        <v>1237.22</v>
      </c>
      <c r="G206" s="83">
        <v>1</v>
      </c>
      <c r="H206" s="83" t="s">
        <v>643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646</v>
      </c>
      <c r="B207" s="83" t="s">
        <v>642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643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647</v>
      </c>
      <c r="B208" s="83" t="s">
        <v>642</v>
      </c>
      <c r="C208" s="83">
        <v>0.52</v>
      </c>
      <c r="D208" s="83">
        <v>331</v>
      </c>
      <c r="E208" s="83">
        <v>1.03</v>
      </c>
      <c r="F208" s="83">
        <v>657.12</v>
      </c>
      <c r="G208" s="83">
        <v>1</v>
      </c>
      <c r="H208" s="83" t="s">
        <v>643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648</v>
      </c>
      <c r="B209" s="83" t="s">
        <v>642</v>
      </c>
      <c r="C209" s="83">
        <v>0.52</v>
      </c>
      <c r="D209" s="83">
        <v>331</v>
      </c>
      <c r="E209" s="83">
        <v>0.89</v>
      </c>
      <c r="F209" s="83">
        <v>564.98</v>
      </c>
      <c r="G209" s="83">
        <v>1</v>
      </c>
      <c r="H209" s="83" t="s">
        <v>643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657</v>
      </c>
      <c r="B210" s="83" t="s">
        <v>642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656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658</v>
      </c>
      <c r="B211" s="83" t="s">
        <v>642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656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654</v>
      </c>
      <c r="B212" s="83" t="s">
        <v>655</v>
      </c>
      <c r="C212" s="83">
        <v>0.61</v>
      </c>
      <c r="D212" s="83">
        <v>1017.59</v>
      </c>
      <c r="E212" s="83">
        <v>34.630000000000003</v>
      </c>
      <c r="F212" s="83">
        <v>57606.12</v>
      </c>
      <c r="G212" s="83">
        <v>1</v>
      </c>
      <c r="H212" s="83" t="s">
        <v>656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241</v>
      </c>
      <c r="C214" s="83" t="s">
        <v>659</v>
      </c>
      <c r="D214" s="83" t="s">
        <v>660</v>
      </c>
      <c r="E214" s="83" t="s">
        <v>661</v>
      </c>
      <c r="F214" s="83" t="s">
        <v>662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667</v>
      </c>
      <c r="B215" s="83" t="s">
        <v>664</v>
      </c>
      <c r="C215" s="83" t="s">
        <v>665</v>
      </c>
      <c r="D215" s="83">
        <v>179352</v>
      </c>
      <c r="E215" s="83">
        <v>14200.99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666</v>
      </c>
      <c r="B216" s="83" t="s">
        <v>664</v>
      </c>
      <c r="C216" s="83" t="s">
        <v>665</v>
      </c>
      <c r="D216" s="83">
        <v>179352</v>
      </c>
      <c r="E216" s="83">
        <v>13572.32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663</v>
      </c>
      <c r="B217" s="83" t="s">
        <v>664</v>
      </c>
      <c r="C217" s="83" t="s">
        <v>665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241</v>
      </c>
      <c r="C219" s="83" t="s">
        <v>668</v>
      </c>
      <c r="D219" s="83" t="s">
        <v>669</v>
      </c>
      <c r="E219" s="83" t="s">
        <v>670</v>
      </c>
      <c r="F219" s="83" t="s">
        <v>671</v>
      </c>
      <c r="G219" s="83" t="s">
        <v>672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673</v>
      </c>
      <c r="B220" s="83" t="s">
        <v>674</v>
      </c>
      <c r="C220" s="83">
        <v>2</v>
      </c>
      <c r="D220" s="83">
        <v>845000</v>
      </c>
      <c r="E220" s="83">
        <v>0.78</v>
      </c>
      <c r="F220" s="83">
        <v>0.33</v>
      </c>
      <c r="G220" s="83">
        <v>0.65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675</v>
      </c>
      <c r="C222" s="83" t="s">
        <v>676</v>
      </c>
      <c r="D222" s="83" t="s">
        <v>677</v>
      </c>
      <c r="E222" s="83" t="s">
        <v>678</v>
      </c>
      <c r="F222" s="83" t="s">
        <v>679</v>
      </c>
      <c r="G222" s="83" t="s">
        <v>680</v>
      </c>
      <c r="H222" s="83" t="s">
        <v>681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682</v>
      </c>
      <c r="B223" s="83">
        <v>98694.741099999999</v>
      </c>
      <c r="C223" s="83">
        <v>86.919899999999998</v>
      </c>
      <c r="D223" s="83">
        <v>480.39600000000002</v>
      </c>
      <c r="E223" s="83">
        <v>0</v>
      </c>
      <c r="F223" s="83">
        <v>2.9999999999999997E-4</v>
      </c>
      <c r="G223" s="84">
        <v>2897170</v>
      </c>
      <c r="H223" s="83">
        <v>35624.085400000004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683</v>
      </c>
      <c r="B224" s="83">
        <v>85394.3845</v>
      </c>
      <c r="C224" s="83">
        <v>75.0411</v>
      </c>
      <c r="D224" s="83">
        <v>445.22199999999998</v>
      </c>
      <c r="E224" s="83">
        <v>0</v>
      </c>
      <c r="F224" s="83">
        <v>2.9999999999999997E-4</v>
      </c>
      <c r="G224" s="84">
        <v>2685230</v>
      </c>
      <c r="H224" s="83">
        <v>30913.494999999999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684</v>
      </c>
      <c r="B225" s="83">
        <v>94393.650099999999</v>
      </c>
      <c r="C225" s="83">
        <v>82.990399999999994</v>
      </c>
      <c r="D225" s="83">
        <v>484.78059999999999</v>
      </c>
      <c r="E225" s="83">
        <v>0</v>
      </c>
      <c r="F225" s="83">
        <v>2.9999999999999997E-4</v>
      </c>
      <c r="G225" s="84">
        <v>2923770</v>
      </c>
      <c r="H225" s="83">
        <v>34148.847800000003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685</v>
      </c>
      <c r="B226" s="83">
        <v>89499.940199999997</v>
      </c>
      <c r="C226" s="83">
        <v>78.581699999999998</v>
      </c>
      <c r="D226" s="83">
        <v>478.6533</v>
      </c>
      <c r="E226" s="83">
        <v>0</v>
      </c>
      <c r="F226" s="83">
        <v>2.9999999999999997E-4</v>
      </c>
      <c r="G226" s="84">
        <v>2886930</v>
      </c>
      <c r="H226" s="83">
        <v>32436.432199999999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387</v>
      </c>
      <c r="B227" s="83">
        <v>90927.4948</v>
      </c>
      <c r="C227" s="83">
        <v>79.729699999999994</v>
      </c>
      <c r="D227" s="83">
        <v>505.13659999999999</v>
      </c>
      <c r="E227" s="83">
        <v>0</v>
      </c>
      <c r="F227" s="83">
        <v>2.9999999999999997E-4</v>
      </c>
      <c r="G227" s="84">
        <v>3046770</v>
      </c>
      <c r="H227" s="83">
        <v>33011.310799999999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686</v>
      </c>
      <c r="B228" s="83">
        <v>87216.373300000007</v>
      </c>
      <c r="C228" s="83">
        <v>76.404799999999994</v>
      </c>
      <c r="D228" s="83">
        <v>497.1934</v>
      </c>
      <c r="E228" s="83">
        <v>0</v>
      </c>
      <c r="F228" s="83">
        <v>2.9999999999999997E-4</v>
      </c>
      <c r="G228" s="84">
        <v>2998930</v>
      </c>
      <c r="H228" s="83">
        <v>31702.650900000001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687</v>
      </c>
      <c r="B229" s="83">
        <v>90372.709300000002</v>
      </c>
      <c r="C229" s="83">
        <v>79.085599999999999</v>
      </c>
      <c r="D229" s="83">
        <v>530.26419999999996</v>
      </c>
      <c r="E229" s="83">
        <v>0</v>
      </c>
      <c r="F229" s="83">
        <v>2.9999999999999997E-4</v>
      </c>
      <c r="G229" s="84">
        <v>3198490</v>
      </c>
      <c r="H229" s="83">
        <v>32895.962099999997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688</v>
      </c>
      <c r="B230" s="83">
        <v>90204.059599999993</v>
      </c>
      <c r="C230" s="83">
        <v>78.935400000000001</v>
      </c>
      <c r="D230" s="83">
        <v>529.73889999999994</v>
      </c>
      <c r="E230" s="83">
        <v>0</v>
      </c>
      <c r="F230" s="83">
        <v>2.9999999999999997E-4</v>
      </c>
      <c r="G230" s="84">
        <v>3195320</v>
      </c>
      <c r="H230" s="83">
        <v>32835.989200000004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689</v>
      </c>
      <c r="B231" s="83">
        <v>88978.9038</v>
      </c>
      <c r="C231" s="83">
        <v>77.835599999999999</v>
      </c>
      <c r="D231" s="83">
        <v>527.4973</v>
      </c>
      <c r="E231" s="83">
        <v>0</v>
      </c>
      <c r="F231" s="83">
        <v>2.9999999999999997E-4</v>
      </c>
      <c r="G231" s="84">
        <v>3181830</v>
      </c>
      <c r="H231" s="83">
        <v>32405.121899999998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690</v>
      </c>
      <c r="B232" s="83">
        <v>91368.636799999993</v>
      </c>
      <c r="C232" s="83">
        <v>80.012500000000003</v>
      </c>
      <c r="D232" s="83">
        <v>526.19560000000001</v>
      </c>
      <c r="E232" s="83">
        <v>0</v>
      </c>
      <c r="F232" s="83">
        <v>2.9999999999999997E-4</v>
      </c>
      <c r="G232" s="84">
        <v>3173900</v>
      </c>
      <c r="H232" s="83">
        <v>33228.241099999999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691</v>
      </c>
      <c r="B233" s="83">
        <v>88632.741800000003</v>
      </c>
      <c r="C233" s="83">
        <v>77.775499999999994</v>
      </c>
      <c r="D233" s="83">
        <v>482.02949999999998</v>
      </c>
      <c r="E233" s="83">
        <v>0</v>
      </c>
      <c r="F233" s="83">
        <v>2.9999999999999997E-4</v>
      </c>
      <c r="G233" s="84">
        <v>2907340</v>
      </c>
      <c r="H233" s="83">
        <v>32146.5942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692</v>
      </c>
      <c r="B234" s="83">
        <v>97229.6731</v>
      </c>
      <c r="C234" s="83">
        <v>85.593699999999998</v>
      </c>
      <c r="D234" s="83">
        <v>479.68029999999999</v>
      </c>
      <c r="E234" s="83">
        <v>0</v>
      </c>
      <c r="F234" s="83">
        <v>2.9999999999999997E-4</v>
      </c>
      <c r="G234" s="84">
        <v>2892890</v>
      </c>
      <c r="H234" s="83">
        <v>35114.839200000002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693</v>
      </c>
      <c r="B236" s="84">
        <v>1092910</v>
      </c>
      <c r="C236" s="83">
        <v>958.90599999999995</v>
      </c>
      <c r="D236" s="83">
        <v>5966.7878000000001</v>
      </c>
      <c r="E236" s="83">
        <v>0</v>
      </c>
      <c r="F236" s="83">
        <v>3.5999999999999999E-3</v>
      </c>
      <c r="G236" s="84">
        <v>35988600</v>
      </c>
      <c r="H236" s="83">
        <v>396463.56969999999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694</v>
      </c>
      <c r="B237" s="83">
        <v>85394.3845</v>
      </c>
      <c r="C237" s="83">
        <v>75.0411</v>
      </c>
      <c r="D237" s="83">
        <v>445.22199999999998</v>
      </c>
      <c r="E237" s="83">
        <v>0</v>
      </c>
      <c r="F237" s="83">
        <v>2.9999999999999997E-4</v>
      </c>
      <c r="G237" s="84">
        <v>2685230</v>
      </c>
      <c r="H237" s="83">
        <v>30913.494999999999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695</v>
      </c>
      <c r="B238" s="83">
        <v>98694.741099999999</v>
      </c>
      <c r="C238" s="83">
        <v>86.919899999999998</v>
      </c>
      <c r="D238" s="83">
        <v>530.26419999999996</v>
      </c>
      <c r="E238" s="83">
        <v>0</v>
      </c>
      <c r="F238" s="83">
        <v>2.9999999999999997E-4</v>
      </c>
      <c r="G238" s="84">
        <v>3198490</v>
      </c>
      <c r="H238" s="83">
        <v>35624.085400000004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696</v>
      </c>
      <c r="C240" s="83" t="s">
        <v>697</v>
      </c>
      <c r="D240" s="83" t="s">
        <v>698</v>
      </c>
      <c r="E240" s="83" t="s">
        <v>699</v>
      </c>
      <c r="F240" s="83" t="s">
        <v>700</v>
      </c>
      <c r="G240" s="83" t="s">
        <v>701</v>
      </c>
      <c r="H240" s="83" t="s">
        <v>702</v>
      </c>
      <c r="I240" s="83" t="s">
        <v>703</v>
      </c>
      <c r="J240" s="83" t="s">
        <v>704</v>
      </c>
      <c r="K240" s="83" t="s">
        <v>705</v>
      </c>
      <c r="L240" s="83" t="s">
        <v>706</v>
      </c>
      <c r="M240" s="83" t="s">
        <v>707</v>
      </c>
      <c r="N240" s="83" t="s">
        <v>708</v>
      </c>
      <c r="O240" s="83" t="s">
        <v>709</v>
      </c>
      <c r="P240" s="83" t="s">
        <v>710</v>
      </c>
      <c r="Q240" s="83" t="s">
        <v>711</v>
      </c>
      <c r="R240" s="83" t="s">
        <v>712</v>
      </c>
      <c r="S240" s="83" t="s">
        <v>713</v>
      </c>
    </row>
    <row r="241" spans="1:19">
      <c r="A241" s="83" t="s">
        <v>682</v>
      </c>
      <c r="B241" s="84">
        <v>594028000000</v>
      </c>
      <c r="C241" s="83">
        <v>395952.63699999999</v>
      </c>
      <c r="D241" s="83" t="s">
        <v>853</v>
      </c>
      <c r="E241" s="83">
        <v>177438.022</v>
      </c>
      <c r="F241" s="83">
        <v>92719.3</v>
      </c>
      <c r="G241" s="83">
        <v>36438.985999999997</v>
      </c>
      <c r="H241" s="83">
        <v>0</v>
      </c>
      <c r="I241" s="83">
        <v>24517.258000000002</v>
      </c>
      <c r="J241" s="83">
        <v>11888</v>
      </c>
      <c r="K241" s="83">
        <v>1888.2329999999999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2174.047</v>
      </c>
      <c r="R241" s="83">
        <v>0</v>
      </c>
      <c r="S241" s="83">
        <v>0</v>
      </c>
    </row>
    <row r="242" spans="1:19">
      <c r="A242" s="83" t="s">
        <v>683</v>
      </c>
      <c r="B242" s="84">
        <v>550573000000</v>
      </c>
      <c r="C242" s="83">
        <v>422245.77</v>
      </c>
      <c r="D242" s="83" t="s">
        <v>787</v>
      </c>
      <c r="E242" s="83">
        <v>177438.022</v>
      </c>
      <c r="F242" s="83">
        <v>92719.3</v>
      </c>
      <c r="G242" s="83">
        <v>36520.017</v>
      </c>
      <c r="H242" s="83">
        <v>0</v>
      </c>
      <c r="I242" s="83">
        <v>49530.571000000004</v>
      </c>
      <c r="J242" s="83">
        <v>11888</v>
      </c>
      <c r="K242" s="83">
        <v>2482.0940000000001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2778.9749999999999</v>
      </c>
      <c r="R242" s="83">
        <v>0</v>
      </c>
      <c r="S242" s="83">
        <v>0</v>
      </c>
    </row>
    <row r="243" spans="1:19">
      <c r="A243" s="83" t="s">
        <v>684</v>
      </c>
      <c r="B243" s="84">
        <v>599483000000</v>
      </c>
      <c r="C243" s="83">
        <v>398208.12199999997</v>
      </c>
      <c r="D243" s="83" t="s">
        <v>854</v>
      </c>
      <c r="E243" s="83">
        <v>177438.022</v>
      </c>
      <c r="F243" s="83">
        <v>92719.3</v>
      </c>
      <c r="G243" s="83">
        <v>36480.663999999997</v>
      </c>
      <c r="H243" s="83">
        <v>0</v>
      </c>
      <c r="I243" s="83">
        <v>26355.657999999999</v>
      </c>
      <c r="J243" s="83">
        <v>11888</v>
      </c>
      <c r="K243" s="83">
        <v>1768.616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2669.0720000000001</v>
      </c>
      <c r="R243" s="83">
        <v>0</v>
      </c>
      <c r="S243" s="83">
        <v>0</v>
      </c>
    </row>
    <row r="244" spans="1:19">
      <c r="A244" s="83" t="s">
        <v>685</v>
      </c>
      <c r="B244" s="84">
        <v>591930000000</v>
      </c>
      <c r="C244" s="83">
        <v>423917.76699999999</v>
      </c>
      <c r="D244" s="83" t="s">
        <v>855</v>
      </c>
      <c r="E244" s="83">
        <v>177438.022</v>
      </c>
      <c r="F244" s="83">
        <v>92719.3</v>
      </c>
      <c r="G244" s="83">
        <v>36779.885999999999</v>
      </c>
      <c r="H244" s="83">
        <v>0</v>
      </c>
      <c r="I244" s="83">
        <v>51459.733999999997</v>
      </c>
      <c r="J244" s="83">
        <v>11888</v>
      </c>
      <c r="K244" s="83">
        <v>1990.489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2753.5450000000001</v>
      </c>
      <c r="R244" s="83">
        <v>0</v>
      </c>
      <c r="S244" s="83">
        <v>0</v>
      </c>
    </row>
    <row r="245" spans="1:19">
      <c r="A245" s="83" t="s">
        <v>387</v>
      </c>
      <c r="B245" s="84">
        <v>624703000000</v>
      </c>
      <c r="C245" s="83">
        <v>427104.364</v>
      </c>
      <c r="D245" s="83" t="s">
        <v>788</v>
      </c>
      <c r="E245" s="83">
        <v>177438.022</v>
      </c>
      <c r="F245" s="83">
        <v>92719.3</v>
      </c>
      <c r="G245" s="83">
        <v>36768.464999999997</v>
      </c>
      <c r="H245" s="83">
        <v>0</v>
      </c>
      <c r="I245" s="83">
        <v>54145.760999999999</v>
      </c>
      <c r="J245" s="83">
        <v>11888</v>
      </c>
      <c r="K245" s="83">
        <v>2432.7620000000002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2823.2629999999999</v>
      </c>
      <c r="R245" s="83">
        <v>0</v>
      </c>
      <c r="S245" s="83">
        <v>0</v>
      </c>
    </row>
    <row r="246" spans="1:19">
      <c r="A246" s="83" t="s">
        <v>686</v>
      </c>
      <c r="B246" s="84">
        <v>614894000000</v>
      </c>
      <c r="C246" s="83">
        <v>437553.66899999999</v>
      </c>
      <c r="D246" s="83" t="s">
        <v>887</v>
      </c>
      <c r="E246" s="83">
        <v>177438.022</v>
      </c>
      <c r="F246" s="83">
        <v>92719.3</v>
      </c>
      <c r="G246" s="83">
        <v>37002.982000000004</v>
      </c>
      <c r="H246" s="83">
        <v>0</v>
      </c>
      <c r="I246" s="83">
        <v>64247.322</v>
      </c>
      <c r="J246" s="83">
        <v>11888</v>
      </c>
      <c r="K246" s="83">
        <v>3019.0360000000001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2350.2159999999999</v>
      </c>
      <c r="R246" s="83">
        <v>0</v>
      </c>
      <c r="S246" s="83">
        <v>0</v>
      </c>
    </row>
    <row r="247" spans="1:19">
      <c r="A247" s="83" t="s">
        <v>687</v>
      </c>
      <c r="B247" s="84">
        <v>655811000000</v>
      </c>
      <c r="C247" s="83">
        <v>496012.342</v>
      </c>
      <c r="D247" s="83" t="s">
        <v>888</v>
      </c>
      <c r="E247" s="83">
        <v>167588.533</v>
      </c>
      <c r="F247" s="83">
        <v>91473.540999999997</v>
      </c>
      <c r="G247" s="83">
        <v>37190.646000000001</v>
      </c>
      <c r="H247" s="83">
        <v>0</v>
      </c>
      <c r="I247" s="83">
        <v>131999.56200000001</v>
      </c>
      <c r="J247" s="83">
        <v>11888</v>
      </c>
      <c r="K247" s="83">
        <v>3930.4059999999999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3052.8620000000001</v>
      </c>
      <c r="R247" s="83">
        <v>0</v>
      </c>
      <c r="S247" s="83">
        <v>0</v>
      </c>
    </row>
    <row r="248" spans="1:19">
      <c r="A248" s="83" t="s">
        <v>688</v>
      </c>
      <c r="B248" s="84">
        <v>655161000000</v>
      </c>
      <c r="C248" s="83">
        <v>431807.95</v>
      </c>
      <c r="D248" s="83" t="s">
        <v>771</v>
      </c>
      <c r="E248" s="83">
        <v>177438.022</v>
      </c>
      <c r="F248" s="83">
        <v>92719.3</v>
      </c>
      <c r="G248" s="83">
        <v>36887.839</v>
      </c>
      <c r="H248" s="83">
        <v>0</v>
      </c>
      <c r="I248" s="83">
        <v>58508.987999999998</v>
      </c>
      <c r="J248" s="83">
        <v>11888</v>
      </c>
      <c r="K248" s="83">
        <v>2658.5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2818.511</v>
      </c>
      <c r="R248" s="83">
        <v>0</v>
      </c>
      <c r="S248" s="83">
        <v>0</v>
      </c>
    </row>
    <row r="249" spans="1:19">
      <c r="A249" s="83" t="s">
        <v>689</v>
      </c>
      <c r="B249" s="84">
        <v>652395000000</v>
      </c>
      <c r="C249" s="83">
        <v>494153.86200000002</v>
      </c>
      <c r="D249" s="83" t="s">
        <v>727</v>
      </c>
      <c r="E249" s="83">
        <v>177438.022</v>
      </c>
      <c r="F249" s="83">
        <v>92719.3</v>
      </c>
      <c r="G249" s="83">
        <v>37202.803999999996</v>
      </c>
      <c r="H249" s="83">
        <v>0</v>
      </c>
      <c r="I249" s="83">
        <v>119443.617</v>
      </c>
      <c r="J249" s="83">
        <v>11888</v>
      </c>
      <c r="K249" s="83">
        <v>3546.3789999999999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3026.9479999999999</v>
      </c>
      <c r="R249" s="83">
        <v>0</v>
      </c>
      <c r="S249" s="83">
        <v>0</v>
      </c>
    </row>
    <row r="250" spans="1:19">
      <c r="A250" s="83" t="s">
        <v>690</v>
      </c>
      <c r="B250" s="84">
        <v>650768000000</v>
      </c>
      <c r="C250" s="83">
        <v>444968.23200000002</v>
      </c>
      <c r="D250" s="83" t="s">
        <v>789</v>
      </c>
      <c r="E250" s="83">
        <v>177438.022</v>
      </c>
      <c r="F250" s="83">
        <v>92719.3</v>
      </c>
      <c r="G250" s="83">
        <v>36636.245999999999</v>
      </c>
      <c r="H250" s="83">
        <v>0</v>
      </c>
      <c r="I250" s="83">
        <v>71570.872000000003</v>
      </c>
      <c r="J250" s="83">
        <v>11888</v>
      </c>
      <c r="K250" s="83">
        <v>2941.3429999999998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2885.6579999999999</v>
      </c>
      <c r="R250" s="83">
        <v>0</v>
      </c>
      <c r="S250" s="83">
        <v>0</v>
      </c>
    </row>
    <row r="251" spans="1:19">
      <c r="A251" s="83" t="s">
        <v>691</v>
      </c>
      <c r="B251" s="84">
        <v>596115000000</v>
      </c>
      <c r="C251" s="83">
        <v>410347.66100000002</v>
      </c>
      <c r="D251" s="83" t="s">
        <v>790</v>
      </c>
      <c r="E251" s="83">
        <v>177438.022</v>
      </c>
      <c r="F251" s="83">
        <v>92719.3</v>
      </c>
      <c r="G251" s="83">
        <v>36450.557999999997</v>
      </c>
      <c r="H251" s="83">
        <v>0</v>
      </c>
      <c r="I251" s="83">
        <v>38075.627999999997</v>
      </c>
      <c r="J251" s="83">
        <v>11888</v>
      </c>
      <c r="K251" s="83">
        <v>2144.4279999999999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2742.9349999999999</v>
      </c>
      <c r="R251" s="83">
        <v>0</v>
      </c>
      <c r="S251" s="83">
        <v>0</v>
      </c>
    </row>
    <row r="252" spans="1:19">
      <c r="A252" s="83" t="s">
        <v>692</v>
      </c>
      <c r="B252" s="84">
        <v>593152000000</v>
      </c>
      <c r="C252" s="83">
        <v>394601.08100000001</v>
      </c>
      <c r="D252" s="83" t="s">
        <v>856</v>
      </c>
      <c r="E252" s="83">
        <v>177438.022</v>
      </c>
      <c r="F252" s="83">
        <v>92719.3</v>
      </c>
      <c r="G252" s="83">
        <v>36438.985999999997</v>
      </c>
      <c r="H252" s="83">
        <v>0</v>
      </c>
      <c r="I252" s="83">
        <v>22896.109</v>
      </c>
      <c r="J252" s="83">
        <v>11888</v>
      </c>
      <c r="K252" s="83">
        <v>1766.6279999999999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2565.2449999999999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693</v>
      </c>
      <c r="B254" s="84">
        <v>7379010000000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694</v>
      </c>
      <c r="B255" s="84">
        <v>550573000000</v>
      </c>
      <c r="C255" s="83">
        <v>394601.08100000001</v>
      </c>
      <c r="D255" s="83"/>
      <c r="E255" s="83">
        <v>167588.533</v>
      </c>
      <c r="F255" s="83">
        <v>91473.540999999997</v>
      </c>
      <c r="G255" s="83">
        <v>36438.985999999997</v>
      </c>
      <c r="H255" s="83">
        <v>0</v>
      </c>
      <c r="I255" s="83">
        <v>22896.109</v>
      </c>
      <c r="J255" s="83">
        <v>11888</v>
      </c>
      <c r="K255" s="83">
        <v>1766.6279999999999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2174.047</v>
      </c>
      <c r="R255" s="83">
        <v>0</v>
      </c>
      <c r="S255" s="83">
        <v>0</v>
      </c>
    </row>
    <row r="256" spans="1:19">
      <c r="A256" s="83" t="s">
        <v>695</v>
      </c>
      <c r="B256" s="84">
        <v>655811000000</v>
      </c>
      <c r="C256" s="83">
        <v>496012.342</v>
      </c>
      <c r="D256" s="83"/>
      <c r="E256" s="83">
        <v>177438.022</v>
      </c>
      <c r="F256" s="83">
        <v>92719.3</v>
      </c>
      <c r="G256" s="83">
        <v>37202.803999999996</v>
      </c>
      <c r="H256" s="83">
        <v>0</v>
      </c>
      <c r="I256" s="83">
        <v>131999.56200000001</v>
      </c>
      <c r="J256" s="83">
        <v>11888</v>
      </c>
      <c r="K256" s="83">
        <v>3930.4059999999999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3052.8620000000001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716</v>
      </c>
      <c r="C258" s="83" t="s">
        <v>717</v>
      </c>
      <c r="D258" s="83" t="s">
        <v>132</v>
      </c>
      <c r="E258" s="83" t="s">
        <v>287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718</v>
      </c>
      <c r="B259" s="83">
        <v>296940.82</v>
      </c>
      <c r="C259" s="83">
        <v>73274.399999999994</v>
      </c>
      <c r="D259" s="83">
        <v>0</v>
      </c>
      <c r="E259" s="83">
        <v>370215.21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719</v>
      </c>
      <c r="B260" s="83">
        <v>26.17</v>
      </c>
      <c r="C260" s="83">
        <v>6.46</v>
      </c>
      <c r="D260" s="83">
        <v>0</v>
      </c>
      <c r="E260" s="83">
        <v>32.630000000000003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720</v>
      </c>
      <c r="B261" s="83">
        <v>26.17</v>
      </c>
      <c r="C261" s="83">
        <v>6.46</v>
      </c>
      <c r="D261" s="83">
        <v>0</v>
      </c>
      <c r="E261" s="83">
        <v>32.630000000000003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274"/>
  <sheetViews>
    <sheetView workbookViewId="0"/>
  </sheetViews>
  <sheetFormatPr defaultRowHeight="10.5"/>
  <cols>
    <col min="1" max="1" width="47.1640625" style="73" customWidth="1"/>
    <col min="2" max="2" width="25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426</v>
      </c>
      <c r="C1" s="83" t="s">
        <v>427</v>
      </c>
      <c r="D1" s="83" t="s">
        <v>428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429</v>
      </c>
      <c r="B2" s="83">
        <v>18888.38</v>
      </c>
      <c r="C2" s="83">
        <v>1664.87</v>
      </c>
      <c r="D2" s="83">
        <v>1664.87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430</v>
      </c>
      <c r="B3" s="83">
        <v>18888.38</v>
      </c>
      <c r="C3" s="83">
        <v>1664.87</v>
      </c>
      <c r="D3" s="83">
        <v>1664.87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431</v>
      </c>
      <c r="B4" s="83">
        <v>41415.339999999997</v>
      </c>
      <c r="C4" s="83">
        <v>3650.44</v>
      </c>
      <c r="D4" s="83">
        <v>3650.44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432</v>
      </c>
      <c r="B5" s="83">
        <v>41415.339999999997</v>
      </c>
      <c r="C5" s="83">
        <v>3650.44</v>
      </c>
      <c r="D5" s="83">
        <v>3650.44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434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435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436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437</v>
      </c>
      <c r="C12" s="83" t="s">
        <v>438</v>
      </c>
      <c r="D12" s="83" t="s">
        <v>439</v>
      </c>
      <c r="E12" s="83" t="s">
        <v>440</v>
      </c>
      <c r="F12" s="83" t="s">
        <v>441</v>
      </c>
      <c r="G12" s="83" t="s">
        <v>442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196</v>
      </c>
      <c r="B13" s="83">
        <v>0.1</v>
      </c>
      <c r="C13" s="83">
        <v>2661.02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197</v>
      </c>
      <c r="B14" s="83">
        <v>1767.37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205</v>
      </c>
      <c r="B15" s="83">
        <v>2237.64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206</v>
      </c>
      <c r="B16" s="83">
        <v>186.73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207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208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209</v>
      </c>
      <c r="B19" s="83">
        <v>1128.1500000000001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210</v>
      </c>
      <c r="B20" s="83">
        <v>77.72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211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212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191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213</v>
      </c>
      <c r="B24" s="83">
        <v>0</v>
      </c>
      <c r="C24" s="83">
        <v>6619.46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214</v>
      </c>
      <c r="B25" s="83">
        <v>71.83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215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216</v>
      </c>
      <c r="B28" s="83">
        <v>8369.25</v>
      </c>
      <c r="C28" s="83">
        <v>10519.13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433</v>
      </c>
      <c r="C30" s="83" t="s">
        <v>338</v>
      </c>
      <c r="D30" s="83" t="s">
        <v>443</v>
      </c>
      <c r="E30" s="83" t="s">
        <v>444</v>
      </c>
      <c r="F30" s="83" t="s">
        <v>445</v>
      </c>
      <c r="G30" s="83" t="s">
        <v>446</v>
      </c>
      <c r="H30" s="83" t="s">
        <v>447</v>
      </c>
      <c r="I30" s="83" t="s">
        <v>448</v>
      </c>
      <c r="J30" s="83" t="s">
        <v>449</v>
      </c>
      <c r="K30"/>
      <c r="L30"/>
      <c r="M30"/>
      <c r="N30"/>
      <c r="O30"/>
      <c r="P30"/>
      <c r="Q30"/>
      <c r="R30"/>
      <c r="S30"/>
    </row>
    <row r="31" spans="1:19">
      <c r="A31" s="83" t="s">
        <v>468</v>
      </c>
      <c r="B31" s="83">
        <v>331.66</v>
      </c>
      <c r="C31" s="83" t="s">
        <v>286</v>
      </c>
      <c r="D31" s="83">
        <v>1010.89</v>
      </c>
      <c r="E31" s="83">
        <v>1</v>
      </c>
      <c r="F31" s="83">
        <v>97.55</v>
      </c>
      <c r="G31" s="83">
        <v>32.21</v>
      </c>
      <c r="H31" s="83">
        <v>27.55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450</v>
      </c>
      <c r="B32" s="83">
        <v>1978.83</v>
      </c>
      <c r="C32" s="83" t="s">
        <v>286</v>
      </c>
      <c r="D32" s="83">
        <v>4826.41</v>
      </c>
      <c r="E32" s="83">
        <v>1</v>
      </c>
      <c r="F32" s="83">
        <v>0</v>
      </c>
      <c r="G32" s="83">
        <v>0</v>
      </c>
      <c r="H32" s="83">
        <v>7.53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456</v>
      </c>
      <c r="B33" s="83">
        <v>188.86</v>
      </c>
      <c r="C33" s="83" t="s">
        <v>286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15.74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464</v>
      </c>
      <c r="B34" s="83">
        <v>389.4</v>
      </c>
      <c r="C34" s="83" t="s">
        <v>286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13.11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471</v>
      </c>
      <c r="B35" s="83">
        <v>412.12</v>
      </c>
      <c r="C35" s="83" t="s">
        <v>286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13.11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469</v>
      </c>
      <c r="B36" s="83">
        <v>331.66</v>
      </c>
      <c r="C36" s="83" t="s">
        <v>286</v>
      </c>
      <c r="D36" s="83">
        <v>1010.89</v>
      </c>
      <c r="E36" s="83">
        <v>1</v>
      </c>
      <c r="F36" s="83">
        <v>97.55</v>
      </c>
      <c r="G36" s="83">
        <v>32.21</v>
      </c>
      <c r="H36" s="83">
        <v>27.55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470</v>
      </c>
      <c r="B37" s="83">
        <v>103.3</v>
      </c>
      <c r="C37" s="83" t="s">
        <v>286</v>
      </c>
      <c r="D37" s="83">
        <v>314.87</v>
      </c>
      <c r="E37" s="83">
        <v>1</v>
      </c>
      <c r="F37" s="83">
        <v>87.33</v>
      </c>
      <c r="G37" s="83">
        <v>26.38</v>
      </c>
      <c r="H37" s="83">
        <v>16.829999999999998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455</v>
      </c>
      <c r="B38" s="83">
        <v>78.040000000000006</v>
      </c>
      <c r="C38" s="83" t="s">
        <v>286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12.23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457</v>
      </c>
      <c r="B39" s="83">
        <v>1308.19</v>
      </c>
      <c r="C39" s="83" t="s">
        <v>286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20.28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453</v>
      </c>
      <c r="B40" s="83">
        <v>164.24</v>
      </c>
      <c r="C40" s="83" t="s">
        <v>286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8.6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451</v>
      </c>
      <c r="B41" s="83">
        <v>67.069999999999993</v>
      </c>
      <c r="C41" s="83" t="s">
        <v>286</v>
      </c>
      <c r="D41" s="83">
        <v>265.76</v>
      </c>
      <c r="E41" s="83">
        <v>1</v>
      </c>
      <c r="F41" s="83">
        <v>68.84</v>
      </c>
      <c r="G41" s="83">
        <v>23.3</v>
      </c>
      <c r="H41" s="83">
        <v>38.090000000000003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452</v>
      </c>
      <c r="B42" s="83">
        <v>77.67</v>
      </c>
      <c r="C42" s="83" t="s">
        <v>286</v>
      </c>
      <c r="D42" s="83">
        <v>307.76</v>
      </c>
      <c r="E42" s="83">
        <v>1</v>
      </c>
      <c r="F42" s="83">
        <v>26.57</v>
      </c>
      <c r="G42" s="83">
        <v>0</v>
      </c>
      <c r="H42" s="83">
        <v>38.090000000000003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458</v>
      </c>
      <c r="B43" s="83">
        <v>39.020000000000003</v>
      </c>
      <c r="C43" s="83" t="s">
        <v>286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19.09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465</v>
      </c>
      <c r="B44" s="83">
        <v>39.020000000000003</v>
      </c>
      <c r="C44" s="83" t="s">
        <v>286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19.09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459</v>
      </c>
      <c r="B45" s="83">
        <v>39.020000000000003</v>
      </c>
      <c r="C45" s="83" t="s">
        <v>286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19.09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466</v>
      </c>
      <c r="B46" s="83">
        <v>39.020000000000003</v>
      </c>
      <c r="C46" s="83" t="s">
        <v>286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19.09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460</v>
      </c>
      <c r="B47" s="83">
        <v>24.52</v>
      </c>
      <c r="C47" s="83" t="s">
        <v>286</v>
      </c>
      <c r="D47" s="83">
        <v>74.75</v>
      </c>
      <c r="E47" s="83">
        <v>76</v>
      </c>
      <c r="F47" s="83">
        <v>11.15</v>
      </c>
      <c r="G47" s="83">
        <v>3.68</v>
      </c>
      <c r="H47" s="83">
        <v>19.09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467</v>
      </c>
      <c r="B48" s="83">
        <v>24.53</v>
      </c>
      <c r="C48" s="83" t="s">
        <v>286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19.09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461</v>
      </c>
      <c r="B49" s="83">
        <v>24.53</v>
      </c>
      <c r="C49" s="83" t="s">
        <v>286</v>
      </c>
      <c r="D49" s="83">
        <v>74.77</v>
      </c>
      <c r="E49" s="83">
        <v>76</v>
      </c>
      <c r="F49" s="83">
        <v>11.15</v>
      </c>
      <c r="G49" s="83">
        <v>3.68</v>
      </c>
      <c r="H49" s="83">
        <v>19.09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462</v>
      </c>
      <c r="B50" s="83">
        <v>39.020000000000003</v>
      </c>
      <c r="C50" s="83" t="s">
        <v>286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19.09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463</v>
      </c>
      <c r="B51" s="83">
        <v>39.020000000000003</v>
      </c>
      <c r="C51" s="83" t="s">
        <v>286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19.09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454</v>
      </c>
      <c r="B52" s="83">
        <v>94.76</v>
      </c>
      <c r="C52" s="83" t="s">
        <v>286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3.96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287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16.507999999999999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472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16.507999999999999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473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176</v>
      </c>
      <c r="C57" s="83" t="s">
        <v>474</v>
      </c>
      <c r="D57" s="83" t="s">
        <v>475</v>
      </c>
      <c r="E57" s="83" t="s">
        <v>476</v>
      </c>
      <c r="F57" s="83" t="s">
        <v>477</v>
      </c>
      <c r="G57" s="83" t="s">
        <v>478</v>
      </c>
      <c r="H57" s="83" t="s">
        <v>479</v>
      </c>
      <c r="I57" s="83" t="s">
        <v>480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529</v>
      </c>
      <c r="B58" s="83" t="s">
        <v>732</v>
      </c>
      <c r="C58" s="83">
        <v>0.08</v>
      </c>
      <c r="D58" s="83">
        <v>0.68100000000000005</v>
      </c>
      <c r="E58" s="83">
        <v>0.75900000000000001</v>
      </c>
      <c r="F58" s="83">
        <v>97.55</v>
      </c>
      <c r="G58" s="83">
        <v>0</v>
      </c>
      <c r="H58" s="83">
        <v>90</v>
      </c>
      <c r="I58" s="83" t="s">
        <v>483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530</v>
      </c>
      <c r="B59" s="83" t="s">
        <v>733</v>
      </c>
      <c r="C59" s="83">
        <v>0.3</v>
      </c>
      <c r="D59" s="83">
        <v>0.33</v>
      </c>
      <c r="E59" s="83">
        <v>0.35199999999999998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484</v>
      </c>
      <c r="B60" s="83" t="s">
        <v>482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485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481</v>
      </c>
      <c r="B61" s="83" t="s">
        <v>482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483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486</v>
      </c>
      <c r="B62" s="83" t="s">
        <v>482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487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488</v>
      </c>
      <c r="B63" s="83" t="s">
        <v>482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489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490</v>
      </c>
      <c r="B64" s="83" t="s">
        <v>482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499</v>
      </c>
      <c r="B65" s="83" t="s">
        <v>734</v>
      </c>
      <c r="C65" s="83">
        <v>0.08</v>
      </c>
      <c r="D65" s="83">
        <v>0.68100000000000005</v>
      </c>
      <c r="E65" s="83">
        <v>0.75900000000000001</v>
      </c>
      <c r="F65" s="83">
        <v>22.95</v>
      </c>
      <c r="G65" s="83">
        <v>90</v>
      </c>
      <c r="H65" s="83">
        <v>90</v>
      </c>
      <c r="I65" s="83" t="s">
        <v>485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500</v>
      </c>
      <c r="B66" s="83" t="s">
        <v>734</v>
      </c>
      <c r="C66" s="83">
        <v>0.08</v>
      </c>
      <c r="D66" s="83">
        <v>0.68100000000000005</v>
      </c>
      <c r="E66" s="83">
        <v>0.75900000000000001</v>
      </c>
      <c r="F66" s="83">
        <v>129.22999999999999</v>
      </c>
      <c r="G66" s="83">
        <v>180</v>
      </c>
      <c r="H66" s="83">
        <v>90</v>
      </c>
      <c r="I66" s="83" t="s">
        <v>487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501</v>
      </c>
      <c r="B67" s="83" t="s">
        <v>733</v>
      </c>
      <c r="C67" s="83">
        <v>0.3</v>
      </c>
      <c r="D67" s="83">
        <v>0.33</v>
      </c>
      <c r="E67" s="83">
        <v>0.35199999999999998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517</v>
      </c>
      <c r="B68" s="83" t="s">
        <v>732</v>
      </c>
      <c r="C68" s="83">
        <v>0.08</v>
      </c>
      <c r="D68" s="83">
        <v>0.68100000000000005</v>
      </c>
      <c r="E68" s="83">
        <v>0.75900000000000001</v>
      </c>
      <c r="F68" s="83">
        <v>70.599999999999994</v>
      </c>
      <c r="G68" s="83">
        <v>0</v>
      </c>
      <c r="H68" s="83">
        <v>90</v>
      </c>
      <c r="I68" s="83" t="s">
        <v>483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519</v>
      </c>
      <c r="B69" s="83" t="s">
        <v>732</v>
      </c>
      <c r="C69" s="83">
        <v>0.08</v>
      </c>
      <c r="D69" s="83">
        <v>0.68100000000000005</v>
      </c>
      <c r="E69" s="83">
        <v>0.75900000000000001</v>
      </c>
      <c r="F69" s="83">
        <v>26.02</v>
      </c>
      <c r="G69" s="83">
        <v>180</v>
      </c>
      <c r="H69" s="83">
        <v>90</v>
      </c>
      <c r="I69" s="83" t="s">
        <v>487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518</v>
      </c>
      <c r="B70" s="83" t="s">
        <v>732</v>
      </c>
      <c r="C70" s="83">
        <v>0.08</v>
      </c>
      <c r="D70" s="83">
        <v>0.68100000000000005</v>
      </c>
      <c r="E70" s="83">
        <v>0.75900000000000001</v>
      </c>
      <c r="F70" s="83">
        <v>26.01</v>
      </c>
      <c r="G70" s="83">
        <v>0</v>
      </c>
      <c r="H70" s="83">
        <v>90</v>
      </c>
      <c r="I70" s="83" t="s">
        <v>483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520</v>
      </c>
      <c r="B71" s="83" t="s">
        <v>732</v>
      </c>
      <c r="C71" s="83">
        <v>0.08</v>
      </c>
      <c r="D71" s="83">
        <v>0.68100000000000005</v>
      </c>
      <c r="E71" s="83">
        <v>0.75900000000000001</v>
      </c>
      <c r="F71" s="83">
        <v>70.599999999999994</v>
      </c>
      <c r="G71" s="83">
        <v>180</v>
      </c>
      <c r="H71" s="83">
        <v>90</v>
      </c>
      <c r="I71" s="83" t="s">
        <v>487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537</v>
      </c>
      <c r="B72" s="83" t="s">
        <v>732</v>
      </c>
      <c r="C72" s="83">
        <v>0.08</v>
      </c>
      <c r="D72" s="83">
        <v>0.68100000000000005</v>
      </c>
      <c r="E72" s="83">
        <v>0.75900000000000001</v>
      </c>
      <c r="F72" s="83">
        <v>17.649999999999999</v>
      </c>
      <c r="G72" s="83">
        <v>0</v>
      </c>
      <c r="H72" s="83">
        <v>90</v>
      </c>
      <c r="I72" s="83" t="s">
        <v>483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538</v>
      </c>
      <c r="B73" s="83" t="s">
        <v>732</v>
      </c>
      <c r="C73" s="83">
        <v>0.08</v>
      </c>
      <c r="D73" s="83">
        <v>0.68100000000000005</v>
      </c>
      <c r="E73" s="83">
        <v>0.75900000000000001</v>
      </c>
      <c r="F73" s="83">
        <v>15.79</v>
      </c>
      <c r="G73" s="83">
        <v>0</v>
      </c>
      <c r="H73" s="83">
        <v>90</v>
      </c>
      <c r="I73" s="83" t="s">
        <v>483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539</v>
      </c>
      <c r="B74" s="83" t="s">
        <v>732</v>
      </c>
      <c r="C74" s="83">
        <v>0.08</v>
      </c>
      <c r="D74" s="83">
        <v>0.68100000000000005</v>
      </c>
      <c r="E74" s="83">
        <v>0.75900000000000001</v>
      </c>
      <c r="F74" s="83">
        <v>52.03</v>
      </c>
      <c r="G74" s="83">
        <v>180</v>
      </c>
      <c r="H74" s="83">
        <v>90</v>
      </c>
      <c r="I74" s="83" t="s">
        <v>487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540</v>
      </c>
      <c r="B75" s="83" t="s">
        <v>733</v>
      </c>
      <c r="C75" s="83">
        <v>0.3</v>
      </c>
      <c r="D75" s="83">
        <v>0.33</v>
      </c>
      <c r="E75" s="83">
        <v>0.35199999999999998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541</v>
      </c>
      <c r="B76" s="83" t="s">
        <v>733</v>
      </c>
      <c r="C76" s="83">
        <v>0.3</v>
      </c>
      <c r="D76" s="83">
        <v>0.33</v>
      </c>
      <c r="E76" s="83">
        <v>0.35199999999999998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531</v>
      </c>
      <c r="B77" s="83" t="s">
        <v>732</v>
      </c>
      <c r="C77" s="83">
        <v>0.08</v>
      </c>
      <c r="D77" s="83">
        <v>0.68100000000000005</v>
      </c>
      <c r="E77" s="83">
        <v>0.75900000000000001</v>
      </c>
      <c r="F77" s="83">
        <v>97.55</v>
      </c>
      <c r="G77" s="83">
        <v>0</v>
      </c>
      <c r="H77" s="83">
        <v>90</v>
      </c>
      <c r="I77" s="83" t="s">
        <v>483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532</v>
      </c>
      <c r="B78" s="83" t="s">
        <v>733</v>
      </c>
      <c r="C78" s="83">
        <v>0.3</v>
      </c>
      <c r="D78" s="83">
        <v>0.33</v>
      </c>
      <c r="E78" s="83">
        <v>0.35199999999999998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535</v>
      </c>
      <c r="B79" s="83" t="s">
        <v>732</v>
      </c>
      <c r="C79" s="83">
        <v>0.08</v>
      </c>
      <c r="D79" s="83">
        <v>0.68100000000000005</v>
      </c>
      <c r="E79" s="83">
        <v>0.75900000000000001</v>
      </c>
      <c r="F79" s="83">
        <v>13.94</v>
      </c>
      <c r="G79" s="83">
        <v>180</v>
      </c>
      <c r="H79" s="83">
        <v>90</v>
      </c>
      <c r="I79" s="83" t="s">
        <v>487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534</v>
      </c>
      <c r="B80" s="83" t="s">
        <v>732</v>
      </c>
      <c r="C80" s="83">
        <v>0.08</v>
      </c>
      <c r="D80" s="83">
        <v>0.68100000000000005</v>
      </c>
      <c r="E80" s="83">
        <v>0.75900000000000001</v>
      </c>
      <c r="F80" s="83">
        <v>52.03</v>
      </c>
      <c r="G80" s="83">
        <v>90</v>
      </c>
      <c r="H80" s="83">
        <v>90</v>
      </c>
      <c r="I80" s="83" t="s">
        <v>485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533</v>
      </c>
      <c r="B81" s="83" t="s">
        <v>732</v>
      </c>
      <c r="C81" s="83">
        <v>0.08</v>
      </c>
      <c r="D81" s="83">
        <v>0.68100000000000005</v>
      </c>
      <c r="E81" s="83">
        <v>0.75900000000000001</v>
      </c>
      <c r="F81" s="83">
        <v>21.37</v>
      </c>
      <c r="G81" s="83">
        <v>0</v>
      </c>
      <c r="H81" s="83">
        <v>90</v>
      </c>
      <c r="I81" s="83" t="s">
        <v>483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536</v>
      </c>
      <c r="B82" s="83" t="s">
        <v>733</v>
      </c>
      <c r="C82" s="83">
        <v>0.3</v>
      </c>
      <c r="D82" s="83">
        <v>0.33</v>
      </c>
      <c r="E82" s="83">
        <v>0.35199999999999998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498</v>
      </c>
      <c r="B83" s="83" t="s">
        <v>734</v>
      </c>
      <c r="C83" s="83">
        <v>0.08</v>
      </c>
      <c r="D83" s="83">
        <v>0.68100000000000005</v>
      </c>
      <c r="E83" s="83">
        <v>0.75900000000000001</v>
      </c>
      <c r="F83" s="83">
        <v>67.63</v>
      </c>
      <c r="G83" s="83">
        <v>90</v>
      </c>
      <c r="H83" s="83">
        <v>90</v>
      </c>
      <c r="I83" s="83" t="s">
        <v>485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497</v>
      </c>
      <c r="B84" s="83" t="s">
        <v>734</v>
      </c>
      <c r="C84" s="83">
        <v>0.08</v>
      </c>
      <c r="D84" s="83">
        <v>0.68100000000000005</v>
      </c>
      <c r="E84" s="83">
        <v>0.75900000000000001</v>
      </c>
      <c r="F84" s="83">
        <v>18.12</v>
      </c>
      <c r="G84" s="83">
        <v>0</v>
      </c>
      <c r="H84" s="83">
        <v>90</v>
      </c>
      <c r="I84" s="83" t="s">
        <v>483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502</v>
      </c>
      <c r="B85" s="83" t="s">
        <v>734</v>
      </c>
      <c r="C85" s="83">
        <v>0.08</v>
      </c>
      <c r="D85" s="83">
        <v>0.68100000000000005</v>
      </c>
      <c r="E85" s="83">
        <v>0.75900000000000001</v>
      </c>
      <c r="F85" s="83">
        <v>213.77</v>
      </c>
      <c r="G85" s="83">
        <v>0</v>
      </c>
      <c r="H85" s="83">
        <v>90</v>
      </c>
      <c r="I85" s="83" t="s">
        <v>483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504</v>
      </c>
      <c r="B86" s="83" t="s">
        <v>734</v>
      </c>
      <c r="C86" s="83">
        <v>0.08</v>
      </c>
      <c r="D86" s="83">
        <v>0.68100000000000005</v>
      </c>
      <c r="E86" s="83">
        <v>0.75900000000000001</v>
      </c>
      <c r="F86" s="83">
        <v>167.88</v>
      </c>
      <c r="G86" s="83">
        <v>180</v>
      </c>
      <c r="H86" s="83">
        <v>90</v>
      </c>
      <c r="I86" s="83" t="s">
        <v>487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505</v>
      </c>
      <c r="B87" s="83" t="s">
        <v>734</v>
      </c>
      <c r="C87" s="83">
        <v>0.08</v>
      </c>
      <c r="D87" s="83">
        <v>0.68100000000000005</v>
      </c>
      <c r="E87" s="83">
        <v>0.75900000000000001</v>
      </c>
      <c r="F87" s="83">
        <v>41.06</v>
      </c>
      <c r="G87" s="83">
        <v>270</v>
      </c>
      <c r="H87" s="83">
        <v>90</v>
      </c>
      <c r="I87" s="83" t="s">
        <v>489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503</v>
      </c>
      <c r="B88" s="83" t="s">
        <v>734</v>
      </c>
      <c r="C88" s="83">
        <v>0.08</v>
      </c>
      <c r="D88" s="83">
        <v>0.68100000000000005</v>
      </c>
      <c r="E88" s="83">
        <v>0.75900000000000001</v>
      </c>
      <c r="F88" s="83">
        <v>12.08</v>
      </c>
      <c r="G88" s="83">
        <v>0</v>
      </c>
      <c r="H88" s="83">
        <v>90</v>
      </c>
      <c r="I88" s="83" t="s">
        <v>483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506</v>
      </c>
      <c r="B89" s="83" t="s">
        <v>733</v>
      </c>
      <c r="C89" s="83">
        <v>0.3</v>
      </c>
      <c r="D89" s="83">
        <v>0.33</v>
      </c>
      <c r="E89" s="83">
        <v>0.35199999999999998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495</v>
      </c>
      <c r="B90" s="83" t="s">
        <v>734</v>
      </c>
      <c r="C90" s="83">
        <v>0.08</v>
      </c>
      <c r="D90" s="83">
        <v>0.68100000000000005</v>
      </c>
      <c r="E90" s="83">
        <v>0.75900000000000001</v>
      </c>
      <c r="F90" s="83">
        <v>62.8</v>
      </c>
      <c r="G90" s="83">
        <v>0</v>
      </c>
      <c r="H90" s="83">
        <v>90</v>
      </c>
      <c r="I90" s="83" t="s">
        <v>483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491</v>
      </c>
      <c r="B91" s="83" t="s">
        <v>734</v>
      </c>
      <c r="C91" s="83">
        <v>0.08</v>
      </c>
      <c r="D91" s="83">
        <v>0.68100000000000005</v>
      </c>
      <c r="E91" s="83">
        <v>0.75900000000000001</v>
      </c>
      <c r="F91" s="83">
        <v>45.89</v>
      </c>
      <c r="G91" s="83">
        <v>180</v>
      </c>
      <c r="H91" s="83">
        <v>90</v>
      </c>
      <c r="I91" s="83" t="s">
        <v>487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492</v>
      </c>
      <c r="B92" s="83" t="s">
        <v>734</v>
      </c>
      <c r="C92" s="83">
        <v>0.08</v>
      </c>
      <c r="D92" s="83">
        <v>0.68100000000000005</v>
      </c>
      <c r="E92" s="83">
        <v>0.75900000000000001</v>
      </c>
      <c r="F92" s="83">
        <v>22.95</v>
      </c>
      <c r="G92" s="83">
        <v>270</v>
      </c>
      <c r="H92" s="83">
        <v>90</v>
      </c>
      <c r="I92" s="83" t="s">
        <v>489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493</v>
      </c>
      <c r="B93" s="83" t="s">
        <v>733</v>
      </c>
      <c r="C93" s="83">
        <v>0.3</v>
      </c>
      <c r="D93" s="83">
        <v>0.33</v>
      </c>
      <c r="E93" s="83">
        <v>0.35199999999999998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494</v>
      </c>
      <c r="B94" s="83" t="s">
        <v>734</v>
      </c>
      <c r="C94" s="83">
        <v>0.08</v>
      </c>
      <c r="D94" s="83">
        <v>0.68100000000000005</v>
      </c>
      <c r="E94" s="83">
        <v>0.75900000000000001</v>
      </c>
      <c r="F94" s="83">
        <v>26.57</v>
      </c>
      <c r="G94" s="83">
        <v>270</v>
      </c>
      <c r="H94" s="83">
        <v>90</v>
      </c>
      <c r="I94" s="83" t="s">
        <v>489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507</v>
      </c>
      <c r="B95" s="83" t="s">
        <v>732</v>
      </c>
      <c r="C95" s="83">
        <v>0.08</v>
      </c>
      <c r="D95" s="83">
        <v>0.68100000000000005</v>
      </c>
      <c r="E95" s="83">
        <v>0.75900000000000001</v>
      </c>
      <c r="F95" s="83">
        <v>55.74</v>
      </c>
      <c r="G95" s="83">
        <v>180</v>
      </c>
      <c r="H95" s="83">
        <v>90</v>
      </c>
      <c r="I95" s="83" t="s">
        <v>487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508</v>
      </c>
      <c r="B96" s="83" t="s">
        <v>732</v>
      </c>
      <c r="C96" s="83">
        <v>0.08</v>
      </c>
      <c r="D96" s="83">
        <v>0.68100000000000005</v>
      </c>
      <c r="E96" s="83">
        <v>0.75900000000000001</v>
      </c>
      <c r="F96" s="83">
        <v>104.06</v>
      </c>
      <c r="G96" s="83">
        <v>270</v>
      </c>
      <c r="H96" s="83">
        <v>90</v>
      </c>
      <c r="I96" s="83" t="s">
        <v>489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521</v>
      </c>
      <c r="B97" s="83" t="s">
        <v>732</v>
      </c>
      <c r="C97" s="83">
        <v>0.08</v>
      </c>
      <c r="D97" s="83">
        <v>0.68100000000000005</v>
      </c>
      <c r="E97" s="83">
        <v>0.75900000000000001</v>
      </c>
      <c r="F97" s="83">
        <v>13.94</v>
      </c>
      <c r="G97" s="83">
        <v>180</v>
      </c>
      <c r="H97" s="83">
        <v>90</v>
      </c>
      <c r="I97" s="83" t="s">
        <v>487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522</v>
      </c>
      <c r="B98" s="83" t="s">
        <v>732</v>
      </c>
      <c r="C98" s="83">
        <v>0.08</v>
      </c>
      <c r="D98" s="83">
        <v>0.68100000000000005</v>
      </c>
      <c r="E98" s="83">
        <v>0.75900000000000001</v>
      </c>
      <c r="F98" s="83">
        <v>26.01</v>
      </c>
      <c r="G98" s="83">
        <v>270</v>
      </c>
      <c r="H98" s="83">
        <v>90</v>
      </c>
      <c r="I98" s="83" t="s">
        <v>489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523</v>
      </c>
      <c r="B99" s="83" t="s">
        <v>733</v>
      </c>
      <c r="C99" s="83">
        <v>0.3</v>
      </c>
      <c r="D99" s="83">
        <v>0.33</v>
      </c>
      <c r="E99" s="83">
        <v>0.35199999999999998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509</v>
      </c>
      <c r="B100" s="83" t="s">
        <v>732</v>
      </c>
      <c r="C100" s="83">
        <v>0.08</v>
      </c>
      <c r="D100" s="83">
        <v>0.68100000000000005</v>
      </c>
      <c r="E100" s="83">
        <v>0.75900000000000001</v>
      </c>
      <c r="F100" s="83">
        <v>55.74</v>
      </c>
      <c r="G100" s="83">
        <v>0</v>
      </c>
      <c r="H100" s="83">
        <v>90</v>
      </c>
      <c r="I100" s="83" t="s">
        <v>483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510</v>
      </c>
      <c r="B101" s="83" t="s">
        <v>732</v>
      </c>
      <c r="C101" s="83">
        <v>0.08</v>
      </c>
      <c r="D101" s="83">
        <v>0.68100000000000005</v>
      </c>
      <c r="E101" s="83">
        <v>0.75900000000000001</v>
      </c>
      <c r="F101" s="83">
        <v>104.05</v>
      </c>
      <c r="G101" s="83">
        <v>270</v>
      </c>
      <c r="H101" s="83">
        <v>90</v>
      </c>
      <c r="I101" s="83" t="s">
        <v>489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524</v>
      </c>
      <c r="B102" s="83" t="s">
        <v>732</v>
      </c>
      <c r="C102" s="83">
        <v>0.08</v>
      </c>
      <c r="D102" s="83">
        <v>0.68100000000000005</v>
      </c>
      <c r="E102" s="83">
        <v>0.75900000000000001</v>
      </c>
      <c r="F102" s="83">
        <v>13.94</v>
      </c>
      <c r="G102" s="83">
        <v>0</v>
      </c>
      <c r="H102" s="83">
        <v>90</v>
      </c>
      <c r="I102" s="83" t="s">
        <v>483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525</v>
      </c>
      <c r="B103" s="83" t="s">
        <v>732</v>
      </c>
      <c r="C103" s="83">
        <v>0.08</v>
      </c>
      <c r="D103" s="83">
        <v>0.68100000000000005</v>
      </c>
      <c r="E103" s="83">
        <v>0.75900000000000001</v>
      </c>
      <c r="F103" s="83">
        <v>26.01</v>
      </c>
      <c r="G103" s="83">
        <v>270</v>
      </c>
      <c r="H103" s="83">
        <v>90</v>
      </c>
      <c r="I103" s="83" t="s">
        <v>489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526</v>
      </c>
      <c r="B104" s="83" t="s">
        <v>733</v>
      </c>
      <c r="C104" s="83">
        <v>0.3</v>
      </c>
      <c r="D104" s="83">
        <v>0.33</v>
      </c>
      <c r="E104" s="83">
        <v>0.35199999999999998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511</v>
      </c>
      <c r="B105" s="83" t="s">
        <v>732</v>
      </c>
      <c r="C105" s="83">
        <v>0.08</v>
      </c>
      <c r="D105" s="83">
        <v>0.68100000000000005</v>
      </c>
      <c r="E105" s="83">
        <v>0.75900000000000001</v>
      </c>
      <c r="F105" s="83">
        <v>847.14</v>
      </c>
      <c r="G105" s="83">
        <v>180</v>
      </c>
      <c r="H105" s="83">
        <v>90</v>
      </c>
      <c r="I105" s="83" t="s">
        <v>487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527</v>
      </c>
      <c r="B106" s="83" t="s">
        <v>732</v>
      </c>
      <c r="C106" s="83">
        <v>0.08</v>
      </c>
      <c r="D106" s="83">
        <v>0.68100000000000005</v>
      </c>
      <c r="E106" s="83">
        <v>0.75900000000000001</v>
      </c>
      <c r="F106" s="83">
        <v>183.96</v>
      </c>
      <c r="G106" s="83">
        <v>180</v>
      </c>
      <c r="H106" s="83">
        <v>90</v>
      </c>
      <c r="I106" s="83" t="s">
        <v>487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528</v>
      </c>
      <c r="B107" s="83" t="s">
        <v>733</v>
      </c>
      <c r="C107" s="83">
        <v>0.3</v>
      </c>
      <c r="D107" s="83">
        <v>0.33</v>
      </c>
      <c r="E107" s="83">
        <v>0.35199999999999998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512</v>
      </c>
      <c r="B108" s="83" t="s">
        <v>732</v>
      </c>
      <c r="C108" s="83">
        <v>0.08</v>
      </c>
      <c r="D108" s="83">
        <v>0.68100000000000005</v>
      </c>
      <c r="E108" s="83">
        <v>0.75900000000000001</v>
      </c>
      <c r="F108" s="83">
        <v>847.37</v>
      </c>
      <c r="G108" s="83">
        <v>0</v>
      </c>
      <c r="H108" s="83">
        <v>90</v>
      </c>
      <c r="I108" s="83" t="s">
        <v>483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513</v>
      </c>
      <c r="B109" s="83" t="s">
        <v>732</v>
      </c>
      <c r="C109" s="83">
        <v>0.08</v>
      </c>
      <c r="D109" s="83">
        <v>0.68100000000000005</v>
      </c>
      <c r="E109" s="83">
        <v>0.75900000000000001</v>
      </c>
      <c r="F109" s="83">
        <v>104.06</v>
      </c>
      <c r="G109" s="83">
        <v>90</v>
      </c>
      <c r="H109" s="83">
        <v>90</v>
      </c>
      <c r="I109" s="83" t="s">
        <v>485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514</v>
      </c>
      <c r="B110" s="83" t="s">
        <v>732</v>
      </c>
      <c r="C110" s="83">
        <v>0.08</v>
      </c>
      <c r="D110" s="83">
        <v>0.68100000000000005</v>
      </c>
      <c r="E110" s="83">
        <v>0.75900000000000001</v>
      </c>
      <c r="F110" s="83">
        <v>55.74</v>
      </c>
      <c r="G110" s="83">
        <v>180</v>
      </c>
      <c r="H110" s="83">
        <v>90</v>
      </c>
      <c r="I110" s="83" t="s">
        <v>487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516</v>
      </c>
      <c r="B111" s="83" t="s">
        <v>732</v>
      </c>
      <c r="C111" s="83">
        <v>0.08</v>
      </c>
      <c r="D111" s="83">
        <v>0.68100000000000005</v>
      </c>
      <c r="E111" s="83">
        <v>0.75900000000000001</v>
      </c>
      <c r="F111" s="83">
        <v>104.05</v>
      </c>
      <c r="G111" s="83">
        <v>90</v>
      </c>
      <c r="H111" s="83">
        <v>90</v>
      </c>
      <c r="I111" s="83" t="s">
        <v>485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515</v>
      </c>
      <c r="B112" s="83" t="s">
        <v>732</v>
      </c>
      <c r="C112" s="83">
        <v>0.08</v>
      </c>
      <c r="D112" s="83">
        <v>0.68100000000000005</v>
      </c>
      <c r="E112" s="83">
        <v>0.75900000000000001</v>
      </c>
      <c r="F112" s="83">
        <v>55.74</v>
      </c>
      <c r="G112" s="83">
        <v>0</v>
      </c>
      <c r="H112" s="83">
        <v>90</v>
      </c>
      <c r="I112" s="83" t="s">
        <v>483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496</v>
      </c>
      <c r="B113" s="83" t="s">
        <v>734</v>
      </c>
      <c r="C113" s="83">
        <v>0.08</v>
      </c>
      <c r="D113" s="83">
        <v>0.68100000000000005</v>
      </c>
      <c r="E113" s="83">
        <v>0.75900000000000001</v>
      </c>
      <c r="F113" s="83">
        <v>36.229999999999997</v>
      </c>
      <c r="G113" s="83">
        <v>0</v>
      </c>
      <c r="H113" s="83">
        <v>90</v>
      </c>
      <c r="I113" s="83" t="s">
        <v>483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176</v>
      </c>
      <c r="C115" s="83" t="s">
        <v>542</v>
      </c>
      <c r="D115" s="83" t="s">
        <v>543</v>
      </c>
      <c r="E115" s="83" t="s">
        <v>544</v>
      </c>
      <c r="F115" s="83" t="s">
        <v>171</v>
      </c>
      <c r="G115" s="83" t="s">
        <v>545</v>
      </c>
      <c r="H115" s="83" t="s">
        <v>546</v>
      </c>
      <c r="I115" s="83" t="s">
        <v>547</v>
      </c>
      <c r="J115" s="83" t="s">
        <v>478</v>
      </c>
      <c r="K115" s="83" t="s">
        <v>480</v>
      </c>
      <c r="L115"/>
      <c r="M115"/>
      <c r="N115"/>
      <c r="O115"/>
      <c r="P115"/>
      <c r="Q115"/>
      <c r="R115"/>
      <c r="S115"/>
    </row>
    <row r="116" spans="1:19">
      <c r="A116" s="83" t="s">
        <v>571</v>
      </c>
      <c r="B116" s="83" t="s">
        <v>878</v>
      </c>
      <c r="C116" s="83">
        <v>32.21</v>
      </c>
      <c r="D116" s="83">
        <v>32.21</v>
      </c>
      <c r="E116" s="83">
        <v>3.3540000000000001</v>
      </c>
      <c r="F116" s="83">
        <v>0.35499999999999998</v>
      </c>
      <c r="G116" s="83">
        <v>0.27400000000000002</v>
      </c>
      <c r="H116" s="83" t="s">
        <v>549</v>
      </c>
      <c r="I116" s="83" t="s">
        <v>529</v>
      </c>
      <c r="J116" s="83">
        <v>0</v>
      </c>
      <c r="K116" s="83" t="s">
        <v>483</v>
      </c>
      <c r="L116"/>
      <c r="M116"/>
      <c r="N116"/>
      <c r="O116"/>
      <c r="P116"/>
      <c r="Q116"/>
      <c r="R116"/>
      <c r="S116"/>
    </row>
    <row r="117" spans="1:19">
      <c r="A117" s="83" t="s">
        <v>550</v>
      </c>
      <c r="B117" s="83" t="s">
        <v>878</v>
      </c>
      <c r="C117" s="83">
        <v>65.62</v>
      </c>
      <c r="D117" s="83">
        <v>65.62</v>
      </c>
      <c r="E117" s="83">
        <v>3.3540000000000001</v>
      </c>
      <c r="F117" s="83">
        <v>0.35499999999999998</v>
      </c>
      <c r="G117" s="83">
        <v>0.27400000000000002</v>
      </c>
      <c r="H117" s="83" t="s">
        <v>549</v>
      </c>
      <c r="I117" s="83" t="s">
        <v>500</v>
      </c>
      <c r="J117" s="83">
        <v>180</v>
      </c>
      <c r="K117" s="83" t="s">
        <v>487</v>
      </c>
      <c r="L117"/>
      <c r="M117"/>
      <c r="N117"/>
      <c r="O117"/>
      <c r="P117"/>
      <c r="Q117"/>
      <c r="R117"/>
      <c r="S117"/>
    </row>
    <row r="118" spans="1:19">
      <c r="A118" s="83" t="s">
        <v>562</v>
      </c>
      <c r="B118" s="83" t="s">
        <v>878</v>
      </c>
      <c r="C118" s="83">
        <v>5.82</v>
      </c>
      <c r="D118" s="83">
        <v>23.29</v>
      </c>
      <c r="E118" s="83">
        <v>3.3540000000000001</v>
      </c>
      <c r="F118" s="83">
        <v>0.35499999999999998</v>
      </c>
      <c r="G118" s="83">
        <v>0.27400000000000002</v>
      </c>
      <c r="H118" s="83" t="s">
        <v>549</v>
      </c>
      <c r="I118" s="83" t="s">
        <v>517</v>
      </c>
      <c r="J118" s="83">
        <v>0</v>
      </c>
      <c r="K118" s="83" t="s">
        <v>483</v>
      </c>
      <c r="L118"/>
      <c r="M118"/>
      <c r="N118"/>
      <c r="O118"/>
      <c r="P118"/>
      <c r="Q118"/>
      <c r="R118"/>
      <c r="S118"/>
    </row>
    <row r="119" spans="1:19">
      <c r="A119" s="83" t="s">
        <v>564</v>
      </c>
      <c r="B119" s="83" t="s">
        <v>878</v>
      </c>
      <c r="C119" s="83">
        <v>2.15</v>
      </c>
      <c r="D119" s="83">
        <v>8.58</v>
      </c>
      <c r="E119" s="83">
        <v>3.3540000000000001</v>
      </c>
      <c r="F119" s="83">
        <v>0.35499999999999998</v>
      </c>
      <c r="G119" s="83">
        <v>0.27400000000000002</v>
      </c>
      <c r="H119" s="83" t="s">
        <v>549</v>
      </c>
      <c r="I119" s="83" t="s">
        <v>519</v>
      </c>
      <c r="J119" s="83">
        <v>180</v>
      </c>
      <c r="K119" s="83" t="s">
        <v>487</v>
      </c>
      <c r="L119"/>
      <c r="M119"/>
      <c r="N119"/>
      <c r="O119"/>
      <c r="P119"/>
      <c r="Q119"/>
      <c r="R119"/>
      <c r="S119"/>
    </row>
    <row r="120" spans="1:19">
      <c r="A120" s="83" t="s">
        <v>563</v>
      </c>
      <c r="B120" s="83" t="s">
        <v>878</v>
      </c>
      <c r="C120" s="83">
        <v>2.15</v>
      </c>
      <c r="D120" s="83">
        <v>8.59</v>
      </c>
      <c r="E120" s="83">
        <v>3.3540000000000001</v>
      </c>
      <c r="F120" s="83">
        <v>0.35499999999999998</v>
      </c>
      <c r="G120" s="83">
        <v>0.27400000000000002</v>
      </c>
      <c r="H120" s="83" t="s">
        <v>549</v>
      </c>
      <c r="I120" s="83" t="s">
        <v>518</v>
      </c>
      <c r="J120" s="83">
        <v>0</v>
      </c>
      <c r="K120" s="83" t="s">
        <v>483</v>
      </c>
      <c r="L120"/>
      <c r="M120"/>
      <c r="N120"/>
      <c r="O120"/>
      <c r="P120"/>
      <c r="Q120"/>
      <c r="R120"/>
      <c r="S120"/>
    </row>
    <row r="121" spans="1:19">
      <c r="A121" s="83" t="s">
        <v>565</v>
      </c>
      <c r="B121" s="83" t="s">
        <v>878</v>
      </c>
      <c r="C121" s="83">
        <v>5.82</v>
      </c>
      <c r="D121" s="83">
        <v>23.29</v>
      </c>
      <c r="E121" s="83">
        <v>3.3540000000000001</v>
      </c>
      <c r="F121" s="83">
        <v>0.35499999999999998</v>
      </c>
      <c r="G121" s="83">
        <v>0.27400000000000002</v>
      </c>
      <c r="H121" s="83" t="s">
        <v>549</v>
      </c>
      <c r="I121" s="83" t="s">
        <v>520</v>
      </c>
      <c r="J121" s="83">
        <v>180</v>
      </c>
      <c r="K121" s="83" t="s">
        <v>487</v>
      </c>
      <c r="L121"/>
      <c r="M121"/>
      <c r="N121"/>
      <c r="O121"/>
      <c r="P121"/>
      <c r="Q121"/>
      <c r="R121"/>
      <c r="S121"/>
    </row>
    <row r="122" spans="1:19">
      <c r="A122" s="83" t="s">
        <v>576</v>
      </c>
      <c r="B122" s="83" t="s">
        <v>878</v>
      </c>
      <c r="C122" s="83">
        <v>5.83</v>
      </c>
      <c r="D122" s="83">
        <v>5.83</v>
      </c>
      <c r="E122" s="83">
        <v>3.3540000000000001</v>
      </c>
      <c r="F122" s="83">
        <v>0.35499999999999998</v>
      </c>
      <c r="G122" s="83">
        <v>0.27400000000000002</v>
      </c>
      <c r="H122" s="83" t="s">
        <v>549</v>
      </c>
      <c r="I122" s="83" t="s">
        <v>537</v>
      </c>
      <c r="J122" s="83">
        <v>0</v>
      </c>
      <c r="K122" s="83" t="s">
        <v>483</v>
      </c>
      <c r="L122"/>
      <c r="M122"/>
      <c r="N122"/>
      <c r="O122"/>
      <c r="P122"/>
      <c r="Q122"/>
      <c r="R122"/>
      <c r="S122"/>
    </row>
    <row r="123" spans="1:19">
      <c r="A123" s="83" t="s">
        <v>577</v>
      </c>
      <c r="B123" s="83" t="s">
        <v>878</v>
      </c>
      <c r="C123" s="83">
        <v>5.21</v>
      </c>
      <c r="D123" s="83">
        <v>5.21</v>
      </c>
      <c r="E123" s="83">
        <v>3.3540000000000001</v>
      </c>
      <c r="F123" s="83">
        <v>0.35499999999999998</v>
      </c>
      <c r="G123" s="83">
        <v>0.27400000000000002</v>
      </c>
      <c r="H123" s="83" t="s">
        <v>549</v>
      </c>
      <c r="I123" s="83" t="s">
        <v>538</v>
      </c>
      <c r="J123" s="83">
        <v>0</v>
      </c>
      <c r="K123" s="83" t="s">
        <v>483</v>
      </c>
      <c r="L123"/>
      <c r="M123"/>
      <c r="N123"/>
      <c r="O123"/>
      <c r="P123"/>
      <c r="Q123"/>
      <c r="R123"/>
      <c r="S123"/>
    </row>
    <row r="124" spans="1:19">
      <c r="A124" s="83" t="s">
        <v>578</v>
      </c>
      <c r="B124" s="83" t="s">
        <v>878</v>
      </c>
      <c r="C124" s="83">
        <v>17.18</v>
      </c>
      <c r="D124" s="83">
        <v>17.18</v>
      </c>
      <c r="E124" s="83">
        <v>3.3540000000000001</v>
      </c>
      <c r="F124" s="83">
        <v>0.35499999999999998</v>
      </c>
      <c r="G124" s="83">
        <v>0.27400000000000002</v>
      </c>
      <c r="H124" s="83" t="s">
        <v>549</v>
      </c>
      <c r="I124" s="83" t="s">
        <v>539</v>
      </c>
      <c r="J124" s="83">
        <v>180</v>
      </c>
      <c r="K124" s="83" t="s">
        <v>487</v>
      </c>
      <c r="L124"/>
      <c r="M124"/>
      <c r="N124"/>
      <c r="O124"/>
      <c r="P124"/>
      <c r="Q124"/>
      <c r="R124"/>
      <c r="S124"/>
    </row>
    <row r="125" spans="1:19">
      <c r="A125" s="83" t="s">
        <v>572</v>
      </c>
      <c r="B125" s="83" t="s">
        <v>878</v>
      </c>
      <c r="C125" s="83">
        <v>32.21</v>
      </c>
      <c r="D125" s="83">
        <v>32.21</v>
      </c>
      <c r="E125" s="83">
        <v>3.3540000000000001</v>
      </c>
      <c r="F125" s="83">
        <v>0.35499999999999998</v>
      </c>
      <c r="G125" s="83">
        <v>0.27400000000000002</v>
      </c>
      <c r="H125" s="83" t="s">
        <v>549</v>
      </c>
      <c r="I125" s="83" t="s">
        <v>531</v>
      </c>
      <c r="J125" s="83">
        <v>0</v>
      </c>
      <c r="K125" s="83" t="s">
        <v>483</v>
      </c>
      <c r="L125"/>
      <c r="M125"/>
      <c r="N125"/>
      <c r="O125"/>
      <c r="P125"/>
      <c r="Q125"/>
      <c r="R125"/>
      <c r="S125"/>
    </row>
    <row r="126" spans="1:19">
      <c r="A126" s="83" t="s">
        <v>575</v>
      </c>
      <c r="B126" s="83" t="s">
        <v>878</v>
      </c>
      <c r="C126" s="83">
        <v>4.5999999999999996</v>
      </c>
      <c r="D126" s="83">
        <v>4.5999999999999996</v>
      </c>
      <c r="E126" s="83">
        <v>3.3540000000000001</v>
      </c>
      <c r="F126" s="83">
        <v>0.35499999999999998</v>
      </c>
      <c r="G126" s="83">
        <v>0.27400000000000002</v>
      </c>
      <c r="H126" s="83" t="s">
        <v>549</v>
      </c>
      <c r="I126" s="83" t="s">
        <v>535</v>
      </c>
      <c r="J126" s="83">
        <v>180</v>
      </c>
      <c r="K126" s="83" t="s">
        <v>487</v>
      </c>
      <c r="L126"/>
      <c r="M126"/>
      <c r="N126"/>
      <c r="O126"/>
      <c r="P126"/>
      <c r="Q126"/>
      <c r="R126"/>
      <c r="S126"/>
    </row>
    <row r="127" spans="1:19">
      <c r="A127" s="83" t="s">
        <v>574</v>
      </c>
      <c r="B127" s="83" t="s">
        <v>878</v>
      </c>
      <c r="C127" s="83">
        <v>17.18</v>
      </c>
      <c r="D127" s="83">
        <v>17.18</v>
      </c>
      <c r="E127" s="83">
        <v>3.3540000000000001</v>
      </c>
      <c r="F127" s="83">
        <v>0.35499999999999998</v>
      </c>
      <c r="G127" s="83">
        <v>0.27400000000000002</v>
      </c>
      <c r="H127" s="83" t="s">
        <v>549</v>
      </c>
      <c r="I127" s="83" t="s">
        <v>534</v>
      </c>
      <c r="J127" s="83">
        <v>90</v>
      </c>
      <c r="K127" s="83" t="s">
        <v>485</v>
      </c>
      <c r="L127"/>
      <c r="M127"/>
      <c r="N127"/>
      <c r="O127"/>
      <c r="P127"/>
      <c r="Q127"/>
      <c r="R127"/>
      <c r="S127"/>
    </row>
    <row r="128" spans="1:19">
      <c r="A128" s="83" t="s">
        <v>573</v>
      </c>
      <c r="B128" s="83" t="s">
        <v>878</v>
      </c>
      <c r="C128" s="83">
        <v>4.5999999999999996</v>
      </c>
      <c r="D128" s="83">
        <v>4.5999999999999996</v>
      </c>
      <c r="E128" s="83">
        <v>3.3540000000000001</v>
      </c>
      <c r="F128" s="83">
        <v>0.35499999999999998</v>
      </c>
      <c r="G128" s="83">
        <v>0.27400000000000002</v>
      </c>
      <c r="H128" s="83" t="s">
        <v>549</v>
      </c>
      <c r="I128" s="83" t="s">
        <v>533</v>
      </c>
      <c r="J128" s="83">
        <v>0</v>
      </c>
      <c r="K128" s="83" t="s">
        <v>483</v>
      </c>
      <c r="L128"/>
      <c r="M128"/>
      <c r="N128"/>
      <c r="O128"/>
      <c r="P128"/>
      <c r="Q128"/>
      <c r="R128"/>
      <c r="S128"/>
    </row>
    <row r="129" spans="1:19">
      <c r="A129" s="83" t="s">
        <v>551</v>
      </c>
      <c r="B129" s="83" t="s">
        <v>878</v>
      </c>
      <c r="C129" s="83">
        <v>85.24</v>
      </c>
      <c r="D129" s="83">
        <v>85.24</v>
      </c>
      <c r="E129" s="83">
        <v>3.3540000000000001</v>
      </c>
      <c r="F129" s="83">
        <v>0.35499999999999998</v>
      </c>
      <c r="G129" s="83">
        <v>0.27400000000000002</v>
      </c>
      <c r="H129" s="83" t="s">
        <v>549</v>
      </c>
      <c r="I129" s="83" t="s">
        <v>504</v>
      </c>
      <c r="J129" s="83">
        <v>180</v>
      </c>
      <c r="K129" s="83" t="s">
        <v>487</v>
      </c>
      <c r="L129"/>
      <c r="M129"/>
      <c r="N129"/>
      <c r="O129"/>
      <c r="P129"/>
      <c r="Q129"/>
      <c r="R129"/>
      <c r="S129"/>
    </row>
    <row r="130" spans="1:19">
      <c r="A130" s="83" t="s">
        <v>548</v>
      </c>
      <c r="B130" s="83" t="s">
        <v>878</v>
      </c>
      <c r="C130" s="83">
        <v>23.3</v>
      </c>
      <c r="D130" s="83">
        <v>23.3</v>
      </c>
      <c r="E130" s="83">
        <v>3.3540000000000001</v>
      </c>
      <c r="F130" s="83">
        <v>0.35499999999999998</v>
      </c>
      <c r="G130" s="83">
        <v>0.27400000000000002</v>
      </c>
      <c r="H130" s="83" t="s">
        <v>549</v>
      </c>
      <c r="I130" s="83" t="s">
        <v>491</v>
      </c>
      <c r="J130" s="83">
        <v>180</v>
      </c>
      <c r="K130" s="83" t="s">
        <v>487</v>
      </c>
      <c r="L130"/>
      <c r="M130"/>
      <c r="N130"/>
      <c r="O130"/>
      <c r="P130"/>
      <c r="Q130"/>
      <c r="R130"/>
      <c r="S130"/>
    </row>
    <row r="131" spans="1:19">
      <c r="A131" s="83" t="s">
        <v>552</v>
      </c>
      <c r="B131" s="83" t="s">
        <v>879</v>
      </c>
      <c r="C131" s="83">
        <v>4.5999999999999996</v>
      </c>
      <c r="D131" s="83">
        <v>18.39</v>
      </c>
      <c r="E131" s="83">
        <v>3.3540000000000001</v>
      </c>
      <c r="F131" s="83">
        <v>0.35499999999999998</v>
      </c>
      <c r="G131" s="83">
        <v>0.27400000000000002</v>
      </c>
      <c r="H131" s="83" t="s">
        <v>549</v>
      </c>
      <c r="I131" s="83" t="s">
        <v>507</v>
      </c>
      <c r="J131" s="83">
        <v>180</v>
      </c>
      <c r="K131" s="83" t="s">
        <v>487</v>
      </c>
      <c r="L131"/>
      <c r="M131"/>
      <c r="N131"/>
      <c r="O131"/>
      <c r="P131"/>
      <c r="Q131"/>
      <c r="R131"/>
      <c r="S131"/>
    </row>
    <row r="132" spans="1:19">
      <c r="A132" s="83" t="s">
        <v>553</v>
      </c>
      <c r="B132" s="83" t="s">
        <v>879</v>
      </c>
      <c r="C132" s="83">
        <v>8.58</v>
      </c>
      <c r="D132" s="83">
        <v>34.33</v>
      </c>
      <c r="E132" s="83">
        <v>3.3540000000000001</v>
      </c>
      <c r="F132" s="83">
        <v>0.35499999999999998</v>
      </c>
      <c r="G132" s="83">
        <v>0.27400000000000002</v>
      </c>
      <c r="H132" s="83" t="s">
        <v>549</v>
      </c>
      <c r="I132" s="83" t="s">
        <v>508</v>
      </c>
      <c r="J132" s="83">
        <v>270</v>
      </c>
      <c r="K132" s="83" t="s">
        <v>489</v>
      </c>
      <c r="L132"/>
      <c r="M132"/>
      <c r="N132"/>
      <c r="O132"/>
      <c r="P132"/>
      <c r="Q132"/>
      <c r="R132"/>
      <c r="S132"/>
    </row>
    <row r="133" spans="1:19">
      <c r="A133" s="83" t="s">
        <v>566</v>
      </c>
      <c r="B133" s="83" t="s">
        <v>879</v>
      </c>
      <c r="C133" s="83">
        <v>4.5999999999999996</v>
      </c>
      <c r="D133" s="83">
        <v>4.5999999999999996</v>
      </c>
      <c r="E133" s="83">
        <v>3.3540000000000001</v>
      </c>
      <c r="F133" s="83">
        <v>0.35499999999999998</v>
      </c>
      <c r="G133" s="83">
        <v>0.27400000000000002</v>
      </c>
      <c r="H133" s="83" t="s">
        <v>549</v>
      </c>
      <c r="I133" s="83" t="s">
        <v>521</v>
      </c>
      <c r="J133" s="83">
        <v>180</v>
      </c>
      <c r="K133" s="83" t="s">
        <v>487</v>
      </c>
      <c r="L133"/>
      <c r="M133"/>
      <c r="N133"/>
      <c r="O133"/>
      <c r="P133"/>
      <c r="Q133"/>
      <c r="R133"/>
      <c r="S133"/>
    </row>
    <row r="134" spans="1:19">
      <c r="A134" s="83" t="s">
        <v>567</v>
      </c>
      <c r="B134" s="83" t="s">
        <v>879</v>
      </c>
      <c r="C134" s="83">
        <v>8.59</v>
      </c>
      <c r="D134" s="83">
        <v>8.59</v>
      </c>
      <c r="E134" s="83">
        <v>3.3540000000000001</v>
      </c>
      <c r="F134" s="83">
        <v>0.35499999999999998</v>
      </c>
      <c r="G134" s="83">
        <v>0.27400000000000002</v>
      </c>
      <c r="H134" s="83" t="s">
        <v>549</v>
      </c>
      <c r="I134" s="83" t="s">
        <v>522</v>
      </c>
      <c r="J134" s="83">
        <v>270</v>
      </c>
      <c r="K134" s="83" t="s">
        <v>489</v>
      </c>
      <c r="L134"/>
      <c r="M134"/>
      <c r="N134"/>
      <c r="O134"/>
      <c r="P134"/>
      <c r="Q134"/>
      <c r="R134"/>
      <c r="S134"/>
    </row>
    <row r="135" spans="1:19">
      <c r="A135" s="83" t="s">
        <v>554</v>
      </c>
      <c r="B135" s="83" t="s">
        <v>879</v>
      </c>
      <c r="C135" s="83">
        <v>4.5999999999999996</v>
      </c>
      <c r="D135" s="83">
        <v>18.39</v>
      </c>
      <c r="E135" s="83">
        <v>3.3540000000000001</v>
      </c>
      <c r="F135" s="83">
        <v>0.35499999999999998</v>
      </c>
      <c r="G135" s="83">
        <v>0.27400000000000002</v>
      </c>
      <c r="H135" s="83" t="s">
        <v>549</v>
      </c>
      <c r="I135" s="83" t="s">
        <v>509</v>
      </c>
      <c r="J135" s="83">
        <v>0</v>
      </c>
      <c r="K135" s="83" t="s">
        <v>483</v>
      </c>
      <c r="L135"/>
      <c r="M135"/>
      <c r="N135"/>
      <c r="O135"/>
      <c r="P135"/>
      <c r="Q135"/>
      <c r="R135"/>
      <c r="S135"/>
    </row>
    <row r="136" spans="1:19">
      <c r="A136" s="83" t="s">
        <v>555</v>
      </c>
      <c r="B136" s="83" t="s">
        <v>879</v>
      </c>
      <c r="C136" s="83">
        <v>8.58</v>
      </c>
      <c r="D136" s="83">
        <v>34.33</v>
      </c>
      <c r="E136" s="83">
        <v>3.3540000000000001</v>
      </c>
      <c r="F136" s="83">
        <v>0.35499999999999998</v>
      </c>
      <c r="G136" s="83">
        <v>0.27400000000000002</v>
      </c>
      <c r="H136" s="83" t="s">
        <v>549</v>
      </c>
      <c r="I136" s="83" t="s">
        <v>510</v>
      </c>
      <c r="J136" s="83">
        <v>270</v>
      </c>
      <c r="K136" s="83" t="s">
        <v>489</v>
      </c>
      <c r="L136"/>
      <c r="M136"/>
      <c r="N136"/>
      <c r="O136"/>
      <c r="P136"/>
      <c r="Q136"/>
      <c r="R136"/>
      <c r="S136"/>
    </row>
    <row r="137" spans="1:19">
      <c r="A137" s="83" t="s">
        <v>568</v>
      </c>
      <c r="B137" s="83" t="s">
        <v>879</v>
      </c>
      <c r="C137" s="83">
        <v>4.5999999999999996</v>
      </c>
      <c r="D137" s="83">
        <v>4.5999999999999996</v>
      </c>
      <c r="E137" s="83">
        <v>3.3540000000000001</v>
      </c>
      <c r="F137" s="83">
        <v>0.35499999999999998</v>
      </c>
      <c r="G137" s="83">
        <v>0.27400000000000002</v>
      </c>
      <c r="H137" s="83" t="s">
        <v>549</v>
      </c>
      <c r="I137" s="83" t="s">
        <v>524</v>
      </c>
      <c r="J137" s="83">
        <v>0</v>
      </c>
      <c r="K137" s="83" t="s">
        <v>483</v>
      </c>
      <c r="L137"/>
      <c r="M137"/>
      <c r="N137"/>
      <c r="O137"/>
      <c r="P137"/>
      <c r="Q137"/>
      <c r="R137"/>
      <c r="S137"/>
    </row>
    <row r="138" spans="1:19">
      <c r="A138" s="83" t="s">
        <v>569</v>
      </c>
      <c r="B138" s="83" t="s">
        <v>879</v>
      </c>
      <c r="C138" s="83">
        <v>8.59</v>
      </c>
      <c r="D138" s="83">
        <v>8.59</v>
      </c>
      <c r="E138" s="83">
        <v>3.3540000000000001</v>
      </c>
      <c r="F138" s="83">
        <v>0.35499999999999998</v>
      </c>
      <c r="G138" s="83">
        <v>0.27400000000000002</v>
      </c>
      <c r="H138" s="83" t="s">
        <v>549</v>
      </c>
      <c r="I138" s="83" t="s">
        <v>525</v>
      </c>
      <c r="J138" s="83">
        <v>270</v>
      </c>
      <c r="K138" s="83" t="s">
        <v>489</v>
      </c>
      <c r="L138"/>
      <c r="M138"/>
      <c r="N138"/>
      <c r="O138"/>
      <c r="P138"/>
      <c r="Q138"/>
      <c r="R138"/>
      <c r="S138"/>
    </row>
    <row r="139" spans="1:19">
      <c r="A139" s="83" t="s">
        <v>556</v>
      </c>
      <c r="B139" s="83" t="s">
        <v>879</v>
      </c>
      <c r="C139" s="83">
        <v>3.68</v>
      </c>
      <c r="D139" s="83">
        <v>279.51</v>
      </c>
      <c r="E139" s="83">
        <v>3.3540000000000001</v>
      </c>
      <c r="F139" s="83">
        <v>0.35499999999999998</v>
      </c>
      <c r="G139" s="83">
        <v>0.27400000000000002</v>
      </c>
      <c r="H139" s="83" t="s">
        <v>549</v>
      </c>
      <c r="I139" s="83" t="s">
        <v>511</v>
      </c>
      <c r="J139" s="83">
        <v>180</v>
      </c>
      <c r="K139" s="83" t="s">
        <v>487</v>
      </c>
      <c r="L139"/>
      <c r="M139"/>
      <c r="N139"/>
      <c r="O139"/>
      <c r="P139"/>
      <c r="Q139"/>
      <c r="R139"/>
      <c r="S139"/>
    </row>
    <row r="140" spans="1:19">
      <c r="A140" s="83" t="s">
        <v>570</v>
      </c>
      <c r="B140" s="83" t="s">
        <v>879</v>
      </c>
      <c r="C140" s="83">
        <v>6.75</v>
      </c>
      <c r="D140" s="83">
        <v>60.74</v>
      </c>
      <c r="E140" s="83">
        <v>3.3540000000000001</v>
      </c>
      <c r="F140" s="83">
        <v>0.35499999999999998</v>
      </c>
      <c r="G140" s="83">
        <v>0.27400000000000002</v>
      </c>
      <c r="H140" s="83" t="s">
        <v>549</v>
      </c>
      <c r="I140" s="83" t="s">
        <v>527</v>
      </c>
      <c r="J140" s="83">
        <v>180</v>
      </c>
      <c r="K140" s="83" t="s">
        <v>487</v>
      </c>
      <c r="L140"/>
      <c r="M140"/>
      <c r="N140"/>
      <c r="O140"/>
      <c r="P140"/>
      <c r="Q140"/>
      <c r="R140"/>
      <c r="S140"/>
    </row>
    <row r="141" spans="1:19">
      <c r="A141" s="83" t="s">
        <v>557</v>
      </c>
      <c r="B141" s="83" t="s">
        <v>879</v>
      </c>
      <c r="C141" s="83">
        <v>3.68</v>
      </c>
      <c r="D141" s="83">
        <v>279.60000000000002</v>
      </c>
      <c r="E141" s="83">
        <v>3.3540000000000001</v>
      </c>
      <c r="F141" s="83">
        <v>0.35499999999999998</v>
      </c>
      <c r="G141" s="83">
        <v>0.27400000000000002</v>
      </c>
      <c r="H141" s="83" t="s">
        <v>549</v>
      </c>
      <c r="I141" s="83" t="s">
        <v>512</v>
      </c>
      <c r="J141" s="83">
        <v>0</v>
      </c>
      <c r="K141" s="83" t="s">
        <v>483</v>
      </c>
      <c r="L141"/>
      <c r="M141"/>
      <c r="N141"/>
      <c r="O141"/>
      <c r="P141"/>
      <c r="Q141"/>
      <c r="R141"/>
      <c r="S141"/>
    </row>
    <row r="142" spans="1:19">
      <c r="A142" s="83" t="s">
        <v>558</v>
      </c>
      <c r="B142" s="83" t="s">
        <v>879</v>
      </c>
      <c r="C142" s="83">
        <v>8.58</v>
      </c>
      <c r="D142" s="83">
        <v>34.33</v>
      </c>
      <c r="E142" s="83">
        <v>3.3540000000000001</v>
      </c>
      <c r="F142" s="83">
        <v>0.35499999999999998</v>
      </c>
      <c r="G142" s="83">
        <v>0.27400000000000002</v>
      </c>
      <c r="H142" s="83" t="s">
        <v>549</v>
      </c>
      <c r="I142" s="83" t="s">
        <v>513</v>
      </c>
      <c r="J142" s="83">
        <v>90</v>
      </c>
      <c r="K142" s="83" t="s">
        <v>485</v>
      </c>
      <c r="L142"/>
      <c r="M142"/>
      <c r="N142"/>
      <c r="O142"/>
      <c r="P142"/>
      <c r="Q142"/>
      <c r="R142"/>
      <c r="S142"/>
    </row>
    <row r="143" spans="1:19">
      <c r="A143" s="83" t="s">
        <v>559</v>
      </c>
      <c r="B143" s="83" t="s">
        <v>879</v>
      </c>
      <c r="C143" s="83">
        <v>4.5999999999999996</v>
      </c>
      <c r="D143" s="83">
        <v>18.39</v>
      </c>
      <c r="E143" s="83">
        <v>3.3540000000000001</v>
      </c>
      <c r="F143" s="83">
        <v>0.35499999999999998</v>
      </c>
      <c r="G143" s="83">
        <v>0.27400000000000002</v>
      </c>
      <c r="H143" s="83" t="s">
        <v>549</v>
      </c>
      <c r="I143" s="83" t="s">
        <v>514</v>
      </c>
      <c r="J143" s="83">
        <v>180</v>
      </c>
      <c r="K143" s="83" t="s">
        <v>487</v>
      </c>
      <c r="L143"/>
      <c r="M143"/>
      <c r="N143"/>
      <c r="O143"/>
      <c r="P143"/>
      <c r="Q143"/>
      <c r="R143"/>
      <c r="S143"/>
    </row>
    <row r="144" spans="1:19">
      <c r="A144" s="83" t="s">
        <v>561</v>
      </c>
      <c r="B144" s="83" t="s">
        <v>879</v>
      </c>
      <c r="C144" s="83">
        <v>8.58</v>
      </c>
      <c r="D144" s="83">
        <v>34.33</v>
      </c>
      <c r="E144" s="83">
        <v>3.3540000000000001</v>
      </c>
      <c r="F144" s="83">
        <v>0.35499999999999998</v>
      </c>
      <c r="G144" s="83">
        <v>0.27400000000000002</v>
      </c>
      <c r="H144" s="83" t="s">
        <v>549</v>
      </c>
      <c r="I144" s="83" t="s">
        <v>516</v>
      </c>
      <c r="J144" s="83">
        <v>90</v>
      </c>
      <c r="K144" s="83" t="s">
        <v>485</v>
      </c>
      <c r="L144"/>
      <c r="M144"/>
      <c r="N144"/>
      <c r="O144"/>
      <c r="P144"/>
      <c r="Q144"/>
      <c r="R144"/>
      <c r="S144"/>
    </row>
    <row r="145" spans="1:19">
      <c r="A145" s="83" t="s">
        <v>560</v>
      </c>
      <c r="B145" s="83" t="s">
        <v>879</v>
      </c>
      <c r="C145" s="83">
        <v>4.5999999999999996</v>
      </c>
      <c r="D145" s="83">
        <v>18.39</v>
      </c>
      <c r="E145" s="83">
        <v>3.3540000000000001</v>
      </c>
      <c r="F145" s="83">
        <v>0.35499999999999998</v>
      </c>
      <c r="G145" s="83">
        <v>0.27400000000000002</v>
      </c>
      <c r="H145" s="83" t="s">
        <v>549</v>
      </c>
      <c r="I145" s="83" t="s">
        <v>515</v>
      </c>
      <c r="J145" s="83">
        <v>0</v>
      </c>
      <c r="K145" s="83" t="s">
        <v>483</v>
      </c>
      <c r="L145"/>
      <c r="M145"/>
      <c r="N145"/>
      <c r="O145"/>
      <c r="P145"/>
      <c r="Q145"/>
      <c r="R145"/>
      <c r="S145"/>
    </row>
    <row r="146" spans="1:19">
      <c r="A146" s="83" t="s">
        <v>579</v>
      </c>
      <c r="B146" s="83"/>
      <c r="C146" s="83"/>
      <c r="D146" s="83">
        <v>1214.08</v>
      </c>
      <c r="E146" s="83">
        <v>3.35</v>
      </c>
      <c r="F146" s="83">
        <v>0.35499999999999998</v>
      </c>
      <c r="G146" s="83">
        <v>0.27400000000000002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580</v>
      </c>
      <c r="B147" s="83"/>
      <c r="C147" s="83"/>
      <c r="D147" s="83">
        <v>432.93</v>
      </c>
      <c r="E147" s="83">
        <v>3.35</v>
      </c>
      <c r="F147" s="83">
        <v>0.35499999999999998</v>
      </c>
      <c r="G147" s="83">
        <v>0.27400000000000002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581</v>
      </c>
      <c r="B148" s="83"/>
      <c r="C148" s="83"/>
      <c r="D148" s="83">
        <v>781.15</v>
      </c>
      <c r="E148" s="83">
        <v>3.35</v>
      </c>
      <c r="F148" s="83">
        <v>0.35499999999999998</v>
      </c>
      <c r="G148" s="83">
        <v>0.27400000000000002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241</v>
      </c>
      <c r="C150" s="83" t="s">
        <v>582</v>
      </c>
      <c r="D150" s="83" t="s">
        <v>583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584</v>
      </c>
      <c r="B151" s="83" t="s">
        <v>585</v>
      </c>
      <c r="C151" s="83">
        <v>3225973.3</v>
      </c>
      <c r="D151" s="83">
        <v>2.5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586</v>
      </c>
      <c r="B152" s="83" t="s">
        <v>587</v>
      </c>
      <c r="C152" s="83">
        <v>3478471.01</v>
      </c>
      <c r="D152" s="83">
        <v>0.7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241</v>
      </c>
      <c r="C154" s="83" t="s">
        <v>588</v>
      </c>
      <c r="D154" s="83" t="s">
        <v>589</v>
      </c>
      <c r="E154" s="83" t="s">
        <v>590</v>
      </c>
      <c r="F154" s="83" t="s">
        <v>591</v>
      </c>
      <c r="G154" s="83" t="s">
        <v>583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592</v>
      </c>
      <c r="B155" s="83" t="s">
        <v>593</v>
      </c>
      <c r="C155" s="83">
        <v>33445.980000000003</v>
      </c>
      <c r="D155" s="83">
        <v>23014.31</v>
      </c>
      <c r="E155" s="83">
        <v>10431.67</v>
      </c>
      <c r="F155" s="83">
        <v>0.69</v>
      </c>
      <c r="G155" s="83" t="s">
        <v>594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600</v>
      </c>
      <c r="B156" s="83" t="s">
        <v>593</v>
      </c>
      <c r="C156" s="83">
        <v>9046.51</v>
      </c>
      <c r="D156" s="83">
        <v>6238.11</v>
      </c>
      <c r="E156" s="83">
        <v>2808.39</v>
      </c>
      <c r="F156" s="83">
        <v>0.69</v>
      </c>
      <c r="G156" s="83" t="s">
        <v>594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595</v>
      </c>
      <c r="B157" s="83" t="s">
        <v>593</v>
      </c>
      <c r="C157" s="83">
        <v>33197.99</v>
      </c>
      <c r="D157" s="83">
        <v>22838.16</v>
      </c>
      <c r="E157" s="83">
        <v>10359.82</v>
      </c>
      <c r="F157" s="83">
        <v>0.69</v>
      </c>
      <c r="G157" s="83" t="s">
        <v>594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601</v>
      </c>
      <c r="B158" s="83" t="s">
        <v>593</v>
      </c>
      <c r="C158" s="83">
        <v>8998.82</v>
      </c>
      <c r="D158" s="83">
        <v>6204.41</v>
      </c>
      <c r="E158" s="83">
        <v>2794.41</v>
      </c>
      <c r="F158" s="83">
        <v>0.69</v>
      </c>
      <c r="G158" s="83" t="s">
        <v>594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596</v>
      </c>
      <c r="B159" s="83" t="s">
        <v>593</v>
      </c>
      <c r="C159" s="83">
        <v>686556.49</v>
      </c>
      <c r="D159" s="83">
        <v>433580.94</v>
      </c>
      <c r="E159" s="83">
        <v>252975.55</v>
      </c>
      <c r="F159" s="83">
        <v>0.63</v>
      </c>
      <c r="G159" s="83" t="s">
        <v>594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602</v>
      </c>
      <c r="B160" s="83" t="s">
        <v>593</v>
      </c>
      <c r="C160" s="83">
        <v>42336.4</v>
      </c>
      <c r="D160" s="83">
        <v>26663.18</v>
      </c>
      <c r="E160" s="83">
        <v>15673.22</v>
      </c>
      <c r="F160" s="83">
        <v>0.63</v>
      </c>
      <c r="G160" s="83" t="s">
        <v>594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597</v>
      </c>
      <c r="B161" s="83" t="s">
        <v>593</v>
      </c>
      <c r="C161" s="83">
        <v>686556.49</v>
      </c>
      <c r="D161" s="83">
        <v>433580.94</v>
      </c>
      <c r="E161" s="83">
        <v>252975.55</v>
      </c>
      <c r="F161" s="83">
        <v>0.63</v>
      </c>
      <c r="G161" s="83" t="s">
        <v>594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598</v>
      </c>
      <c r="B162" s="83" t="s">
        <v>593</v>
      </c>
      <c r="C162" s="83">
        <v>27911.78</v>
      </c>
      <c r="D162" s="83">
        <v>19119.88</v>
      </c>
      <c r="E162" s="83">
        <v>8791.9</v>
      </c>
      <c r="F162" s="83">
        <v>0.69</v>
      </c>
      <c r="G162" s="83" t="s">
        <v>594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599</v>
      </c>
      <c r="B163" s="83" t="s">
        <v>593</v>
      </c>
      <c r="C163" s="83">
        <v>27740.89</v>
      </c>
      <c r="D163" s="83">
        <v>18999.37</v>
      </c>
      <c r="E163" s="83">
        <v>8741.52</v>
      </c>
      <c r="F163" s="83">
        <v>0.68</v>
      </c>
      <c r="G163" s="83" t="s">
        <v>594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604</v>
      </c>
      <c r="B164" s="83" t="s">
        <v>593</v>
      </c>
      <c r="C164" s="83">
        <v>79597.94</v>
      </c>
      <c r="D164" s="83">
        <v>50306.3</v>
      </c>
      <c r="E164" s="83">
        <v>29291.64</v>
      </c>
      <c r="F164" s="83">
        <v>0.63</v>
      </c>
      <c r="G164" s="83" t="s">
        <v>594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605</v>
      </c>
      <c r="B165" s="83" t="s">
        <v>593</v>
      </c>
      <c r="C165" s="83">
        <v>5319.58</v>
      </c>
      <c r="D165" s="83">
        <v>3347.04</v>
      </c>
      <c r="E165" s="83">
        <v>1972.54</v>
      </c>
      <c r="F165" s="83">
        <v>0.63</v>
      </c>
      <c r="G165" s="83" t="s">
        <v>594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603</v>
      </c>
      <c r="B166" s="83" t="s">
        <v>593</v>
      </c>
      <c r="C166" s="83">
        <v>850599.52</v>
      </c>
      <c r="D166" s="83">
        <v>569065.89</v>
      </c>
      <c r="E166" s="83">
        <v>281533.64</v>
      </c>
      <c r="F166" s="83">
        <v>0.67</v>
      </c>
      <c r="G166" s="83" t="s">
        <v>594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241</v>
      </c>
      <c r="C168" s="83" t="s">
        <v>588</v>
      </c>
      <c r="D168" s="83" t="s">
        <v>583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625</v>
      </c>
      <c r="B169" s="83" t="s">
        <v>607</v>
      </c>
      <c r="C169" s="83">
        <v>41257.279999999999</v>
      </c>
      <c r="D169" s="83" t="s">
        <v>594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606</v>
      </c>
      <c r="B170" s="83" t="s">
        <v>607</v>
      </c>
      <c r="C170" s="83">
        <v>39314</v>
      </c>
      <c r="D170" s="83" t="s">
        <v>594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613</v>
      </c>
      <c r="B171" s="83" t="s">
        <v>607</v>
      </c>
      <c r="C171" s="83">
        <v>17445.52</v>
      </c>
      <c r="D171" s="83" t="s">
        <v>594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621</v>
      </c>
      <c r="B172" s="83" t="s">
        <v>607</v>
      </c>
      <c r="C172" s="83">
        <v>11006.87</v>
      </c>
      <c r="D172" s="83" t="s">
        <v>594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628</v>
      </c>
      <c r="B173" s="83" t="s">
        <v>607</v>
      </c>
      <c r="C173" s="83">
        <v>3949.54</v>
      </c>
      <c r="D173" s="83" t="s">
        <v>594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838</v>
      </c>
      <c r="B174" s="83" t="s">
        <v>839</v>
      </c>
      <c r="C174" s="83">
        <v>13190.73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626</v>
      </c>
      <c r="B175" s="83" t="s">
        <v>607</v>
      </c>
      <c r="C175" s="83">
        <v>42309.23</v>
      </c>
      <c r="D175" s="83" t="s">
        <v>594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627</v>
      </c>
      <c r="B176" s="83" t="s">
        <v>607</v>
      </c>
      <c r="C176" s="83">
        <v>16735.599999999999</v>
      </c>
      <c r="D176" s="83" t="s">
        <v>594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612</v>
      </c>
      <c r="B177" s="83" t="s">
        <v>607</v>
      </c>
      <c r="C177" s="83">
        <v>47010.720000000001</v>
      </c>
      <c r="D177" s="83" t="s">
        <v>594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614</v>
      </c>
      <c r="B178" s="83" t="s">
        <v>607</v>
      </c>
      <c r="C178" s="83">
        <v>92466.51</v>
      </c>
      <c r="D178" s="83" t="s">
        <v>594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610</v>
      </c>
      <c r="B179" s="83" t="s">
        <v>607</v>
      </c>
      <c r="C179" s="83">
        <v>364.27</v>
      </c>
      <c r="D179" s="83" t="s">
        <v>594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608</v>
      </c>
      <c r="B180" s="83" t="s">
        <v>607</v>
      </c>
      <c r="C180" s="83">
        <v>6063.97</v>
      </c>
      <c r="D180" s="83" t="s">
        <v>594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609</v>
      </c>
      <c r="B181" s="83" t="s">
        <v>607</v>
      </c>
      <c r="C181" s="83">
        <v>7040.84</v>
      </c>
      <c r="D181" s="83" t="s">
        <v>594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615</v>
      </c>
      <c r="B182" s="83" t="s">
        <v>607</v>
      </c>
      <c r="C182" s="83">
        <v>16176.88</v>
      </c>
      <c r="D182" s="83" t="s">
        <v>594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622</v>
      </c>
      <c r="B183" s="83" t="s">
        <v>607</v>
      </c>
      <c r="C183" s="83">
        <v>4485.55</v>
      </c>
      <c r="D183" s="83" t="s">
        <v>594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616</v>
      </c>
      <c r="B184" s="83" t="s">
        <v>607</v>
      </c>
      <c r="C184" s="83">
        <v>16167.18</v>
      </c>
      <c r="D184" s="83" t="s">
        <v>594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623</v>
      </c>
      <c r="B185" s="83" t="s">
        <v>607</v>
      </c>
      <c r="C185" s="83">
        <v>4488.0600000000004</v>
      </c>
      <c r="D185" s="83" t="s">
        <v>594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617</v>
      </c>
      <c r="B186" s="83" t="s">
        <v>607</v>
      </c>
      <c r="C186" s="83">
        <v>898860.19</v>
      </c>
      <c r="D186" s="83" t="s">
        <v>594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624</v>
      </c>
      <c r="B187" s="83" t="s">
        <v>607</v>
      </c>
      <c r="C187" s="83">
        <v>51769.5</v>
      </c>
      <c r="D187" s="83" t="s">
        <v>594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618</v>
      </c>
      <c r="B188" s="83" t="s">
        <v>607</v>
      </c>
      <c r="C188" s="83">
        <v>898860.19</v>
      </c>
      <c r="D188" s="83" t="s">
        <v>594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619</v>
      </c>
      <c r="B189" s="83" t="s">
        <v>607</v>
      </c>
      <c r="C189" s="83">
        <v>15804.08</v>
      </c>
      <c r="D189" s="83" t="s">
        <v>594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620</v>
      </c>
      <c r="B190" s="83" t="s">
        <v>607</v>
      </c>
      <c r="C190" s="83">
        <v>15794.63</v>
      </c>
      <c r="D190" s="83" t="s">
        <v>594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611</v>
      </c>
      <c r="B191" s="83" t="s">
        <v>607</v>
      </c>
      <c r="C191" s="83">
        <v>615.29</v>
      </c>
      <c r="D191" s="83" t="s">
        <v>594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630</v>
      </c>
      <c r="B192" s="83" t="s">
        <v>607</v>
      </c>
      <c r="C192" s="83">
        <v>58511.62</v>
      </c>
      <c r="D192" s="83" t="s">
        <v>594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631</v>
      </c>
      <c r="B193" s="83" t="s">
        <v>607</v>
      </c>
      <c r="C193" s="83">
        <v>3831.12</v>
      </c>
      <c r="D193" s="83" t="s">
        <v>594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629</v>
      </c>
      <c r="B194" s="83" t="s">
        <v>607</v>
      </c>
      <c r="C194" s="83">
        <v>299164.19</v>
      </c>
      <c r="D194" s="83" t="s">
        <v>594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241</v>
      </c>
      <c r="C196" s="83" t="s">
        <v>632</v>
      </c>
      <c r="D196" s="83" t="s">
        <v>633</v>
      </c>
      <c r="E196" s="83" t="s">
        <v>634</v>
      </c>
      <c r="F196" s="83" t="s">
        <v>635</v>
      </c>
      <c r="G196" s="83" t="s">
        <v>636</v>
      </c>
      <c r="H196" s="83" t="s">
        <v>637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840</v>
      </c>
      <c r="B197" s="83" t="s">
        <v>642</v>
      </c>
      <c r="C197" s="83">
        <v>0.54</v>
      </c>
      <c r="D197" s="83">
        <v>50</v>
      </c>
      <c r="E197" s="83">
        <v>0.33</v>
      </c>
      <c r="F197" s="83">
        <v>31.17</v>
      </c>
      <c r="G197" s="83">
        <v>1</v>
      </c>
      <c r="H197" s="83" t="s">
        <v>841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652</v>
      </c>
      <c r="B198" s="83" t="s">
        <v>639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640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653</v>
      </c>
      <c r="B199" s="83" t="s">
        <v>639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640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638</v>
      </c>
      <c r="B200" s="83" t="s">
        <v>639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640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641</v>
      </c>
      <c r="B201" s="83" t="s">
        <v>642</v>
      </c>
      <c r="C201" s="83">
        <v>0.52</v>
      </c>
      <c r="D201" s="83">
        <v>331</v>
      </c>
      <c r="E201" s="83">
        <v>1.3</v>
      </c>
      <c r="F201" s="83">
        <v>826.37</v>
      </c>
      <c r="G201" s="83">
        <v>1</v>
      </c>
      <c r="H201" s="83" t="s">
        <v>643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649</v>
      </c>
      <c r="B202" s="83" t="s">
        <v>642</v>
      </c>
      <c r="C202" s="83">
        <v>0.52</v>
      </c>
      <c r="D202" s="83">
        <v>331</v>
      </c>
      <c r="E202" s="83">
        <v>0.35</v>
      </c>
      <c r="F202" s="83">
        <v>224.65</v>
      </c>
      <c r="G202" s="83">
        <v>1</v>
      </c>
      <c r="H202" s="83" t="s">
        <v>643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644</v>
      </c>
      <c r="B203" s="83" t="s">
        <v>642</v>
      </c>
      <c r="C203" s="83">
        <v>0.52</v>
      </c>
      <c r="D203" s="83">
        <v>331</v>
      </c>
      <c r="E203" s="83">
        <v>1.29</v>
      </c>
      <c r="F203" s="83">
        <v>819.84</v>
      </c>
      <c r="G203" s="83">
        <v>1</v>
      </c>
      <c r="H203" s="83" t="s">
        <v>643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650</v>
      </c>
      <c r="B204" s="83" t="s">
        <v>642</v>
      </c>
      <c r="C204" s="83">
        <v>0.52</v>
      </c>
      <c r="D204" s="83">
        <v>331</v>
      </c>
      <c r="E204" s="83">
        <v>0.35</v>
      </c>
      <c r="F204" s="83">
        <v>223.39</v>
      </c>
      <c r="G204" s="83">
        <v>1</v>
      </c>
      <c r="H204" s="83" t="s">
        <v>643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645</v>
      </c>
      <c r="B205" s="83" t="s">
        <v>642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643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651</v>
      </c>
      <c r="B206" s="83" t="s">
        <v>642</v>
      </c>
      <c r="C206" s="83">
        <v>0.52</v>
      </c>
      <c r="D206" s="83">
        <v>331</v>
      </c>
      <c r="E206" s="83">
        <v>1.25</v>
      </c>
      <c r="F206" s="83">
        <v>792.62</v>
      </c>
      <c r="G206" s="83">
        <v>1</v>
      </c>
      <c r="H206" s="83" t="s">
        <v>643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646</v>
      </c>
      <c r="B207" s="83" t="s">
        <v>642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643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647</v>
      </c>
      <c r="B208" s="83" t="s">
        <v>642</v>
      </c>
      <c r="C208" s="83">
        <v>0.52</v>
      </c>
      <c r="D208" s="83">
        <v>331</v>
      </c>
      <c r="E208" s="83">
        <v>1.07</v>
      </c>
      <c r="F208" s="83">
        <v>683.34</v>
      </c>
      <c r="G208" s="83">
        <v>1</v>
      </c>
      <c r="H208" s="83" t="s">
        <v>643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648</v>
      </c>
      <c r="B209" s="83" t="s">
        <v>642</v>
      </c>
      <c r="C209" s="83">
        <v>0.52</v>
      </c>
      <c r="D209" s="83">
        <v>331</v>
      </c>
      <c r="E209" s="83">
        <v>1.07</v>
      </c>
      <c r="F209" s="83">
        <v>678.88</v>
      </c>
      <c r="G209" s="83">
        <v>1</v>
      </c>
      <c r="H209" s="83" t="s">
        <v>643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657</v>
      </c>
      <c r="B210" s="83" t="s">
        <v>642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656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658</v>
      </c>
      <c r="B211" s="83" t="s">
        <v>642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656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654</v>
      </c>
      <c r="B212" s="83" t="s">
        <v>655</v>
      </c>
      <c r="C212" s="83">
        <v>0.61</v>
      </c>
      <c r="D212" s="83">
        <v>1017.59</v>
      </c>
      <c r="E212" s="83">
        <v>38.11</v>
      </c>
      <c r="F212" s="83">
        <v>63399.18</v>
      </c>
      <c r="G212" s="83">
        <v>1</v>
      </c>
      <c r="H212" s="83" t="s">
        <v>656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241</v>
      </c>
      <c r="C214" s="83" t="s">
        <v>659</v>
      </c>
      <c r="D214" s="83" t="s">
        <v>660</v>
      </c>
      <c r="E214" s="83" t="s">
        <v>661</v>
      </c>
      <c r="F214" s="83" t="s">
        <v>662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667</v>
      </c>
      <c r="B215" s="83" t="s">
        <v>664</v>
      </c>
      <c r="C215" s="83" t="s">
        <v>665</v>
      </c>
      <c r="D215" s="83">
        <v>179352</v>
      </c>
      <c r="E215" s="83">
        <v>29561.58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666</v>
      </c>
      <c r="B216" s="83" t="s">
        <v>664</v>
      </c>
      <c r="C216" s="83" t="s">
        <v>665</v>
      </c>
      <c r="D216" s="83">
        <v>179352</v>
      </c>
      <c r="E216" s="83">
        <v>19153.939999999999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663</v>
      </c>
      <c r="B217" s="83" t="s">
        <v>664</v>
      </c>
      <c r="C217" s="83" t="s">
        <v>665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241</v>
      </c>
      <c r="C219" s="83" t="s">
        <v>668</v>
      </c>
      <c r="D219" s="83" t="s">
        <v>669</v>
      </c>
      <c r="E219" s="83" t="s">
        <v>670</v>
      </c>
      <c r="F219" s="83" t="s">
        <v>671</v>
      </c>
      <c r="G219" s="83" t="s">
        <v>672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673</v>
      </c>
      <c r="B220" s="83" t="s">
        <v>674</v>
      </c>
      <c r="C220" s="83">
        <v>2</v>
      </c>
      <c r="D220" s="83">
        <v>845000</v>
      </c>
      <c r="E220" s="83">
        <v>0.78</v>
      </c>
      <c r="F220" s="83">
        <v>0.33</v>
      </c>
      <c r="G220" s="83">
        <v>0.65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675</v>
      </c>
      <c r="C222" s="83" t="s">
        <v>676</v>
      </c>
      <c r="D222" s="83" t="s">
        <v>677</v>
      </c>
      <c r="E222" s="83" t="s">
        <v>678</v>
      </c>
      <c r="F222" s="83" t="s">
        <v>679</v>
      </c>
      <c r="G222" s="83" t="s">
        <v>680</v>
      </c>
      <c r="H222" s="83" t="s">
        <v>681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682</v>
      </c>
      <c r="B223" s="83">
        <v>173879.89439999999</v>
      </c>
      <c r="C223" s="83">
        <v>265.39819999999997</v>
      </c>
      <c r="D223" s="83">
        <v>594.67139999999995</v>
      </c>
      <c r="E223" s="83">
        <v>0</v>
      </c>
      <c r="F223" s="83">
        <v>2.5999999999999999E-3</v>
      </c>
      <c r="G223" s="83">
        <v>36961.638800000001</v>
      </c>
      <c r="H223" s="83">
        <v>70015.797399999996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683</v>
      </c>
      <c r="B224" s="83">
        <v>153417.37229999999</v>
      </c>
      <c r="C224" s="83">
        <v>236.6567</v>
      </c>
      <c r="D224" s="83">
        <v>538.44410000000005</v>
      </c>
      <c r="E224" s="83">
        <v>0</v>
      </c>
      <c r="F224" s="83">
        <v>2.3E-3</v>
      </c>
      <c r="G224" s="83">
        <v>33468.133000000002</v>
      </c>
      <c r="H224" s="83">
        <v>62003.981800000001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684</v>
      </c>
      <c r="B225" s="83">
        <v>158581.21189999999</v>
      </c>
      <c r="C225" s="83">
        <v>255.35149999999999</v>
      </c>
      <c r="D225" s="83">
        <v>615.80949999999996</v>
      </c>
      <c r="E225" s="83">
        <v>0</v>
      </c>
      <c r="F225" s="83">
        <v>2.5999999999999999E-3</v>
      </c>
      <c r="G225" s="83">
        <v>38282.343999999997</v>
      </c>
      <c r="H225" s="83">
        <v>65072.006000000001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685</v>
      </c>
      <c r="B226" s="83">
        <v>145018.6159</v>
      </c>
      <c r="C226" s="83">
        <v>242.23349999999999</v>
      </c>
      <c r="D226" s="83">
        <v>611.29560000000004</v>
      </c>
      <c r="E226" s="83">
        <v>0</v>
      </c>
      <c r="F226" s="83">
        <v>2.5999999999999999E-3</v>
      </c>
      <c r="G226" s="83">
        <v>38005.707900000001</v>
      </c>
      <c r="H226" s="83">
        <v>60304.161999999997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387</v>
      </c>
      <c r="B227" s="83">
        <v>157487.88570000001</v>
      </c>
      <c r="C227" s="83">
        <v>274.36430000000001</v>
      </c>
      <c r="D227" s="83">
        <v>726.26509999999996</v>
      </c>
      <c r="E227" s="83">
        <v>0</v>
      </c>
      <c r="F227" s="83">
        <v>3.0000000000000001E-3</v>
      </c>
      <c r="G227" s="83">
        <v>45158.377800000002</v>
      </c>
      <c r="H227" s="83">
        <v>66522.825299999997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686</v>
      </c>
      <c r="B228" s="83">
        <v>170367.85430000001</v>
      </c>
      <c r="C228" s="83">
        <v>306.78769999999997</v>
      </c>
      <c r="D228" s="83">
        <v>840.79380000000003</v>
      </c>
      <c r="E228" s="83">
        <v>0</v>
      </c>
      <c r="F228" s="83">
        <v>3.5000000000000001E-3</v>
      </c>
      <c r="G228" s="83">
        <v>52283.473400000003</v>
      </c>
      <c r="H228" s="83">
        <v>72876.303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687</v>
      </c>
      <c r="B229" s="83">
        <v>186456.0312</v>
      </c>
      <c r="C229" s="83">
        <v>340.50349999999997</v>
      </c>
      <c r="D229" s="83">
        <v>946.39239999999995</v>
      </c>
      <c r="E229" s="83">
        <v>0</v>
      </c>
      <c r="F229" s="83">
        <v>3.8999999999999998E-3</v>
      </c>
      <c r="G229" s="83">
        <v>58851.661399999997</v>
      </c>
      <c r="H229" s="83">
        <v>80192.042600000001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688</v>
      </c>
      <c r="B230" s="83">
        <v>185673.14569999999</v>
      </c>
      <c r="C230" s="83">
        <v>339.4821</v>
      </c>
      <c r="D230" s="83">
        <v>944.67340000000002</v>
      </c>
      <c r="E230" s="83">
        <v>0</v>
      </c>
      <c r="F230" s="83">
        <v>3.8999999999999998E-3</v>
      </c>
      <c r="G230" s="83">
        <v>58744.904300000002</v>
      </c>
      <c r="H230" s="83">
        <v>79892.671600000001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689</v>
      </c>
      <c r="B231" s="83">
        <v>156205.41</v>
      </c>
      <c r="C231" s="83">
        <v>279.8707</v>
      </c>
      <c r="D231" s="83">
        <v>763.09100000000001</v>
      </c>
      <c r="E231" s="83">
        <v>0</v>
      </c>
      <c r="F231" s="83">
        <v>3.0999999999999999E-3</v>
      </c>
      <c r="G231" s="83">
        <v>47451.140700000004</v>
      </c>
      <c r="H231" s="83">
        <v>66688.884300000005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690</v>
      </c>
      <c r="B232" s="83">
        <v>152515.66039999999</v>
      </c>
      <c r="C232" s="83">
        <v>264.16950000000003</v>
      </c>
      <c r="D232" s="83">
        <v>694.87329999999997</v>
      </c>
      <c r="E232" s="83">
        <v>0</v>
      </c>
      <c r="F232" s="83">
        <v>2.8999999999999998E-3</v>
      </c>
      <c r="G232" s="83">
        <v>43205.877699999997</v>
      </c>
      <c r="H232" s="83">
        <v>64282.425999999999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691</v>
      </c>
      <c r="B233" s="83">
        <v>149122.04269999999</v>
      </c>
      <c r="C233" s="83">
        <v>246.92760000000001</v>
      </c>
      <c r="D233" s="83">
        <v>616.66549999999995</v>
      </c>
      <c r="E233" s="83">
        <v>0</v>
      </c>
      <c r="F233" s="83">
        <v>2.5999999999999999E-3</v>
      </c>
      <c r="G233" s="83">
        <v>38338.662900000003</v>
      </c>
      <c r="H233" s="83">
        <v>61813.005700000002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692</v>
      </c>
      <c r="B234" s="83">
        <v>166193.11919999999</v>
      </c>
      <c r="C234" s="83">
        <v>258.71589999999998</v>
      </c>
      <c r="D234" s="83">
        <v>596.26819999999998</v>
      </c>
      <c r="E234" s="83">
        <v>0</v>
      </c>
      <c r="F234" s="83">
        <v>2.5000000000000001E-3</v>
      </c>
      <c r="G234" s="83">
        <v>37063.492599999998</v>
      </c>
      <c r="H234" s="83">
        <v>67382.367100000003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693</v>
      </c>
      <c r="B236" s="84">
        <v>1954920</v>
      </c>
      <c r="C236" s="83">
        <v>3310.4612000000002</v>
      </c>
      <c r="D236" s="83">
        <v>8489.2433999999994</v>
      </c>
      <c r="E236" s="83">
        <v>0</v>
      </c>
      <c r="F236" s="83">
        <v>3.5299999999999998E-2</v>
      </c>
      <c r="G236" s="83">
        <v>527815.41449999996</v>
      </c>
      <c r="H236" s="83">
        <v>817046.47279999999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694</v>
      </c>
      <c r="B237" s="83">
        <v>145018.6159</v>
      </c>
      <c r="C237" s="83">
        <v>236.6567</v>
      </c>
      <c r="D237" s="83">
        <v>538.44410000000005</v>
      </c>
      <c r="E237" s="83">
        <v>0</v>
      </c>
      <c r="F237" s="83">
        <v>2.3E-3</v>
      </c>
      <c r="G237" s="83">
        <v>33468.133000000002</v>
      </c>
      <c r="H237" s="83">
        <v>60304.161999999997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695</v>
      </c>
      <c r="B238" s="83">
        <v>186456.0312</v>
      </c>
      <c r="C238" s="83">
        <v>340.50349999999997</v>
      </c>
      <c r="D238" s="83">
        <v>946.39239999999995</v>
      </c>
      <c r="E238" s="83">
        <v>0</v>
      </c>
      <c r="F238" s="83">
        <v>3.8999999999999998E-3</v>
      </c>
      <c r="G238" s="83">
        <v>58851.661399999997</v>
      </c>
      <c r="H238" s="83">
        <v>80192.042600000001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696</v>
      </c>
      <c r="C240" s="83" t="s">
        <v>697</v>
      </c>
      <c r="D240" s="83" t="s">
        <v>698</v>
      </c>
      <c r="E240" s="83" t="s">
        <v>699</v>
      </c>
      <c r="F240" s="83" t="s">
        <v>700</v>
      </c>
      <c r="G240" s="83" t="s">
        <v>701</v>
      </c>
      <c r="H240" s="83" t="s">
        <v>702</v>
      </c>
      <c r="I240" s="83" t="s">
        <v>703</v>
      </c>
      <c r="J240" s="83" t="s">
        <v>704</v>
      </c>
      <c r="K240" s="83" t="s">
        <v>705</v>
      </c>
      <c r="L240" s="83" t="s">
        <v>706</v>
      </c>
      <c r="M240" s="83" t="s">
        <v>707</v>
      </c>
      <c r="N240" s="83" t="s">
        <v>708</v>
      </c>
      <c r="O240" s="83" t="s">
        <v>709</v>
      </c>
      <c r="P240" s="83" t="s">
        <v>710</v>
      </c>
      <c r="Q240" s="83" t="s">
        <v>711</v>
      </c>
      <c r="R240" s="83" t="s">
        <v>712</v>
      </c>
      <c r="S240" s="83" t="s">
        <v>713</v>
      </c>
    </row>
    <row r="241" spans="1:19">
      <c r="A241" s="83" t="s">
        <v>682</v>
      </c>
      <c r="B241" s="84">
        <v>586079000000</v>
      </c>
      <c r="C241" s="83">
        <v>391234.17</v>
      </c>
      <c r="D241" s="83" t="s">
        <v>728</v>
      </c>
      <c r="E241" s="83">
        <v>177438.022</v>
      </c>
      <c r="F241" s="83">
        <v>92719.3</v>
      </c>
      <c r="G241" s="83">
        <v>36655.680999999997</v>
      </c>
      <c r="H241" s="83">
        <v>0</v>
      </c>
      <c r="I241" s="83">
        <v>19588.621999999999</v>
      </c>
      <c r="J241" s="83">
        <v>11888</v>
      </c>
      <c r="K241" s="83">
        <v>1593.558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2462.1959999999999</v>
      </c>
      <c r="R241" s="83">
        <v>0</v>
      </c>
      <c r="S241" s="83">
        <v>0</v>
      </c>
    </row>
    <row r="242" spans="1:19">
      <c r="A242" s="83" t="s">
        <v>683</v>
      </c>
      <c r="B242" s="84">
        <v>530684000000</v>
      </c>
      <c r="C242" s="83">
        <v>392800.88199999998</v>
      </c>
      <c r="D242" s="83" t="s">
        <v>857</v>
      </c>
      <c r="E242" s="83">
        <v>177438.022</v>
      </c>
      <c r="F242" s="83">
        <v>92719.3</v>
      </c>
      <c r="G242" s="83">
        <v>36655.680999999997</v>
      </c>
      <c r="H242" s="83">
        <v>0</v>
      </c>
      <c r="I242" s="83">
        <v>21160.73</v>
      </c>
      <c r="J242" s="83">
        <v>11888</v>
      </c>
      <c r="K242" s="83">
        <v>1517.0609999999999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2533.2979999999998</v>
      </c>
      <c r="R242" s="83">
        <v>0</v>
      </c>
      <c r="S242" s="83">
        <v>0</v>
      </c>
    </row>
    <row r="243" spans="1:19">
      <c r="A243" s="83" t="s">
        <v>684</v>
      </c>
      <c r="B243" s="84">
        <v>607020000000</v>
      </c>
      <c r="C243" s="83">
        <v>451467.43699999998</v>
      </c>
      <c r="D243" s="83" t="s">
        <v>729</v>
      </c>
      <c r="E243" s="83">
        <v>177438.022</v>
      </c>
      <c r="F243" s="83">
        <v>92719.3</v>
      </c>
      <c r="G243" s="83">
        <v>36668.944000000003</v>
      </c>
      <c r="H243" s="83">
        <v>0</v>
      </c>
      <c r="I243" s="83">
        <v>78016.365000000005</v>
      </c>
      <c r="J243" s="83">
        <v>11888</v>
      </c>
      <c r="K243" s="83">
        <v>2919.4229999999998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2928.5909999999999</v>
      </c>
      <c r="R243" s="83">
        <v>0</v>
      </c>
      <c r="S243" s="83">
        <v>0</v>
      </c>
    </row>
    <row r="244" spans="1:19">
      <c r="A244" s="83" t="s">
        <v>685</v>
      </c>
      <c r="B244" s="84">
        <v>602634000000</v>
      </c>
      <c r="C244" s="83">
        <v>450815.39</v>
      </c>
      <c r="D244" s="83" t="s">
        <v>791</v>
      </c>
      <c r="E244" s="83">
        <v>177438.022</v>
      </c>
      <c r="F244" s="83">
        <v>92719.3</v>
      </c>
      <c r="G244" s="83">
        <v>36810.824999999997</v>
      </c>
      <c r="H244" s="83">
        <v>0</v>
      </c>
      <c r="I244" s="83">
        <v>76848.535999999993</v>
      </c>
      <c r="J244" s="83">
        <v>11888</v>
      </c>
      <c r="K244" s="83">
        <v>3325.0929999999998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2896.8240000000001</v>
      </c>
      <c r="R244" s="83">
        <v>0</v>
      </c>
      <c r="S244" s="83">
        <v>0</v>
      </c>
    </row>
    <row r="245" spans="1:19">
      <c r="A245" s="83" t="s">
        <v>387</v>
      </c>
      <c r="B245" s="84">
        <v>716050000000</v>
      </c>
      <c r="C245" s="83">
        <v>527299.46400000004</v>
      </c>
      <c r="D245" s="83" t="s">
        <v>741</v>
      </c>
      <c r="E245" s="83">
        <v>177438.022</v>
      </c>
      <c r="F245" s="83">
        <v>92719.3</v>
      </c>
      <c r="G245" s="83">
        <v>36947.440000000002</v>
      </c>
      <c r="H245" s="83">
        <v>0</v>
      </c>
      <c r="I245" s="83">
        <v>151664.48199999999</v>
      </c>
      <c r="J245" s="83">
        <v>11888</v>
      </c>
      <c r="K245" s="83">
        <v>4771.6450000000004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2981.7840000000001</v>
      </c>
      <c r="R245" s="83">
        <v>0</v>
      </c>
      <c r="S245" s="83">
        <v>0</v>
      </c>
    </row>
    <row r="246" spans="1:19">
      <c r="A246" s="83" t="s">
        <v>686</v>
      </c>
      <c r="B246" s="84">
        <v>829028000000</v>
      </c>
      <c r="C246" s="83">
        <v>614489.14399999997</v>
      </c>
      <c r="D246" s="83" t="s">
        <v>858</v>
      </c>
      <c r="E246" s="83">
        <v>157821.345</v>
      </c>
      <c r="F246" s="83">
        <v>80166.317999999999</v>
      </c>
      <c r="G246" s="83">
        <v>37365.317999999999</v>
      </c>
      <c r="H246" s="83">
        <v>0</v>
      </c>
      <c r="I246" s="83">
        <v>281542.576</v>
      </c>
      <c r="J246" s="83">
        <v>0</v>
      </c>
      <c r="K246" s="83">
        <v>6134.125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2570.6709999999998</v>
      </c>
      <c r="R246" s="83">
        <v>0</v>
      </c>
      <c r="S246" s="83">
        <v>0</v>
      </c>
    </row>
    <row r="247" spans="1:19">
      <c r="A247" s="83" t="s">
        <v>687</v>
      </c>
      <c r="B247" s="84">
        <v>933176000000</v>
      </c>
      <c r="C247" s="83">
        <v>659390.79299999995</v>
      </c>
      <c r="D247" s="83" t="s">
        <v>889</v>
      </c>
      <c r="E247" s="83">
        <v>177438.022</v>
      </c>
      <c r="F247" s="83">
        <v>92719.3</v>
      </c>
      <c r="G247" s="83">
        <v>37340.642</v>
      </c>
      <c r="H247" s="83">
        <v>0</v>
      </c>
      <c r="I247" s="83">
        <v>281391.35200000001</v>
      </c>
      <c r="J247" s="83">
        <v>11888</v>
      </c>
      <c r="K247" s="83">
        <v>6587.3209999999999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3137.366</v>
      </c>
      <c r="R247" s="83">
        <v>0</v>
      </c>
      <c r="S247" s="83">
        <v>0</v>
      </c>
    </row>
    <row r="248" spans="1:19">
      <c r="A248" s="83" t="s">
        <v>688</v>
      </c>
      <c r="B248" s="84">
        <v>931483000000</v>
      </c>
      <c r="C248" s="83">
        <v>658910.88199999998</v>
      </c>
      <c r="D248" s="83" t="s">
        <v>792</v>
      </c>
      <c r="E248" s="83">
        <v>177438.022</v>
      </c>
      <c r="F248" s="83">
        <v>92719.3</v>
      </c>
      <c r="G248" s="83">
        <v>37345.701000000001</v>
      </c>
      <c r="H248" s="83">
        <v>0</v>
      </c>
      <c r="I248" s="83">
        <v>280886.826</v>
      </c>
      <c r="J248" s="83">
        <v>11888</v>
      </c>
      <c r="K248" s="83">
        <v>6608.4129999999996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3135.8290000000002</v>
      </c>
      <c r="R248" s="83">
        <v>0</v>
      </c>
      <c r="S248" s="83">
        <v>0</v>
      </c>
    </row>
    <row r="249" spans="1:19">
      <c r="A249" s="83" t="s">
        <v>689</v>
      </c>
      <c r="B249" s="84">
        <v>752404000000</v>
      </c>
      <c r="C249" s="83">
        <v>506153.20500000002</v>
      </c>
      <c r="D249" s="83" t="s">
        <v>890</v>
      </c>
      <c r="E249" s="83">
        <v>157739.04500000001</v>
      </c>
      <c r="F249" s="83">
        <v>88982.023000000001</v>
      </c>
      <c r="G249" s="83">
        <v>36905.964</v>
      </c>
      <c r="H249" s="83">
        <v>0</v>
      </c>
      <c r="I249" s="83">
        <v>153966.42199999999</v>
      </c>
      <c r="J249" s="83">
        <v>11888</v>
      </c>
      <c r="K249" s="83">
        <v>4870.3220000000001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2912.6390000000001</v>
      </c>
      <c r="R249" s="83">
        <v>0</v>
      </c>
      <c r="S249" s="83">
        <v>0</v>
      </c>
    </row>
    <row r="250" spans="1:19">
      <c r="A250" s="83" t="s">
        <v>690</v>
      </c>
      <c r="B250" s="84">
        <v>685090000000</v>
      </c>
      <c r="C250" s="83">
        <v>516781.25199999998</v>
      </c>
      <c r="D250" s="83" t="s">
        <v>793</v>
      </c>
      <c r="E250" s="83">
        <v>177438.022</v>
      </c>
      <c r="F250" s="83">
        <v>92719.3</v>
      </c>
      <c r="G250" s="83">
        <v>36690.936000000002</v>
      </c>
      <c r="H250" s="83">
        <v>0</v>
      </c>
      <c r="I250" s="83">
        <v>142259.91500000001</v>
      </c>
      <c r="J250" s="83">
        <v>11888</v>
      </c>
      <c r="K250" s="83">
        <v>3952.741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2943.5479999999998</v>
      </c>
      <c r="R250" s="83">
        <v>0</v>
      </c>
      <c r="S250" s="83">
        <v>0</v>
      </c>
    </row>
    <row r="251" spans="1:19">
      <c r="A251" s="83" t="s">
        <v>691</v>
      </c>
      <c r="B251" s="84">
        <v>607913000000</v>
      </c>
      <c r="C251" s="83">
        <v>461104.26899999997</v>
      </c>
      <c r="D251" s="83" t="s">
        <v>794</v>
      </c>
      <c r="E251" s="83">
        <v>177438.022</v>
      </c>
      <c r="F251" s="83">
        <v>92719.3</v>
      </c>
      <c r="G251" s="83">
        <v>36655.680999999997</v>
      </c>
      <c r="H251" s="83">
        <v>0</v>
      </c>
      <c r="I251" s="83">
        <v>88090.524000000005</v>
      </c>
      <c r="J251" s="83">
        <v>11888</v>
      </c>
      <c r="K251" s="83">
        <v>3040.3139999999999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2383.6370000000002</v>
      </c>
      <c r="R251" s="83">
        <v>0</v>
      </c>
      <c r="S251" s="83">
        <v>0</v>
      </c>
    </row>
    <row r="252" spans="1:19">
      <c r="A252" s="83" t="s">
        <v>692</v>
      </c>
      <c r="B252" s="84">
        <v>587694000000</v>
      </c>
      <c r="C252" s="83">
        <v>389592.495</v>
      </c>
      <c r="D252" s="83" t="s">
        <v>795</v>
      </c>
      <c r="E252" s="83">
        <v>177438.022</v>
      </c>
      <c r="F252" s="83">
        <v>92719.3</v>
      </c>
      <c r="G252" s="83">
        <v>36655.680999999997</v>
      </c>
      <c r="H252" s="83">
        <v>0</v>
      </c>
      <c r="I252" s="83">
        <v>17945.042000000001</v>
      </c>
      <c r="J252" s="83">
        <v>11888</v>
      </c>
      <c r="K252" s="83">
        <v>1619.0060000000001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2438.6529999999998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693</v>
      </c>
      <c r="B254" s="84">
        <v>8369250000000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694</v>
      </c>
      <c r="B255" s="84">
        <v>530684000000</v>
      </c>
      <c r="C255" s="83">
        <v>389592.495</v>
      </c>
      <c r="D255" s="83"/>
      <c r="E255" s="83">
        <v>157739.04500000001</v>
      </c>
      <c r="F255" s="83">
        <v>80166.317999999999</v>
      </c>
      <c r="G255" s="83">
        <v>36655.680999999997</v>
      </c>
      <c r="H255" s="83">
        <v>0</v>
      </c>
      <c r="I255" s="83">
        <v>17945.042000000001</v>
      </c>
      <c r="J255" s="83">
        <v>0</v>
      </c>
      <c r="K255" s="83">
        <v>1517.0609999999999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2383.6370000000002</v>
      </c>
      <c r="R255" s="83">
        <v>0</v>
      </c>
      <c r="S255" s="83">
        <v>0</v>
      </c>
    </row>
    <row r="256" spans="1:19">
      <c r="A256" s="83" t="s">
        <v>695</v>
      </c>
      <c r="B256" s="84">
        <v>933176000000</v>
      </c>
      <c r="C256" s="83">
        <v>659390.79299999995</v>
      </c>
      <c r="D256" s="83"/>
      <c r="E256" s="83">
        <v>177438.022</v>
      </c>
      <c r="F256" s="83">
        <v>92719.3</v>
      </c>
      <c r="G256" s="83">
        <v>37365.317999999999</v>
      </c>
      <c r="H256" s="83">
        <v>0</v>
      </c>
      <c r="I256" s="83">
        <v>281542.576</v>
      </c>
      <c r="J256" s="83">
        <v>11888</v>
      </c>
      <c r="K256" s="83">
        <v>6608.4129999999996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3137.366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716</v>
      </c>
      <c r="C258" s="83" t="s">
        <v>717</v>
      </c>
      <c r="D258" s="83" t="s">
        <v>132</v>
      </c>
      <c r="E258" s="83" t="s">
        <v>287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718</v>
      </c>
      <c r="B259" s="83">
        <v>164315.66</v>
      </c>
      <c r="C259" s="83">
        <v>105338.03</v>
      </c>
      <c r="D259" s="83">
        <v>0</v>
      </c>
      <c r="E259" s="83">
        <v>269653.7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719</v>
      </c>
      <c r="B260" s="83">
        <v>14.48</v>
      </c>
      <c r="C260" s="83">
        <v>9.2799999999999994</v>
      </c>
      <c r="D260" s="83">
        <v>0</v>
      </c>
      <c r="E260" s="83">
        <v>23.77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720</v>
      </c>
      <c r="B261" s="83">
        <v>14.48</v>
      </c>
      <c r="C261" s="83">
        <v>9.2799999999999994</v>
      </c>
      <c r="D261" s="83">
        <v>0</v>
      </c>
      <c r="E261" s="83">
        <v>23.77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274"/>
  <sheetViews>
    <sheetView workbookViewId="0"/>
  </sheetViews>
  <sheetFormatPr defaultRowHeight="10.5"/>
  <cols>
    <col min="1" max="1" width="47.1640625" style="73" customWidth="1"/>
    <col min="2" max="2" width="25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426</v>
      </c>
      <c r="C1" s="83" t="s">
        <v>427</v>
      </c>
      <c r="D1" s="83" t="s">
        <v>428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429</v>
      </c>
      <c r="B2" s="83">
        <v>17440.61</v>
      </c>
      <c r="C2" s="83">
        <v>1537.26</v>
      </c>
      <c r="D2" s="83">
        <v>1537.26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430</v>
      </c>
      <c r="B3" s="83">
        <v>17440.61</v>
      </c>
      <c r="C3" s="83">
        <v>1537.26</v>
      </c>
      <c r="D3" s="83">
        <v>1537.26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431</v>
      </c>
      <c r="B4" s="83">
        <v>36892.01</v>
      </c>
      <c r="C4" s="83">
        <v>3251.75</v>
      </c>
      <c r="D4" s="83">
        <v>3251.75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432</v>
      </c>
      <c r="B5" s="83">
        <v>36892.01</v>
      </c>
      <c r="C5" s="83">
        <v>3251.75</v>
      </c>
      <c r="D5" s="83">
        <v>3251.75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434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435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436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437</v>
      </c>
      <c r="C12" s="83" t="s">
        <v>438</v>
      </c>
      <c r="D12" s="83" t="s">
        <v>439</v>
      </c>
      <c r="E12" s="83" t="s">
        <v>440</v>
      </c>
      <c r="F12" s="83" t="s">
        <v>441</v>
      </c>
      <c r="G12" s="83" t="s">
        <v>442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196</v>
      </c>
      <c r="B13" s="83">
        <v>0.18</v>
      </c>
      <c r="C13" s="83">
        <v>1712.26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197</v>
      </c>
      <c r="B14" s="83">
        <v>1388.75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205</v>
      </c>
      <c r="B15" s="83">
        <v>2237.64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206</v>
      </c>
      <c r="B16" s="83">
        <v>186.8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207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208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209</v>
      </c>
      <c r="B19" s="83">
        <v>1166.31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210</v>
      </c>
      <c r="B20" s="83">
        <v>66.2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211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212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191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213</v>
      </c>
      <c r="B24" s="83">
        <v>0</v>
      </c>
      <c r="C24" s="83">
        <v>6472.24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214</v>
      </c>
      <c r="B25" s="83">
        <v>71.86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215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216</v>
      </c>
      <c r="B28" s="83">
        <v>8017.46</v>
      </c>
      <c r="C28" s="83">
        <v>9423.15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433</v>
      </c>
      <c r="C30" s="83" t="s">
        <v>338</v>
      </c>
      <c r="D30" s="83" t="s">
        <v>443</v>
      </c>
      <c r="E30" s="83" t="s">
        <v>444</v>
      </c>
      <c r="F30" s="83" t="s">
        <v>445</v>
      </c>
      <c r="G30" s="83" t="s">
        <v>446</v>
      </c>
      <c r="H30" s="83" t="s">
        <v>447</v>
      </c>
      <c r="I30" s="83" t="s">
        <v>448</v>
      </c>
      <c r="J30" s="83" t="s">
        <v>449</v>
      </c>
      <c r="K30"/>
      <c r="L30"/>
      <c r="M30"/>
      <c r="N30"/>
      <c r="O30"/>
      <c r="P30"/>
      <c r="Q30"/>
      <c r="R30"/>
      <c r="S30"/>
    </row>
    <row r="31" spans="1:19">
      <c r="A31" s="83" t="s">
        <v>468</v>
      </c>
      <c r="B31" s="83">
        <v>331.66</v>
      </c>
      <c r="C31" s="83" t="s">
        <v>286</v>
      </c>
      <c r="D31" s="83">
        <v>1010.89</v>
      </c>
      <c r="E31" s="83">
        <v>1</v>
      </c>
      <c r="F31" s="83">
        <v>97.55</v>
      </c>
      <c r="G31" s="83">
        <v>32.21</v>
      </c>
      <c r="H31" s="83">
        <v>27.55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450</v>
      </c>
      <c r="B32" s="83">
        <v>1978.83</v>
      </c>
      <c r="C32" s="83" t="s">
        <v>286</v>
      </c>
      <c r="D32" s="83">
        <v>4826.41</v>
      </c>
      <c r="E32" s="83">
        <v>1</v>
      </c>
      <c r="F32" s="83">
        <v>0</v>
      </c>
      <c r="G32" s="83">
        <v>0</v>
      </c>
      <c r="H32" s="83">
        <v>7.53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456</v>
      </c>
      <c r="B33" s="83">
        <v>188.86</v>
      </c>
      <c r="C33" s="83" t="s">
        <v>286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15.74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464</v>
      </c>
      <c r="B34" s="83">
        <v>389.4</v>
      </c>
      <c r="C34" s="83" t="s">
        <v>286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13.11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471</v>
      </c>
      <c r="B35" s="83">
        <v>412.12</v>
      </c>
      <c r="C35" s="83" t="s">
        <v>286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13.11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469</v>
      </c>
      <c r="B36" s="83">
        <v>331.66</v>
      </c>
      <c r="C36" s="83" t="s">
        <v>286</v>
      </c>
      <c r="D36" s="83">
        <v>1010.89</v>
      </c>
      <c r="E36" s="83">
        <v>1</v>
      </c>
      <c r="F36" s="83">
        <v>97.55</v>
      </c>
      <c r="G36" s="83">
        <v>32.21</v>
      </c>
      <c r="H36" s="83">
        <v>27.55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470</v>
      </c>
      <c r="B37" s="83">
        <v>103.3</v>
      </c>
      <c r="C37" s="83" t="s">
        <v>286</v>
      </c>
      <c r="D37" s="83">
        <v>314.87</v>
      </c>
      <c r="E37" s="83">
        <v>1</v>
      </c>
      <c r="F37" s="83">
        <v>87.33</v>
      </c>
      <c r="G37" s="83">
        <v>26.38</v>
      </c>
      <c r="H37" s="83">
        <v>16.829999999999998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455</v>
      </c>
      <c r="B38" s="83">
        <v>78.040000000000006</v>
      </c>
      <c r="C38" s="83" t="s">
        <v>286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12.23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457</v>
      </c>
      <c r="B39" s="83">
        <v>1308.19</v>
      </c>
      <c r="C39" s="83" t="s">
        <v>286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20.28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453</v>
      </c>
      <c r="B40" s="83">
        <v>164.24</v>
      </c>
      <c r="C40" s="83" t="s">
        <v>286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8.6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451</v>
      </c>
      <c r="B41" s="83">
        <v>67.069999999999993</v>
      </c>
      <c r="C41" s="83" t="s">
        <v>286</v>
      </c>
      <c r="D41" s="83">
        <v>265.76</v>
      </c>
      <c r="E41" s="83">
        <v>1</v>
      </c>
      <c r="F41" s="83">
        <v>68.84</v>
      </c>
      <c r="G41" s="83">
        <v>23.3</v>
      </c>
      <c r="H41" s="83">
        <v>38.090000000000003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452</v>
      </c>
      <c r="B42" s="83">
        <v>77.67</v>
      </c>
      <c r="C42" s="83" t="s">
        <v>286</v>
      </c>
      <c r="D42" s="83">
        <v>307.76</v>
      </c>
      <c r="E42" s="83">
        <v>1</v>
      </c>
      <c r="F42" s="83">
        <v>26.57</v>
      </c>
      <c r="G42" s="83">
        <v>0</v>
      </c>
      <c r="H42" s="83">
        <v>38.090000000000003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458</v>
      </c>
      <c r="B43" s="83">
        <v>39.020000000000003</v>
      </c>
      <c r="C43" s="83" t="s">
        <v>286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19.09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465</v>
      </c>
      <c r="B44" s="83">
        <v>39.020000000000003</v>
      </c>
      <c r="C44" s="83" t="s">
        <v>286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19.09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459</v>
      </c>
      <c r="B45" s="83">
        <v>39.020000000000003</v>
      </c>
      <c r="C45" s="83" t="s">
        <v>286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19.09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466</v>
      </c>
      <c r="B46" s="83">
        <v>39.020000000000003</v>
      </c>
      <c r="C46" s="83" t="s">
        <v>286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19.09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460</v>
      </c>
      <c r="B47" s="83">
        <v>24.52</v>
      </c>
      <c r="C47" s="83" t="s">
        <v>286</v>
      </c>
      <c r="D47" s="83">
        <v>74.75</v>
      </c>
      <c r="E47" s="83">
        <v>76</v>
      </c>
      <c r="F47" s="83">
        <v>11.15</v>
      </c>
      <c r="G47" s="83">
        <v>3.68</v>
      </c>
      <c r="H47" s="83">
        <v>19.09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467</v>
      </c>
      <c r="B48" s="83">
        <v>24.53</v>
      </c>
      <c r="C48" s="83" t="s">
        <v>286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19.09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461</v>
      </c>
      <c r="B49" s="83">
        <v>24.53</v>
      </c>
      <c r="C49" s="83" t="s">
        <v>286</v>
      </c>
      <c r="D49" s="83">
        <v>74.77</v>
      </c>
      <c r="E49" s="83">
        <v>76</v>
      </c>
      <c r="F49" s="83">
        <v>11.15</v>
      </c>
      <c r="G49" s="83">
        <v>3.68</v>
      </c>
      <c r="H49" s="83">
        <v>19.09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462</v>
      </c>
      <c r="B50" s="83">
        <v>39.020000000000003</v>
      </c>
      <c r="C50" s="83" t="s">
        <v>286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19.09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463</v>
      </c>
      <c r="B51" s="83">
        <v>39.020000000000003</v>
      </c>
      <c r="C51" s="83" t="s">
        <v>286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19.09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454</v>
      </c>
      <c r="B52" s="83">
        <v>94.76</v>
      </c>
      <c r="C52" s="83" t="s">
        <v>286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3.96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287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16.507999999999999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472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16.507999999999999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473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176</v>
      </c>
      <c r="C57" s="83" t="s">
        <v>474</v>
      </c>
      <c r="D57" s="83" t="s">
        <v>475</v>
      </c>
      <c r="E57" s="83" t="s">
        <v>476</v>
      </c>
      <c r="F57" s="83" t="s">
        <v>477</v>
      </c>
      <c r="G57" s="83" t="s">
        <v>478</v>
      </c>
      <c r="H57" s="83" t="s">
        <v>479</v>
      </c>
      <c r="I57" s="83" t="s">
        <v>480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529</v>
      </c>
      <c r="B58" s="83" t="s">
        <v>732</v>
      </c>
      <c r="C58" s="83">
        <v>0.08</v>
      </c>
      <c r="D58" s="83">
        <v>1.079</v>
      </c>
      <c r="E58" s="83">
        <v>1.2869999999999999</v>
      </c>
      <c r="F58" s="83">
        <v>97.55</v>
      </c>
      <c r="G58" s="83">
        <v>0</v>
      </c>
      <c r="H58" s="83">
        <v>90</v>
      </c>
      <c r="I58" s="83" t="s">
        <v>483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530</v>
      </c>
      <c r="B59" s="83" t="s">
        <v>733</v>
      </c>
      <c r="C59" s="83">
        <v>0.3</v>
      </c>
      <c r="D59" s="83">
        <v>0.33500000000000002</v>
      </c>
      <c r="E59" s="83">
        <v>0.35799999999999998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484</v>
      </c>
      <c r="B60" s="83" t="s">
        <v>482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485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481</v>
      </c>
      <c r="B61" s="83" t="s">
        <v>482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483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486</v>
      </c>
      <c r="B62" s="83" t="s">
        <v>482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487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488</v>
      </c>
      <c r="B63" s="83" t="s">
        <v>482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489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490</v>
      </c>
      <c r="B64" s="83" t="s">
        <v>482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499</v>
      </c>
      <c r="B65" s="83" t="s">
        <v>734</v>
      </c>
      <c r="C65" s="83">
        <v>0.08</v>
      </c>
      <c r="D65" s="83">
        <v>1.079</v>
      </c>
      <c r="E65" s="83">
        <v>1.2869999999999999</v>
      </c>
      <c r="F65" s="83">
        <v>22.95</v>
      </c>
      <c r="G65" s="83">
        <v>90</v>
      </c>
      <c r="H65" s="83">
        <v>90</v>
      </c>
      <c r="I65" s="83" t="s">
        <v>485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500</v>
      </c>
      <c r="B66" s="83" t="s">
        <v>734</v>
      </c>
      <c r="C66" s="83">
        <v>0.08</v>
      </c>
      <c r="D66" s="83">
        <v>1.079</v>
      </c>
      <c r="E66" s="83">
        <v>1.2869999999999999</v>
      </c>
      <c r="F66" s="83">
        <v>129.22999999999999</v>
      </c>
      <c r="G66" s="83">
        <v>180</v>
      </c>
      <c r="H66" s="83">
        <v>90</v>
      </c>
      <c r="I66" s="83" t="s">
        <v>487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501</v>
      </c>
      <c r="B67" s="83" t="s">
        <v>733</v>
      </c>
      <c r="C67" s="83">
        <v>0.3</v>
      </c>
      <c r="D67" s="83">
        <v>0.33500000000000002</v>
      </c>
      <c r="E67" s="83">
        <v>0.35799999999999998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517</v>
      </c>
      <c r="B68" s="83" t="s">
        <v>732</v>
      </c>
      <c r="C68" s="83">
        <v>0.08</v>
      </c>
      <c r="D68" s="83">
        <v>1.079</v>
      </c>
      <c r="E68" s="83">
        <v>1.2869999999999999</v>
      </c>
      <c r="F68" s="83">
        <v>70.599999999999994</v>
      </c>
      <c r="G68" s="83">
        <v>0</v>
      </c>
      <c r="H68" s="83">
        <v>90</v>
      </c>
      <c r="I68" s="83" t="s">
        <v>483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519</v>
      </c>
      <c r="B69" s="83" t="s">
        <v>732</v>
      </c>
      <c r="C69" s="83">
        <v>0.08</v>
      </c>
      <c r="D69" s="83">
        <v>1.079</v>
      </c>
      <c r="E69" s="83">
        <v>1.2869999999999999</v>
      </c>
      <c r="F69" s="83">
        <v>26.02</v>
      </c>
      <c r="G69" s="83">
        <v>180</v>
      </c>
      <c r="H69" s="83">
        <v>90</v>
      </c>
      <c r="I69" s="83" t="s">
        <v>487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518</v>
      </c>
      <c r="B70" s="83" t="s">
        <v>732</v>
      </c>
      <c r="C70" s="83">
        <v>0.08</v>
      </c>
      <c r="D70" s="83">
        <v>1.079</v>
      </c>
      <c r="E70" s="83">
        <v>1.2869999999999999</v>
      </c>
      <c r="F70" s="83">
        <v>26.01</v>
      </c>
      <c r="G70" s="83">
        <v>0</v>
      </c>
      <c r="H70" s="83">
        <v>90</v>
      </c>
      <c r="I70" s="83" t="s">
        <v>483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520</v>
      </c>
      <c r="B71" s="83" t="s">
        <v>732</v>
      </c>
      <c r="C71" s="83">
        <v>0.08</v>
      </c>
      <c r="D71" s="83">
        <v>1.079</v>
      </c>
      <c r="E71" s="83">
        <v>1.2869999999999999</v>
      </c>
      <c r="F71" s="83">
        <v>70.599999999999994</v>
      </c>
      <c r="G71" s="83">
        <v>180</v>
      </c>
      <c r="H71" s="83">
        <v>90</v>
      </c>
      <c r="I71" s="83" t="s">
        <v>487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537</v>
      </c>
      <c r="B72" s="83" t="s">
        <v>732</v>
      </c>
      <c r="C72" s="83">
        <v>0.08</v>
      </c>
      <c r="D72" s="83">
        <v>1.079</v>
      </c>
      <c r="E72" s="83">
        <v>1.2869999999999999</v>
      </c>
      <c r="F72" s="83">
        <v>17.649999999999999</v>
      </c>
      <c r="G72" s="83">
        <v>0</v>
      </c>
      <c r="H72" s="83">
        <v>90</v>
      </c>
      <c r="I72" s="83" t="s">
        <v>483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538</v>
      </c>
      <c r="B73" s="83" t="s">
        <v>732</v>
      </c>
      <c r="C73" s="83">
        <v>0.08</v>
      </c>
      <c r="D73" s="83">
        <v>1.079</v>
      </c>
      <c r="E73" s="83">
        <v>1.2869999999999999</v>
      </c>
      <c r="F73" s="83">
        <v>15.79</v>
      </c>
      <c r="G73" s="83">
        <v>0</v>
      </c>
      <c r="H73" s="83">
        <v>90</v>
      </c>
      <c r="I73" s="83" t="s">
        <v>483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539</v>
      </c>
      <c r="B74" s="83" t="s">
        <v>732</v>
      </c>
      <c r="C74" s="83">
        <v>0.08</v>
      </c>
      <c r="D74" s="83">
        <v>1.079</v>
      </c>
      <c r="E74" s="83">
        <v>1.2869999999999999</v>
      </c>
      <c r="F74" s="83">
        <v>52.03</v>
      </c>
      <c r="G74" s="83">
        <v>180</v>
      </c>
      <c r="H74" s="83">
        <v>90</v>
      </c>
      <c r="I74" s="83" t="s">
        <v>487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540</v>
      </c>
      <c r="B75" s="83" t="s">
        <v>733</v>
      </c>
      <c r="C75" s="83">
        <v>0.3</v>
      </c>
      <c r="D75" s="83">
        <v>0.33500000000000002</v>
      </c>
      <c r="E75" s="83">
        <v>0.35799999999999998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541</v>
      </c>
      <c r="B76" s="83" t="s">
        <v>733</v>
      </c>
      <c r="C76" s="83">
        <v>0.3</v>
      </c>
      <c r="D76" s="83">
        <v>0.33500000000000002</v>
      </c>
      <c r="E76" s="83">
        <v>0.35799999999999998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531</v>
      </c>
      <c r="B77" s="83" t="s">
        <v>732</v>
      </c>
      <c r="C77" s="83">
        <v>0.08</v>
      </c>
      <c r="D77" s="83">
        <v>1.079</v>
      </c>
      <c r="E77" s="83">
        <v>1.2869999999999999</v>
      </c>
      <c r="F77" s="83">
        <v>97.55</v>
      </c>
      <c r="G77" s="83">
        <v>0</v>
      </c>
      <c r="H77" s="83">
        <v>90</v>
      </c>
      <c r="I77" s="83" t="s">
        <v>483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532</v>
      </c>
      <c r="B78" s="83" t="s">
        <v>733</v>
      </c>
      <c r="C78" s="83">
        <v>0.3</v>
      </c>
      <c r="D78" s="83">
        <v>0.33500000000000002</v>
      </c>
      <c r="E78" s="83">
        <v>0.35799999999999998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535</v>
      </c>
      <c r="B79" s="83" t="s">
        <v>732</v>
      </c>
      <c r="C79" s="83">
        <v>0.08</v>
      </c>
      <c r="D79" s="83">
        <v>1.079</v>
      </c>
      <c r="E79" s="83">
        <v>1.2869999999999999</v>
      </c>
      <c r="F79" s="83">
        <v>13.94</v>
      </c>
      <c r="G79" s="83">
        <v>180</v>
      </c>
      <c r="H79" s="83">
        <v>90</v>
      </c>
      <c r="I79" s="83" t="s">
        <v>487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534</v>
      </c>
      <c r="B80" s="83" t="s">
        <v>732</v>
      </c>
      <c r="C80" s="83">
        <v>0.08</v>
      </c>
      <c r="D80" s="83">
        <v>1.079</v>
      </c>
      <c r="E80" s="83">
        <v>1.2869999999999999</v>
      </c>
      <c r="F80" s="83">
        <v>52.03</v>
      </c>
      <c r="G80" s="83">
        <v>90</v>
      </c>
      <c r="H80" s="83">
        <v>90</v>
      </c>
      <c r="I80" s="83" t="s">
        <v>485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533</v>
      </c>
      <c r="B81" s="83" t="s">
        <v>732</v>
      </c>
      <c r="C81" s="83">
        <v>0.08</v>
      </c>
      <c r="D81" s="83">
        <v>1.079</v>
      </c>
      <c r="E81" s="83">
        <v>1.2869999999999999</v>
      </c>
      <c r="F81" s="83">
        <v>21.37</v>
      </c>
      <c r="G81" s="83">
        <v>0</v>
      </c>
      <c r="H81" s="83">
        <v>90</v>
      </c>
      <c r="I81" s="83" t="s">
        <v>483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536</v>
      </c>
      <c r="B82" s="83" t="s">
        <v>733</v>
      </c>
      <c r="C82" s="83">
        <v>0.3</v>
      </c>
      <c r="D82" s="83">
        <v>0.33500000000000002</v>
      </c>
      <c r="E82" s="83">
        <v>0.35799999999999998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498</v>
      </c>
      <c r="B83" s="83" t="s">
        <v>734</v>
      </c>
      <c r="C83" s="83">
        <v>0.08</v>
      </c>
      <c r="D83" s="83">
        <v>1.079</v>
      </c>
      <c r="E83" s="83">
        <v>1.2869999999999999</v>
      </c>
      <c r="F83" s="83">
        <v>67.63</v>
      </c>
      <c r="G83" s="83">
        <v>90</v>
      </c>
      <c r="H83" s="83">
        <v>90</v>
      </c>
      <c r="I83" s="83" t="s">
        <v>485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497</v>
      </c>
      <c r="B84" s="83" t="s">
        <v>734</v>
      </c>
      <c r="C84" s="83">
        <v>0.08</v>
      </c>
      <c r="D84" s="83">
        <v>1.079</v>
      </c>
      <c r="E84" s="83">
        <v>1.2869999999999999</v>
      </c>
      <c r="F84" s="83">
        <v>18.12</v>
      </c>
      <c r="G84" s="83">
        <v>0</v>
      </c>
      <c r="H84" s="83">
        <v>90</v>
      </c>
      <c r="I84" s="83" t="s">
        <v>483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502</v>
      </c>
      <c r="B85" s="83" t="s">
        <v>734</v>
      </c>
      <c r="C85" s="83">
        <v>0.08</v>
      </c>
      <c r="D85" s="83">
        <v>1.079</v>
      </c>
      <c r="E85" s="83">
        <v>1.2869999999999999</v>
      </c>
      <c r="F85" s="83">
        <v>213.77</v>
      </c>
      <c r="G85" s="83">
        <v>0</v>
      </c>
      <c r="H85" s="83">
        <v>90</v>
      </c>
      <c r="I85" s="83" t="s">
        <v>483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504</v>
      </c>
      <c r="B86" s="83" t="s">
        <v>734</v>
      </c>
      <c r="C86" s="83">
        <v>0.08</v>
      </c>
      <c r="D86" s="83">
        <v>1.079</v>
      </c>
      <c r="E86" s="83">
        <v>1.2869999999999999</v>
      </c>
      <c r="F86" s="83">
        <v>167.88</v>
      </c>
      <c r="G86" s="83">
        <v>180</v>
      </c>
      <c r="H86" s="83">
        <v>90</v>
      </c>
      <c r="I86" s="83" t="s">
        <v>487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505</v>
      </c>
      <c r="B87" s="83" t="s">
        <v>734</v>
      </c>
      <c r="C87" s="83">
        <v>0.08</v>
      </c>
      <c r="D87" s="83">
        <v>1.079</v>
      </c>
      <c r="E87" s="83">
        <v>1.2869999999999999</v>
      </c>
      <c r="F87" s="83">
        <v>41.06</v>
      </c>
      <c r="G87" s="83">
        <v>270</v>
      </c>
      <c r="H87" s="83">
        <v>90</v>
      </c>
      <c r="I87" s="83" t="s">
        <v>489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503</v>
      </c>
      <c r="B88" s="83" t="s">
        <v>734</v>
      </c>
      <c r="C88" s="83">
        <v>0.08</v>
      </c>
      <c r="D88" s="83">
        <v>1.079</v>
      </c>
      <c r="E88" s="83">
        <v>1.2869999999999999</v>
      </c>
      <c r="F88" s="83">
        <v>12.08</v>
      </c>
      <c r="G88" s="83">
        <v>0</v>
      </c>
      <c r="H88" s="83">
        <v>90</v>
      </c>
      <c r="I88" s="83" t="s">
        <v>483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506</v>
      </c>
      <c r="B89" s="83" t="s">
        <v>733</v>
      </c>
      <c r="C89" s="83">
        <v>0.3</v>
      </c>
      <c r="D89" s="83">
        <v>0.33500000000000002</v>
      </c>
      <c r="E89" s="83">
        <v>0.35799999999999998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495</v>
      </c>
      <c r="B90" s="83" t="s">
        <v>734</v>
      </c>
      <c r="C90" s="83">
        <v>0.08</v>
      </c>
      <c r="D90" s="83">
        <v>1.079</v>
      </c>
      <c r="E90" s="83">
        <v>1.2869999999999999</v>
      </c>
      <c r="F90" s="83">
        <v>62.8</v>
      </c>
      <c r="G90" s="83">
        <v>0</v>
      </c>
      <c r="H90" s="83">
        <v>90</v>
      </c>
      <c r="I90" s="83" t="s">
        <v>483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491</v>
      </c>
      <c r="B91" s="83" t="s">
        <v>734</v>
      </c>
      <c r="C91" s="83">
        <v>0.08</v>
      </c>
      <c r="D91" s="83">
        <v>1.079</v>
      </c>
      <c r="E91" s="83">
        <v>1.2869999999999999</v>
      </c>
      <c r="F91" s="83">
        <v>45.89</v>
      </c>
      <c r="G91" s="83">
        <v>180</v>
      </c>
      <c r="H91" s="83">
        <v>90</v>
      </c>
      <c r="I91" s="83" t="s">
        <v>487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492</v>
      </c>
      <c r="B92" s="83" t="s">
        <v>734</v>
      </c>
      <c r="C92" s="83">
        <v>0.08</v>
      </c>
      <c r="D92" s="83">
        <v>1.079</v>
      </c>
      <c r="E92" s="83">
        <v>1.2869999999999999</v>
      </c>
      <c r="F92" s="83">
        <v>22.95</v>
      </c>
      <c r="G92" s="83">
        <v>270</v>
      </c>
      <c r="H92" s="83">
        <v>90</v>
      </c>
      <c r="I92" s="83" t="s">
        <v>489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493</v>
      </c>
      <c r="B93" s="83" t="s">
        <v>733</v>
      </c>
      <c r="C93" s="83">
        <v>0.3</v>
      </c>
      <c r="D93" s="83">
        <v>0.33500000000000002</v>
      </c>
      <c r="E93" s="83">
        <v>0.35799999999999998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494</v>
      </c>
      <c r="B94" s="83" t="s">
        <v>734</v>
      </c>
      <c r="C94" s="83">
        <v>0.08</v>
      </c>
      <c r="D94" s="83">
        <v>1.079</v>
      </c>
      <c r="E94" s="83">
        <v>1.2869999999999999</v>
      </c>
      <c r="F94" s="83">
        <v>26.57</v>
      </c>
      <c r="G94" s="83">
        <v>270</v>
      </c>
      <c r="H94" s="83">
        <v>90</v>
      </c>
      <c r="I94" s="83" t="s">
        <v>489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507</v>
      </c>
      <c r="B95" s="83" t="s">
        <v>732</v>
      </c>
      <c r="C95" s="83">
        <v>0.08</v>
      </c>
      <c r="D95" s="83">
        <v>1.079</v>
      </c>
      <c r="E95" s="83">
        <v>1.2869999999999999</v>
      </c>
      <c r="F95" s="83">
        <v>55.74</v>
      </c>
      <c r="G95" s="83">
        <v>180</v>
      </c>
      <c r="H95" s="83">
        <v>90</v>
      </c>
      <c r="I95" s="83" t="s">
        <v>487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508</v>
      </c>
      <c r="B96" s="83" t="s">
        <v>732</v>
      </c>
      <c r="C96" s="83">
        <v>0.08</v>
      </c>
      <c r="D96" s="83">
        <v>1.079</v>
      </c>
      <c r="E96" s="83">
        <v>1.2869999999999999</v>
      </c>
      <c r="F96" s="83">
        <v>104.06</v>
      </c>
      <c r="G96" s="83">
        <v>270</v>
      </c>
      <c r="H96" s="83">
        <v>90</v>
      </c>
      <c r="I96" s="83" t="s">
        <v>489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521</v>
      </c>
      <c r="B97" s="83" t="s">
        <v>732</v>
      </c>
      <c r="C97" s="83">
        <v>0.08</v>
      </c>
      <c r="D97" s="83">
        <v>1.079</v>
      </c>
      <c r="E97" s="83">
        <v>1.2869999999999999</v>
      </c>
      <c r="F97" s="83">
        <v>13.94</v>
      </c>
      <c r="G97" s="83">
        <v>180</v>
      </c>
      <c r="H97" s="83">
        <v>90</v>
      </c>
      <c r="I97" s="83" t="s">
        <v>487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522</v>
      </c>
      <c r="B98" s="83" t="s">
        <v>732</v>
      </c>
      <c r="C98" s="83">
        <v>0.08</v>
      </c>
      <c r="D98" s="83">
        <v>1.079</v>
      </c>
      <c r="E98" s="83">
        <v>1.2869999999999999</v>
      </c>
      <c r="F98" s="83">
        <v>26.01</v>
      </c>
      <c r="G98" s="83">
        <v>270</v>
      </c>
      <c r="H98" s="83">
        <v>90</v>
      </c>
      <c r="I98" s="83" t="s">
        <v>489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523</v>
      </c>
      <c r="B99" s="83" t="s">
        <v>733</v>
      </c>
      <c r="C99" s="83">
        <v>0.3</v>
      </c>
      <c r="D99" s="83">
        <v>0.33500000000000002</v>
      </c>
      <c r="E99" s="83">
        <v>0.35799999999999998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509</v>
      </c>
      <c r="B100" s="83" t="s">
        <v>732</v>
      </c>
      <c r="C100" s="83">
        <v>0.08</v>
      </c>
      <c r="D100" s="83">
        <v>1.079</v>
      </c>
      <c r="E100" s="83">
        <v>1.2869999999999999</v>
      </c>
      <c r="F100" s="83">
        <v>55.74</v>
      </c>
      <c r="G100" s="83">
        <v>0</v>
      </c>
      <c r="H100" s="83">
        <v>90</v>
      </c>
      <c r="I100" s="83" t="s">
        <v>483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510</v>
      </c>
      <c r="B101" s="83" t="s">
        <v>732</v>
      </c>
      <c r="C101" s="83">
        <v>0.08</v>
      </c>
      <c r="D101" s="83">
        <v>1.079</v>
      </c>
      <c r="E101" s="83">
        <v>1.2869999999999999</v>
      </c>
      <c r="F101" s="83">
        <v>104.05</v>
      </c>
      <c r="G101" s="83">
        <v>270</v>
      </c>
      <c r="H101" s="83">
        <v>90</v>
      </c>
      <c r="I101" s="83" t="s">
        <v>489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524</v>
      </c>
      <c r="B102" s="83" t="s">
        <v>732</v>
      </c>
      <c r="C102" s="83">
        <v>0.08</v>
      </c>
      <c r="D102" s="83">
        <v>1.079</v>
      </c>
      <c r="E102" s="83">
        <v>1.2869999999999999</v>
      </c>
      <c r="F102" s="83">
        <v>13.94</v>
      </c>
      <c r="G102" s="83">
        <v>0</v>
      </c>
      <c r="H102" s="83">
        <v>90</v>
      </c>
      <c r="I102" s="83" t="s">
        <v>483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525</v>
      </c>
      <c r="B103" s="83" t="s">
        <v>732</v>
      </c>
      <c r="C103" s="83">
        <v>0.08</v>
      </c>
      <c r="D103" s="83">
        <v>1.079</v>
      </c>
      <c r="E103" s="83">
        <v>1.2869999999999999</v>
      </c>
      <c r="F103" s="83">
        <v>26.01</v>
      </c>
      <c r="G103" s="83">
        <v>270</v>
      </c>
      <c r="H103" s="83">
        <v>90</v>
      </c>
      <c r="I103" s="83" t="s">
        <v>489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526</v>
      </c>
      <c r="B104" s="83" t="s">
        <v>733</v>
      </c>
      <c r="C104" s="83">
        <v>0.3</v>
      </c>
      <c r="D104" s="83">
        <v>0.33500000000000002</v>
      </c>
      <c r="E104" s="83">
        <v>0.35799999999999998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511</v>
      </c>
      <c r="B105" s="83" t="s">
        <v>732</v>
      </c>
      <c r="C105" s="83">
        <v>0.08</v>
      </c>
      <c r="D105" s="83">
        <v>1.079</v>
      </c>
      <c r="E105" s="83">
        <v>1.2869999999999999</v>
      </c>
      <c r="F105" s="83">
        <v>847.14</v>
      </c>
      <c r="G105" s="83">
        <v>180</v>
      </c>
      <c r="H105" s="83">
        <v>90</v>
      </c>
      <c r="I105" s="83" t="s">
        <v>487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527</v>
      </c>
      <c r="B106" s="83" t="s">
        <v>732</v>
      </c>
      <c r="C106" s="83">
        <v>0.08</v>
      </c>
      <c r="D106" s="83">
        <v>1.079</v>
      </c>
      <c r="E106" s="83">
        <v>1.2869999999999999</v>
      </c>
      <c r="F106" s="83">
        <v>183.96</v>
      </c>
      <c r="G106" s="83">
        <v>180</v>
      </c>
      <c r="H106" s="83">
        <v>90</v>
      </c>
      <c r="I106" s="83" t="s">
        <v>487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528</v>
      </c>
      <c r="B107" s="83" t="s">
        <v>733</v>
      </c>
      <c r="C107" s="83">
        <v>0.3</v>
      </c>
      <c r="D107" s="83">
        <v>0.33500000000000002</v>
      </c>
      <c r="E107" s="83">
        <v>0.35799999999999998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512</v>
      </c>
      <c r="B108" s="83" t="s">
        <v>732</v>
      </c>
      <c r="C108" s="83">
        <v>0.08</v>
      </c>
      <c r="D108" s="83">
        <v>1.079</v>
      </c>
      <c r="E108" s="83">
        <v>1.2869999999999999</v>
      </c>
      <c r="F108" s="83">
        <v>847.37</v>
      </c>
      <c r="G108" s="83">
        <v>0</v>
      </c>
      <c r="H108" s="83">
        <v>90</v>
      </c>
      <c r="I108" s="83" t="s">
        <v>483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513</v>
      </c>
      <c r="B109" s="83" t="s">
        <v>732</v>
      </c>
      <c r="C109" s="83">
        <v>0.08</v>
      </c>
      <c r="D109" s="83">
        <v>1.079</v>
      </c>
      <c r="E109" s="83">
        <v>1.2869999999999999</v>
      </c>
      <c r="F109" s="83">
        <v>104.06</v>
      </c>
      <c r="G109" s="83">
        <v>90</v>
      </c>
      <c r="H109" s="83">
        <v>90</v>
      </c>
      <c r="I109" s="83" t="s">
        <v>485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514</v>
      </c>
      <c r="B110" s="83" t="s">
        <v>732</v>
      </c>
      <c r="C110" s="83">
        <v>0.08</v>
      </c>
      <c r="D110" s="83">
        <v>1.079</v>
      </c>
      <c r="E110" s="83">
        <v>1.2869999999999999</v>
      </c>
      <c r="F110" s="83">
        <v>55.74</v>
      </c>
      <c r="G110" s="83">
        <v>180</v>
      </c>
      <c r="H110" s="83">
        <v>90</v>
      </c>
      <c r="I110" s="83" t="s">
        <v>487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516</v>
      </c>
      <c r="B111" s="83" t="s">
        <v>732</v>
      </c>
      <c r="C111" s="83">
        <v>0.08</v>
      </c>
      <c r="D111" s="83">
        <v>1.079</v>
      </c>
      <c r="E111" s="83">
        <v>1.2869999999999999</v>
      </c>
      <c r="F111" s="83">
        <v>104.05</v>
      </c>
      <c r="G111" s="83">
        <v>90</v>
      </c>
      <c r="H111" s="83">
        <v>90</v>
      </c>
      <c r="I111" s="83" t="s">
        <v>485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515</v>
      </c>
      <c r="B112" s="83" t="s">
        <v>732</v>
      </c>
      <c r="C112" s="83">
        <v>0.08</v>
      </c>
      <c r="D112" s="83">
        <v>1.079</v>
      </c>
      <c r="E112" s="83">
        <v>1.2869999999999999</v>
      </c>
      <c r="F112" s="83">
        <v>55.74</v>
      </c>
      <c r="G112" s="83">
        <v>0</v>
      </c>
      <c r="H112" s="83">
        <v>90</v>
      </c>
      <c r="I112" s="83" t="s">
        <v>483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496</v>
      </c>
      <c r="B113" s="83" t="s">
        <v>734</v>
      </c>
      <c r="C113" s="83">
        <v>0.08</v>
      </c>
      <c r="D113" s="83">
        <v>1.079</v>
      </c>
      <c r="E113" s="83">
        <v>1.2869999999999999</v>
      </c>
      <c r="F113" s="83">
        <v>36.229999999999997</v>
      </c>
      <c r="G113" s="83">
        <v>0</v>
      </c>
      <c r="H113" s="83">
        <v>90</v>
      </c>
      <c r="I113" s="83" t="s">
        <v>483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176</v>
      </c>
      <c r="C115" s="83" t="s">
        <v>542</v>
      </c>
      <c r="D115" s="83" t="s">
        <v>543</v>
      </c>
      <c r="E115" s="83" t="s">
        <v>544</v>
      </c>
      <c r="F115" s="83" t="s">
        <v>171</v>
      </c>
      <c r="G115" s="83" t="s">
        <v>545</v>
      </c>
      <c r="H115" s="83" t="s">
        <v>546</v>
      </c>
      <c r="I115" s="83" t="s">
        <v>547</v>
      </c>
      <c r="J115" s="83" t="s">
        <v>478</v>
      </c>
      <c r="K115" s="83" t="s">
        <v>480</v>
      </c>
      <c r="L115"/>
      <c r="M115"/>
      <c r="N115"/>
      <c r="O115"/>
      <c r="P115"/>
      <c r="Q115"/>
      <c r="R115"/>
      <c r="S115"/>
    </row>
    <row r="116" spans="1:19">
      <c r="A116" s="83" t="s">
        <v>571</v>
      </c>
      <c r="B116" s="83" t="s">
        <v>878</v>
      </c>
      <c r="C116" s="83">
        <v>32.21</v>
      </c>
      <c r="D116" s="83">
        <v>32.21</v>
      </c>
      <c r="E116" s="83">
        <v>4.0919999999999996</v>
      </c>
      <c r="F116" s="83">
        <v>0.36199999999999999</v>
      </c>
      <c r="G116" s="83">
        <v>0.22500000000000001</v>
      </c>
      <c r="H116" s="83" t="s">
        <v>549</v>
      </c>
      <c r="I116" s="83" t="s">
        <v>529</v>
      </c>
      <c r="J116" s="83">
        <v>0</v>
      </c>
      <c r="K116" s="83" t="s">
        <v>483</v>
      </c>
      <c r="L116"/>
      <c r="M116"/>
      <c r="N116"/>
      <c r="O116"/>
      <c r="P116"/>
      <c r="Q116"/>
      <c r="R116"/>
      <c r="S116"/>
    </row>
    <row r="117" spans="1:19">
      <c r="A117" s="83" t="s">
        <v>550</v>
      </c>
      <c r="B117" s="83" t="s">
        <v>878</v>
      </c>
      <c r="C117" s="83">
        <v>65.62</v>
      </c>
      <c r="D117" s="83">
        <v>65.62</v>
      </c>
      <c r="E117" s="83">
        <v>4.0919999999999996</v>
      </c>
      <c r="F117" s="83">
        <v>0.36199999999999999</v>
      </c>
      <c r="G117" s="83">
        <v>0.22500000000000001</v>
      </c>
      <c r="H117" s="83" t="s">
        <v>549</v>
      </c>
      <c r="I117" s="83" t="s">
        <v>500</v>
      </c>
      <c r="J117" s="83">
        <v>180</v>
      </c>
      <c r="K117" s="83" t="s">
        <v>487</v>
      </c>
      <c r="L117"/>
      <c r="M117"/>
      <c r="N117"/>
      <c r="O117"/>
      <c r="P117"/>
      <c r="Q117"/>
      <c r="R117"/>
      <c r="S117"/>
    </row>
    <row r="118" spans="1:19">
      <c r="A118" s="83" t="s">
        <v>562</v>
      </c>
      <c r="B118" s="83" t="s">
        <v>878</v>
      </c>
      <c r="C118" s="83">
        <v>5.82</v>
      </c>
      <c r="D118" s="83">
        <v>23.29</v>
      </c>
      <c r="E118" s="83">
        <v>4.0919999999999996</v>
      </c>
      <c r="F118" s="83">
        <v>0.36199999999999999</v>
      </c>
      <c r="G118" s="83">
        <v>0.22500000000000001</v>
      </c>
      <c r="H118" s="83" t="s">
        <v>549</v>
      </c>
      <c r="I118" s="83" t="s">
        <v>517</v>
      </c>
      <c r="J118" s="83">
        <v>0</v>
      </c>
      <c r="K118" s="83" t="s">
        <v>483</v>
      </c>
      <c r="L118"/>
      <c r="M118"/>
      <c r="N118"/>
      <c r="O118"/>
      <c r="P118"/>
      <c r="Q118"/>
      <c r="R118"/>
      <c r="S118"/>
    </row>
    <row r="119" spans="1:19">
      <c r="A119" s="83" t="s">
        <v>564</v>
      </c>
      <c r="B119" s="83" t="s">
        <v>878</v>
      </c>
      <c r="C119" s="83">
        <v>2.15</v>
      </c>
      <c r="D119" s="83">
        <v>8.58</v>
      </c>
      <c r="E119" s="83">
        <v>4.0919999999999996</v>
      </c>
      <c r="F119" s="83">
        <v>0.36199999999999999</v>
      </c>
      <c r="G119" s="83">
        <v>0.22500000000000001</v>
      </c>
      <c r="H119" s="83" t="s">
        <v>549</v>
      </c>
      <c r="I119" s="83" t="s">
        <v>519</v>
      </c>
      <c r="J119" s="83">
        <v>180</v>
      </c>
      <c r="K119" s="83" t="s">
        <v>487</v>
      </c>
      <c r="L119"/>
      <c r="M119"/>
      <c r="N119"/>
      <c r="O119"/>
      <c r="P119"/>
      <c r="Q119"/>
      <c r="R119"/>
      <c r="S119"/>
    </row>
    <row r="120" spans="1:19">
      <c r="A120" s="83" t="s">
        <v>563</v>
      </c>
      <c r="B120" s="83" t="s">
        <v>878</v>
      </c>
      <c r="C120" s="83">
        <v>2.15</v>
      </c>
      <c r="D120" s="83">
        <v>8.59</v>
      </c>
      <c r="E120" s="83">
        <v>4.0919999999999996</v>
      </c>
      <c r="F120" s="83">
        <v>0.36199999999999999</v>
      </c>
      <c r="G120" s="83">
        <v>0.22500000000000001</v>
      </c>
      <c r="H120" s="83" t="s">
        <v>549</v>
      </c>
      <c r="I120" s="83" t="s">
        <v>518</v>
      </c>
      <c r="J120" s="83">
        <v>0</v>
      </c>
      <c r="K120" s="83" t="s">
        <v>483</v>
      </c>
      <c r="L120"/>
      <c r="M120"/>
      <c r="N120"/>
      <c r="O120"/>
      <c r="P120"/>
      <c r="Q120"/>
      <c r="R120"/>
      <c r="S120"/>
    </row>
    <row r="121" spans="1:19">
      <c r="A121" s="83" t="s">
        <v>565</v>
      </c>
      <c r="B121" s="83" t="s">
        <v>878</v>
      </c>
      <c r="C121" s="83">
        <v>5.82</v>
      </c>
      <c r="D121" s="83">
        <v>23.29</v>
      </c>
      <c r="E121" s="83">
        <v>4.0919999999999996</v>
      </c>
      <c r="F121" s="83">
        <v>0.36199999999999999</v>
      </c>
      <c r="G121" s="83">
        <v>0.22500000000000001</v>
      </c>
      <c r="H121" s="83" t="s">
        <v>549</v>
      </c>
      <c r="I121" s="83" t="s">
        <v>520</v>
      </c>
      <c r="J121" s="83">
        <v>180</v>
      </c>
      <c r="K121" s="83" t="s">
        <v>487</v>
      </c>
      <c r="L121"/>
      <c r="M121"/>
      <c r="N121"/>
      <c r="O121"/>
      <c r="P121"/>
      <c r="Q121"/>
      <c r="R121"/>
      <c r="S121"/>
    </row>
    <row r="122" spans="1:19">
      <c r="A122" s="83" t="s">
        <v>576</v>
      </c>
      <c r="B122" s="83" t="s">
        <v>878</v>
      </c>
      <c r="C122" s="83">
        <v>5.83</v>
      </c>
      <c r="D122" s="83">
        <v>5.83</v>
      </c>
      <c r="E122" s="83">
        <v>4.0919999999999996</v>
      </c>
      <c r="F122" s="83">
        <v>0.36199999999999999</v>
      </c>
      <c r="G122" s="83">
        <v>0.22500000000000001</v>
      </c>
      <c r="H122" s="83" t="s">
        <v>549</v>
      </c>
      <c r="I122" s="83" t="s">
        <v>537</v>
      </c>
      <c r="J122" s="83">
        <v>0</v>
      </c>
      <c r="K122" s="83" t="s">
        <v>483</v>
      </c>
      <c r="L122"/>
      <c r="M122"/>
      <c r="N122"/>
      <c r="O122"/>
      <c r="P122"/>
      <c r="Q122"/>
      <c r="R122"/>
      <c r="S122"/>
    </row>
    <row r="123" spans="1:19">
      <c r="A123" s="83" t="s">
        <v>577</v>
      </c>
      <c r="B123" s="83" t="s">
        <v>878</v>
      </c>
      <c r="C123" s="83">
        <v>5.21</v>
      </c>
      <c r="D123" s="83">
        <v>5.21</v>
      </c>
      <c r="E123" s="83">
        <v>4.0919999999999996</v>
      </c>
      <c r="F123" s="83">
        <v>0.36199999999999999</v>
      </c>
      <c r="G123" s="83">
        <v>0.22500000000000001</v>
      </c>
      <c r="H123" s="83" t="s">
        <v>549</v>
      </c>
      <c r="I123" s="83" t="s">
        <v>538</v>
      </c>
      <c r="J123" s="83">
        <v>0</v>
      </c>
      <c r="K123" s="83" t="s">
        <v>483</v>
      </c>
      <c r="L123"/>
      <c r="M123"/>
      <c r="N123"/>
      <c r="O123"/>
      <c r="P123"/>
      <c r="Q123"/>
      <c r="R123"/>
      <c r="S123"/>
    </row>
    <row r="124" spans="1:19">
      <c r="A124" s="83" t="s">
        <v>578</v>
      </c>
      <c r="B124" s="83" t="s">
        <v>878</v>
      </c>
      <c r="C124" s="83">
        <v>17.18</v>
      </c>
      <c r="D124" s="83">
        <v>17.18</v>
      </c>
      <c r="E124" s="83">
        <v>4.0919999999999996</v>
      </c>
      <c r="F124" s="83">
        <v>0.36199999999999999</v>
      </c>
      <c r="G124" s="83">
        <v>0.22500000000000001</v>
      </c>
      <c r="H124" s="83" t="s">
        <v>549</v>
      </c>
      <c r="I124" s="83" t="s">
        <v>539</v>
      </c>
      <c r="J124" s="83">
        <v>180</v>
      </c>
      <c r="K124" s="83" t="s">
        <v>487</v>
      </c>
      <c r="L124"/>
      <c r="M124"/>
      <c r="N124"/>
      <c r="O124"/>
      <c r="P124"/>
      <c r="Q124"/>
      <c r="R124"/>
      <c r="S124"/>
    </row>
    <row r="125" spans="1:19">
      <c r="A125" s="83" t="s">
        <v>572</v>
      </c>
      <c r="B125" s="83" t="s">
        <v>878</v>
      </c>
      <c r="C125" s="83">
        <v>32.21</v>
      </c>
      <c r="D125" s="83">
        <v>32.21</v>
      </c>
      <c r="E125" s="83">
        <v>4.0919999999999996</v>
      </c>
      <c r="F125" s="83">
        <v>0.36199999999999999</v>
      </c>
      <c r="G125" s="83">
        <v>0.22500000000000001</v>
      </c>
      <c r="H125" s="83" t="s">
        <v>549</v>
      </c>
      <c r="I125" s="83" t="s">
        <v>531</v>
      </c>
      <c r="J125" s="83">
        <v>0</v>
      </c>
      <c r="K125" s="83" t="s">
        <v>483</v>
      </c>
      <c r="L125"/>
      <c r="M125"/>
      <c r="N125"/>
      <c r="O125"/>
      <c r="P125"/>
      <c r="Q125"/>
      <c r="R125"/>
      <c r="S125"/>
    </row>
    <row r="126" spans="1:19">
      <c r="A126" s="83" t="s">
        <v>575</v>
      </c>
      <c r="B126" s="83" t="s">
        <v>878</v>
      </c>
      <c r="C126" s="83">
        <v>4.5999999999999996</v>
      </c>
      <c r="D126" s="83">
        <v>4.5999999999999996</v>
      </c>
      <c r="E126" s="83">
        <v>4.0919999999999996</v>
      </c>
      <c r="F126" s="83">
        <v>0.36199999999999999</v>
      </c>
      <c r="G126" s="83">
        <v>0.22500000000000001</v>
      </c>
      <c r="H126" s="83" t="s">
        <v>549</v>
      </c>
      <c r="I126" s="83" t="s">
        <v>535</v>
      </c>
      <c r="J126" s="83">
        <v>180</v>
      </c>
      <c r="K126" s="83" t="s">
        <v>487</v>
      </c>
      <c r="L126"/>
      <c r="M126"/>
      <c r="N126"/>
      <c r="O126"/>
      <c r="P126"/>
      <c r="Q126"/>
      <c r="R126"/>
      <c r="S126"/>
    </row>
    <row r="127" spans="1:19">
      <c r="A127" s="83" t="s">
        <v>574</v>
      </c>
      <c r="B127" s="83" t="s">
        <v>878</v>
      </c>
      <c r="C127" s="83">
        <v>17.18</v>
      </c>
      <c r="D127" s="83">
        <v>17.18</v>
      </c>
      <c r="E127" s="83">
        <v>4.0919999999999996</v>
      </c>
      <c r="F127" s="83">
        <v>0.36199999999999999</v>
      </c>
      <c r="G127" s="83">
        <v>0.22500000000000001</v>
      </c>
      <c r="H127" s="83" t="s">
        <v>549</v>
      </c>
      <c r="I127" s="83" t="s">
        <v>534</v>
      </c>
      <c r="J127" s="83">
        <v>90</v>
      </c>
      <c r="K127" s="83" t="s">
        <v>485</v>
      </c>
      <c r="L127"/>
      <c r="M127"/>
      <c r="N127"/>
      <c r="O127"/>
      <c r="P127"/>
      <c r="Q127"/>
      <c r="R127"/>
      <c r="S127"/>
    </row>
    <row r="128" spans="1:19">
      <c r="A128" s="83" t="s">
        <v>573</v>
      </c>
      <c r="B128" s="83" t="s">
        <v>878</v>
      </c>
      <c r="C128" s="83">
        <v>4.5999999999999996</v>
      </c>
      <c r="D128" s="83">
        <v>4.5999999999999996</v>
      </c>
      <c r="E128" s="83">
        <v>4.0919999999999996</v>
      </c>
      <c r="F128" s="83">
        <v>0.36199999999999999</v>
      </c>
      <c r="G128" s="83">
        <v>0.22500000000000001</v>
      </c>
      <c r="H128" s="83" t="s">
        <v>549</v>
      </c>
      <c r="I128" s="83" t="s">
        <v>533</v>
      </c>
      <c r="J128" s="83">
        <v>0</v>
      </c>
      <c r="K128" s="83" t="s">
        <v>483</v>
      </c>
      <c r="L128"/>
      <c r="M128"/>
      <c r="N128"/>
      <c r="O128"/>
      <c r="P128"/>
      <c r="Q128"/>
      <c r="R128"/>
      <c r="S128"/>
    </row>
    <row r="129" spans="1:19">
      <c r="A129" s="83" t="s">
        <v>551</v>
      </c>
      <c r="B129" s="83" t="s">
        <v>878</v>
      </c>
      <c r="C129" s="83">
        <v>85.24</v>
      </c>
      <c r="D129" s="83">
        <v>85.24</v>
      </c>
      <c r="E129" s="83">
        <v>4.0919999999999996</v>
      </c>
      <c r="F129" s="83">
        <v>0.36199999999999999</v>
      </c>
      <c r="G129" s="83">
        <v>0.22500000000000001</v>
      </c>
      <c r="H129" s="83" t="s">
        <v>549</v>
      </c>
      <c r="I129" s="83" t="s">
        <v>504</v>
      </c>
      <c r="J129" s="83">
        <v>180</v>
      </c>
      <c r="K129" s="83" t="s">
        <v>487</v>
      </c>
      <c r="L129"/>
      <c r="M129"/>
      <c r="N129"/>
      <c r="O129"/>
      <c r="P129"/>
      <c r="Q129"/>
      <c r="R129"/>
      <c r="S129"/>
    </row>
    <row r="130" spans="1:19">
      <c r="A130" s="83" t="s">
        <v>548</v>
      </c>
      <c r="B130" s="83" t="s">
        <v>878</v>
      </c>
      <c r="C130" s="83">
        <v>23.3</v>
      </c>
      <c r="D130" s="83">
        <v>23.3</v>
      </c>
      <c r="E130" s="83">
        <v>4.0919999999999996</v>
      </c>
      <c r="F130" s="83">
        <v>0.36199999999999999</v>
      </c>
      <c r="G130" s="83">
        <v>0.22500000000000001</v>
      </c>
      <c r="H130" s="83" t="s">
        <v>549</v>
      </c>
      <c r="I130" s="83" t="s">
        <v>491</v>
      </c>
      <c r="J130" s="83">
        <v>180</v>
      </c>
      <c r="K130" s="83" t="s">
        <v>487</v>
      </c>
      <c r="L130"/>
      <c r="M130"/>
      <c r="N130"/>
      <c r="O130"/>
      <c r="P130"/>
      <c r="Q130"/>
      <c r="R130"/>
      <c r="S130"/>
    </row>
    <row r="131" spans="1:19">
      <c r="A131" s="83" t="s">
        <v>552</v>
      </c>
      <c r="B131" s="83" t="s">
        <v>879</v>
      </c>
      <c r="C131" s="83">
        <v>4.5999999999999996</v>
      </c>
      <c r="D131" s="83">
        <v>18.39</v>
      </c>
      <c r="E131" s="83">
        <v>4.0919999999999996</v>
      </c>
      <c r="F131" s="83">
        <v>0.36199999999999999</v>
      </c>
      <c r="G131" s="83">
        <v>0.22500000000000001</v>
      </c>
      <c r="H131" s="83" t="s">
        <v>549</v>
      </c>
      <c r="I131" s="83" t="s">
        <v>507</v>
      </c>
      <c r="J131" s="83">
        <v>180</v>
      </c>
      <c r="K131" s="83" t="s">
        <v>487</v>
      </c>
      <c r="L131"/>
      <c r="M131"/>
      <c r="N131"/>
      <c r="O131"/>
      <c r="P131"/>
      <c r="Q131"/>
      <c r="R131"/>
      <c r="S131"/>
    </row>
    <row r="132" spans="1:19">
      <c r="A132" s="83" t="s">
        <v>553</v>
      </c>
      <c r="B132" s="83" t="s">
        <v>879</v>
      </c>
      <c r="C132" s="83">
        <v>8.58</v>
      </c>
      <c r="D132" s="83">
        <v>34.33</v>
      </c>
      <c r="E132" s="83">
        <v>4.0919999999999996</v>
      </c>
      <c r="F132" s="83">
        <v>0.36199999999999999</v>
      </c>
      <c r="G132" s="83">
        <v>0.22500000000000001</v>
      </c>
      <c r="H132" s="83" t="s">
        <v>549</v>
      </c>
      <c r="I132" s="83" t="s">
        <v>508</v>
      </c>
      <c r="J132" s="83">
        <v>270</v>
      </c>
      <c r="K132" s="83" t="s">
        <v>489</v>
      </c>
      <c r="L132"/>
      <c r="M132"/>
      <c r="N132"/>
      <c r="O132"/>
      <c r="P132"/>
      <c r="Q132"/>
      <c r="R132"/>
      <c r="S132"/>
    </row>
    <row r="133" spans="1:19">
      <c r="A133" s="83" t="s">
        <v>566</v>
      </c>
      <c r="B133" s="83" t="s">
        <v>879</v>
      </c>
      <c r="C133" s="83">
        <v>4.5999999999999996</v>
      </c>
      <c r="D133" s="83">
        <v>4.5999999999999996</v>
      </c>
      <c r="E133" s="83">
        <v>4.0919999999999996</v>
      </c>
      <c r="F133" s="83">
        <v>0.36199999999999999</v>
      </c>
      <c r="G133" s="83">
        <v>0.22500000000000001</v>
      </c>
      <c r="H133" s="83" t="s">
        <v>549</v>
      </c>
      <c r="I133" s="83" t="s">
        <v>521</v>
      </c>
      <c r="J133" s="83">
        <v>180</v>
      </c>
      <c r="K133" s="83" t="s">
        <v>487</v>
      </c>
      <c r="L133"/>
      <c r="M133"/>
      <c r="N133"/>
      <c r="O133"/>
      <c r="P133"/>
      <c r="Q133"/>
      <c r="R133"/>
      <c r="S133"/>
    </row>
    <row r="134" spans="1:19">
      <c r="A134" s="83" t="s">
        <v>567</v>
      </c>
      <c r="B134" s="83" t="s">
        <v>879</v>
      </c>
      <c r="C134" s="83">
        <v>8.59</v>
      </c>
      <c r="D134" s="83">
        <v>8.59</v>
      </c>
      <c r="E134" s="83">
        <v>4.0919999999999996</v>
      </c>
      <c r="F134" s="83">
        <v>0.36199999999999999</v>
      </c>
      <c r="G134" s="83">
        <v>0.22500000000000001</v>
      </c>
      <c r="H134" s="83" t="s">
        <v>549</v>
      </c>
      <c r="I134" s="83" t="s">
        <v>522</v>
      </c>
      <c r="J134" s="83">
        <v>270</v>
      </c>
      <c r="K134" s="83" t="s">
        <v>489</v>
      </c>
      <c r="L134"/>
      <c r="M134"/>
      <c r="N134"/>
      <c r="O134"/>
      <c r="P134"/>
      <c r="Q134"/>
      <c r="R134"/>
      <c r="S134"/>
    </row>
    <row r="135" spans="1:19">
      <c r="A135" s="83" t="s">
        <v>554</v>
      </c>
      <c r="B135" s="83" t="s">
        <v>879</v>
      </c>
      <c r="C135" s="83">
        <v>4.5999999999999996</v>
      </c>
      <c r="D135" s="83">
        <v>18.39</v>
      </c>
      <c r="E135" s="83">
        <v>4.0919999999999996</v>
      </c>
      <c r="F135" s="83">
        <v>0.36199999999999999</v>
      </c>
      <c r="G135" s="83">
        <v>0.22500000000000001</v>
      </c>
      <c r="H135" s="83" t="s">
        <v>549</v>
      </c>
      <c r="I135" s="83" t="s">
        <v>509</v>
      </c>
      <c r="J135" s="83">
        <v>0</v>
      </c>
      <c r="K135" s="83" t="s">
        <v>483</v>
      </c>
      <c r="L135"/>
      <c r="M135"/>
      <c r="N135"/>
      <c r="O135"/>
      <c r="P135"/>
      <c r="Q135"/>
      <c r="R135"/>
      <c r="S135"/>
    </row>
    <row r="136" spans="1:19">
      <c r="A136" s="83" t="s">
        <v>555</v>
      </c>
      <c r="B136" s="83" t="s">
        <v>879</v>
      </c>
      <c r="C136" s="83">
        <v>8.58</v>
      </c>
      <c r="D136" s="83">
        <v>34.33</v>
      </c>
      <c r="E136" s="83">
        <v>4.0919999999999996</v>
      </c>
      <c r="F136" s="83">
        <v>0.36199999999999999</v>
      </c>
      <c r="G136" s="83">
        <v>0.22500000000000001</v>
      </c>
      <c r="H136" s="83" t="s">
        <v>549</v>
      </c>
      <c r="I136" s="83" t="s">
        <v>510</v>
      </c>
      <c r="J136" s="83">
        <v>270</v>
      </c>
      <c r="K136" s="83" t="s">
        <v>489</v>
      </c>
      <c r="L136"/>
      <c r="M136"/>
      <c r="N136"/>
      <c r="O136"/>
      <c r="P136"/>
      <c r="Q136"/>
      <c r="R136"/>
      <c r="S136"/>
    </row>
    <row r="137" spans="1:19">
      <c r="A137" s="83" t="s">
        <v>568</v>
      </c>
      <c r="B137" s="83" t="s">
        <v>879</v>
      </c>
      <c r="C137" s="83">
        <v>4.5999999999999996</v>
      </c>
      <c r="D137" s="83">
        <v>4.5999999999999996</v>
      </c>
      <c r="E137" s="83">
        <v>4.0919999999999996</v>
      </c>
      <c r="F137" s="83">
        <v>0.36199999999999999</v>
      </c>
      <c r="G137" s="83">
        <v>0.22500000000000001</v>
      </c>
      <c r="H137" s="83" t="s">
        <v>549</v>
      </c>
      <c r="I137" s="83" t="s">
        <v>524</v>
      </c>
      <c r="J137" s="83">
        <v>0</v>
      </c>
      <c r="K137" s="83" t="s">
        <v>483</v>
      </c>
      <c r="L137"/>
      <c r="M137"/>
      <c r="N137"/>
      <c r="O137"/>
      <c r="P137"/>
      <c r="Q137"/>
      <c r="R137"/>
      <c r="S137"/>
    </row>
    <row r="138" spans="1:19">
      <c r="A138" s="83" t="s">
        <v>569</v>
      </c>
      <c r="B138" s="83" t="s">
        <v>879</v>
      </c>
      <c r="C138" s="83">
        <v>8.59</v>
      </c>
      <c r="D138" s="83">
        <v>8.59</v>
      </c>
      <c r="E138" s="83">
        <v>4.0919999999999996</v>
      </c>
      <c r="F138" s="83">
        <v>0.36199999999999999</v>
      </c>
      <c r="G138" s="83">
        <v>0.22500000000000001</v>
      </c>
      <c r="H138" s="83" t="s">
        <v>549</v>
      </c>
      <c r="I138" s="83" t="s">
        <v>525</v>
      </c>
      <c r="J138" s="83">
        <v>270</v>
      </c>
      <c r="K138" s="83" t="s">
        <v>489</v>
      </c>
      <c r="L138"/>
      <c r="M138"/>
      <c r="N138"/>
      <c r="O138"/>
      <c r="P138"/>
      <c r="Q138"/>
      <c r="R138"/>
      <c r="S138"/>
    </row>
    <row r="139" spans="1:19">
      <c r="A139" s="83" t="s">
        <v>556</v>
      </c>
      <c r="B139" s="83" t="s">
        <v>879</v>
      </c>
      <c r="C139" s="83">
        <v>3.68</v>
      </c>
      <c r="D139" s="83">
        <v>279.51</v>
      </c>
      <c r="E139" s="83">
        <v>4.0919999999999996</v>
      </c>
      <c r="F139" s="83">
        <v>0.36199999999999999</v>
      </c>
      <c r="G139" s="83">
        <v>0.22500000000000001</v>
      </c>
      <c r="H139" s="83" t="s">
        <v>549</v>
      </c>
      <c r="I139" s="83" t="s">
        <v>511</v>
      </c>
      <c r="J139" s="83">
        <v>180</v>
      </c>
      <c r="K139" s="83" t="s">
        <v>487</v>
      </c>
      <c r="L139"/>
      <c r="M139"/>
      <c r="N139"/>
      <c r="O139"/>
      <c r="P139"/>
      <c r="Q139"/>
      <c r="R139"/>
      <c r="S139"/>
    </row>
    <row r="140" spans="1:19">
      <c r="A140" s="83" t="s">
        <v>570</v>
      </c>
      <c r="B140" s="83" t="s">
        <v>879</v>
      </c>
      <c r="C140" s="83">
        <v>6.75</v>
      </c>
      <c r="D140" s="83">
        <v>60.74</v>
      </c>
      <c r="E140" s="83">
        <v>4.0919999999999996</v>
      </c>
      <c r="F140" s="83">
        <v>0.36199999999999999</v>
      </c>
      <c r="G140" s="83">
        <v>0.22500000000000001</v>
      </c>
      <c r="H140" s="83" t="s">
        <v>549</v>
      </c>
      <c r="I140" s="83" t="s">
        <v>527</v>
      </c>
      <c r="J140" s="83">
        <v>180</v>
      </c>
      <c r="K140" s="83" t="s">
        <v>487</v>
      </c>
      <c r="L140"/>
      <c r="M140"/>
      <c r="N140"/>
      <c r="O140"/>
      <c r="P140"/>
      <c r="Q140"/>
      <c r="R140"/>
      <c r="S140"/>
    </row>
    <row r="141" spans="1:19">
      <c r="A141" s="83" t="s">
        <v>557</v>
      </c>
      <c r="B141" s="83" t="s">
        <v>879</v>
      </c>
      <c r="C141" s="83">
        <v>3.68</v>
      </c>
      <c r="D141" s="83">
        <v>279.60000000000002</v>
      </c>
      <c r="E141" s="83">
        <v>4.0919999999999996</v>
      </c>
      <c r="F141" s="83">
        <v>0.36199999999999999</v>
      </c>
      <c r="G141" s="83">
        <v>0.22500000000000001</v>
      </c>
      <c r="H141" s="83" t="s">
        <v>549</v>
      </c>
      <c r="I141" s="83" t="s">
        <v>512</v>
      </c>
      <c r="J141" s="83">
        <v>0</v>
      </c>
      <c r="K141" s="83" t="s">
        <v>483</v>
      </c>
      <c r="L141"/>
      <c r="M141"/>
      <c r="N141"/>
      <c r="O141"/>
      <c r="P141"/>
      <c r="Q141"/>
      <c r="R141"/>
      <c r="S141"/>
    </row>
    <row r="142" spans="1:19">
      <c r="A142" s="83" t="s">
        <v>558</v>
      </c>
      <c r="B142" s="83" t="s">
        <v>879</v>
      </c>
      <c r="C142" s="83">
        <v>8.58</v>
      </c>
      <c r="D142" s="83">
        <v>34.33</v>
      </c>
      <c r="E142" s="83">
        <v>4.0919999999999996</v>
      </c>
      <c r="F142" s="83">
        <v>0.36199999999999999</v>
      </c>
      <c r="G142" s="83">
        <v>0.22500000000000001</v>
      </c>
      <c r="H142" s="83" t="s">
        <v>549</v>
      </c>
      <c r="I142" s="83" t="s">
        <v>513</v>
      </c>
      <c r="J142" s="83">
        <v>90</v>
      </c>
      <c r="K142" s="83" t="s">
        <v>485</v>
      </c>
      <c r="L142"/>
      <c r="M142"/>
      <c r="N142"/>
      <c r="O142"/>
      <c r="P142"/>
      <c r="Q142"/>
      <c r="R142"/>
      <c r="S142"/>
    </row>
    <row r="143" spans="1:19">
      <c r="A143" s="83" t="s">
        <v>559</v>
      </c>
      <c r="B143" s="83" t="s">
        <v>879</v>
      </c>
      <c r="C143" s="83">
        <v>4.5999999999999996</v>
      </c>
      <c r="D143" s="83">
        <v>18.39</v>
      </c>
      <c r="E143" s="83">
        <v>4.0919999999999996</v>
      </c>
      <c r="F143" s="83">
        <v>0.36199999999999999</v>
      </c>
      <c r="G143" s="83">
        <v>0.22500000000000001</v>
      </c>
      <c r="H143" s="83" t="s">
        <v>549</v>
      </c>
      <c r="I143" s="83" t="s">
        <v>514</v>
      </c>
      <c r="J143" s="83">
        <v>180</v>
      </c>
      <c r="K143" s="83" t="s">
        <v>487</v>
      </c>
      <c r="L143"/>
      <c r="M143"/>
      <c r="N143"/>
      <c r="O143"/>
      <c r="P143"/>
      <c r="Q143"/>
      <c r="R143"/>
      <c r="S143"/>
    </row>
    <row r="144" spans="1:19">
      <c r="A144" s="83" t="s">
        <v>561</v>
      </c>
      <c r="B144" s="83" t="s">
        <v>879</v>
      </c>
      <c r="C144" s="83">
        <v>8.58</v>
      </c>
      <c r="D144" s="83">
        <v>34.33</v>
      </c>
      <c r="E144" s="83">
        <v>4.0919999999999996</v>
      </c>
      <c r="F144" s="83">
        <v>0.36199999999999999</v>
      </c>
      <c r="G144" s="83">
        <v>0.22500000000000001</v>
      </c>
      <c r="H144" s="83" t="s">
        <v>549</v>
      </c>
      <c r="I144" s="83" t="s">
        <v>516</v>
      </c>
      <c r="J144" s="83">
        <v>90</v>
      </c>
      <c r="K144" s="83" t="s">
        <v>485</v>
      </c>
      <c r="L144"/>
      <c r="M144"/>
      <c r="N144"/>
      <c r="O144"/>
      <c r="P144"/>
      <c r="Q144"/>
      <c r="R144"/>
      <c r="S144"/>
    </row>
    <row r="145" spans="1:19">
      <c r="A145" s="83" t="s">
        <v>560</v>
      </c>
      <c r="B145" s="83" t="s">
        <v>879</v>
      </c>
      <c r="C145" s="83">
        <v>4.5999999999999996</v>
      </c>
      <c r="D145" s="83">
        <v>18.39</v>
      </c>
      <c r="E145" s="83">
        <v>4.0919999999999996</v>
      </c>
      <c r="F145" s="83">
        <v>0.36199999999999999</v>
      </c>
      <c r="G145" s="83">
        <v>0.22500000000000001</v>
      </c>
      <c r="H145" s="83" t="s">
        <v>549</v>
      </c>
      <c r="I145" s="83" t="s">
        <v>515</v>
      </c>
      <c r="J145" s="83">
        <v>0</v>
      </c>
      <c r="K145" s="83" t="s">
        <v>483</v>
      </c>
      <c r="L145"/>
      <c r="M145"/>
      <c r="N145"/>
      <c r="O145"/>
      <c r="P145"/>
      <c r="Q145"/>
      <c r="R145"/>
      <c r="S145"/>
    </row>
    <row r="146" spans="1:19">
      <c r="A146" s="83" t="s">
        <v>579</v>
      </c>
      <c r="B146" s="83"/>
      <c r="C146" s="83"/>
      <c r="D146" s="83">
        <v>1214.08</v>
      </c>
      <c r="E146" s="83">
        <v>4.09</v>
      </c>
      <c r="F146" s="83">
        <v>0.36199999999999999</v>
      </c>
      <c r="G146" s="83">
        <v>0.22500000000000001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580</v>
      </c>
      <c r="B147" s="83"/>
      <c r="C147" s="83"/>
      <c r="D147" s="83">
        <v>432.93</v>
      </c>
      <c r="E147" s="83">
        <v>4.09</v>
      </c>
      <c r="F147" s="83">
        <v>0.36199999999999999</v>
      </c>
      <c r="G147" s="83">
        <v>0.22500000000000001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581</v>
      </c>
      <c r="B148" s="83"/>
      <c r="C148" s="83"/>
      <c r="D148" s="83">
        <v>781.15</v>
      </c>
      <c r="E148" s="83">
        <v>4.09</v>
      </c>
      <c r="F148" s="83">
        <v>0.36199999999999999</v>
      </c>
      <c r="G148" s="83">
        <v>0.22500000000000001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241</v>
      </c>
      <c r="C150" s="83" t="s">
        <v>582</v>
      </c>
      <c r="D150" s="83" t="s">
        <v>583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584</v>
      </c>
      <c r="B151" s="83" t="s">
        <v>585</v>
      </c>
      <c r="C151" s="83">
        <v>1550239.15</v>
      </c>
      <c r="D151" s="83">
        <v>2.5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586</v>
      </c>
      <c r="B152" s="83" t="s">
        <v>587</v>
      </c>
      <c r="C152" s="83">
        <v>2816922.23</v>
      </c>
      <c r="D152" s="83">
        <v>0.7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241</v>
      </c>
      <c r="C154" s="83" t="s">
        <v>588</v>
      </c>
      <c r="D154" s="83" t="s">
        <v>589</v>
      </c>
      <c r="E154" s="83" t="s">
        <v>590</v>
      </c>
      <c r="F154" s="83" t="s">
        <v>591</v>
      </c>
      <c r="G154" s="83" t="s">
        <v>583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592</v>
      </c>
      <c r="B155" s="83" t="s">
        <v>593</v>
      </c>
      <c r="C155" s="83">
        <v>26208.45</v>
      </c>
      <c r="D155" s="83">
        <v>16956.669999999998</v>
      </c>
      <c r="E155" s="83">
        <v>9251.7800000000007</v>
      </c>
      <c r="F155" s="83">
        <v>0.65</v>
      </c>
      <c r="G155" s="83" t="s">
        <v>594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600</v>
      </c>
      <c r="B156" s="83" t="s">
        <v>593</v>
      </c>
      <c r="C156" s="83">
        <v>7048.44</v>
      </c>
      <c r="D156" s="83">
        <v>4564.71</v>
      </c>
      <c r="E156" s="83">
        <v>2483.73</v>
      </c>
      <c r="F156" s="83">
        <v>0.65</v>
      </c>
      <c r="G156" s="83" t="s">
        <v>594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595</v>
      </c>
      <c r="B157" s="83" t="s">
        <v>593</v>
      </c>
      <c r="C157" s="83">
        <v>25999.61</v>
      </c>
      <c r="D157" s="83">
        <v>16819.73</v>
      </c>
      <c r="E157" s="83">
        <v>9179.89</v>
      </c>
      <c r="F157" s="83">
        <v>0.65</v>
      </c>
      <c r="G157" s="83" t="s">
        <v>594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601</v>
      </c>
      <c r="B158" s="83" t="s">
        <v>593</v>
      </c>
      <c r="C158" s="83">
        <v>7011.41</v>
      </c>
      <c r="D158" s="83">
        <v>4540.46</v>
      </c>
      <c r="E158" s="83">
        <v>2470.96</v>
      </c>
      <c r="F158" s="83">
        <v>0.65</v>
      </c>
      <c r="G158" s="83" t="s">
        <v>594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596</v>
      </c>
      <c r="B159" s="83" t="s">
        <v>593</v>
      </c>
      <c r="C159" s="83">
        <v>364749.29</v>
      </c>
      <c r="D159" s="83">
        <v>225820.75</v>
      </c>
      <c r="E159" s="83">
        <v>138928.54</v>
      </c>
      <c r="F159" s="83">
        <v>0.62</v>
      </c>
      <c r="G159" s="83" t="s">
        <v>594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602</v>
      </c>
      <c r="B160" s="83" t="s">
        <v>593</v>
      </c>
      <c r="C160" s="83">
        <v>31083.61</v>
      </c>
      <c r="D160" s="83">
        <v>18641.16</v>
      </c>
      <c r="E160" s="83">
        <v>12442.45</v>
      </c>
      <c r="F160" s="83">
        <v>0.6</v>
      </c>
      <c r="G160" s="83" t="s">
        <v>594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597</v>
      </c>
      <c r="B161" s="83" t="s">
        <v>593</v>
      </c>
      <c r="C161" s="83">
        <v>364749.29</v>
      </c>
      <c r="D161" s="83">
        <v>225820.75</v>
      </c>
      <c r="E161" s="83">
        <v>138928.54</v>
      </c>
      <c r="F161" s="83">
        <v>0.62</v>
      </c>
      <c r="G161" s="83" t="s">
        <v>594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598</v>
      </c>
      <c r="B162" s="83" t="s">
        <v>593</v>
      </c>
      <c r="C162" s="83">
        <v>20375.79</v>
      </c>
      <c r="D162" s="83">
        <v>13124.25</v>
      </c>
      <c r="E162" s="83">
        <v>7251.55</v>
      </c>
      <c r="F162" s="83">
        <v>0.64</v>
      </c>
      <c r="G162" s="83" t="s">
        <v>594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599</v>
      </c>
      <c r="B163" s="83" t="s">
        <v>593</v>
      </c>
      <c r="C163" s="83">
        <v>20358.47</v>
      </c>
      <c r="D163" s="83">
        <v>13112.92</v>
      </c>
      <c r="E163" s="83">
        <v>7245.55</v>
      </c>
      <c r="F163" s="83">
        <v>0.64</v>
      </c>
      <c r="G163" s="83" t="s">
        <v>594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604</v>
      </c>
      <c r="B164" s="83" t="s">
        <v>593</v>
      </c>
      <c r="C164" s="83">
        <v>43502.17</v>
      </c>
      <c r="D164" s="83">
        <v>27007.17</v>
      </c>
      <c r="E164" s="83">
        <v>16495</v>
      </c>
      <c r="F164" s="83">
        <v>0.62</v>
      </c>
      <c r="G164" s="83" t="s">
        <v>594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605</v>
      </c>
      <c r="B165" s="83" t="s">
        <v>593</v>
      </c>
      <c r="C165" s="83">
        <v>3588</v>
      </c>
      <c r="D165" s="83">
        <v>2153.38</v>
      </c>
      <c r="E165" s="83">
        <v>1434.63</v>
      </c>
      <c r="F165" s="83">
        <v>0.6</v>
      </c>
      <c r="G165" s="83" t="s">
        <v>594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603</v>
      </c>
      <c r="B166" s="83" t="s">
        <v>593</v>
      </c>
      <c r="C166" s="83">
        <v>838897.04</v>
      </c>
      <c r="D166" s="83">
        <v>533414.06000000006</v>
      </c>
      <c r="E166" s="83">
        <v>305482.98</v>
      </c>
      <c r="F166" s="83">
        <v>0.64</v>
      </c>
      <c r="G166" s="83" t="s">
        <v>594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241</v>
      </c>
      <c r="C168" s="83" t="s">
        <v>588</v>
      </c>
      <c r="D168" s="83" t="s">
        <v>583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625</v>
      </c>
      <c r="B169" s="83" t="s">
        <v>607</v>
      </c>
      <c r="C169" s="83">
        <v>38685.33</v>
      </c>
      <c r="D169" s="83" t="s">
        <v>594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606</v>
      </c>
      <c r="B170" s="83" t="s">
        <v>607</v>
      </c>
      <c r="C170" s="83">
        <v>31588.11</v>
      </c>
      <c r="D170" s="83" t="s">
        <v>594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613</v>
      </c>
      <c r="B171" s="83" t="s">
        <v>607</v>
      </c>
      <c r="C171" s="83">
        <v>16285.05</v>
      </c>
      <c r="D171" s="83" t="s">
        <v>594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621</v>
      </c>
      <c r="B172" s="83" t="s">
        <v>607</v>
      </c>
      <c r="C172" s="83">
        <v>10050.68</v>
      </c>
      <c r="D172" s="83" t="s">
        <v>594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628</v>
      </c>
      <c r="B173" s="83" t="s">
        <v>607</v>
      </c>
      <c r="C173" s="83">
        <v>3296.68</v>
      </c>
      <c r="D173" s="83" t="s">
        <v>594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838</v>
      </c>
      <c r="B174" s="83" t="s">
        <v>839</v>
      </c>
      <c r="C174" s="83">
        <v>12618.53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626</v>
      </c>
      <c r="B175" s="83" t="s">
        <v>607</v>
      </c>
      <c r="C175" s="83">
        <v>39723</v>
      </c>
      <c r="D175" s="83" t="s">
        <v>594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627</v>
      </c>
      <c r="B176" s="83" t="s">
        <v>607</v>
      </c>
      <c r="C176" s="83">
        <v>16025.8</v>
      </c>
      <c r="D176" s="83" t="s">
        <v>594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612</v>
      </c>
      <c r="B177" s="83" t="s">
        <v>607</v>
      </c>
      <c r="C177" s="83">
        <v>46181.46</v>
      </c>
      <c r="D177" s="83" t="s">
        <v>594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614</v>
      </c>
      <c r="B178" s="83" t="s">
        <v>607</v>
      </c>
      <c r="C178" s="83">
        <v>84820.29</v>
      </c>
      <c r="D178" s="83" t="s">
        <v>594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610</v>
      </c>
      <c r="B179" s="83" t="s">
        <v>607</v>
      </c>
      <c r="C179" s="83">
        <v>290.23</v>
      </c>
      <c r="D179" s="83" t="s">
        <v>594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608</v>
      </c>
      <c r="B180" s="83" t="s">
        <v>607</v>
      </c>
      <c r="C180" s="83">
        <v>5012.6499999999996</v>
      </c>
      <c r="D180" s="83" t="s">
        <v>594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609</v>
      </c>
      <c r="B181" s="83" t="s">
        <v>607</v>
      </c>
      <c r="C181" s="83">
        <v>6658.93</v>
      </c>
      <c r="D181" s="83" t="s">
        <v>594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615</v>
      </c>
      <c r="B182" s="83" t="s">
        <v>607</v>
      </c>
      <c r="C182" s="83">
        <v>16575.91</v>
      </c>
      <c r="D182" s="83" t="s">
        <v>594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622</v>
      </c>
      <c r="B183" s="83" t="s">
        <v>607</v>
      </c>
      <c r="C183" s="83">
        <v>4579.8100000000004</v>
      </c>
      <c r="D183" s="83" t="s">
        <v>594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616</v>
      </c>
      <c r="B184" s="83" t="s">
        <v>607</v>
      </c>
      <c r="C184" s="83">
        <v>16542.36</v>
      </c>
      <c r="D184" s="83" t="s">
        <v>594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623</v>
      </c>
      <c r="B185" s="83" t="s">
        <v>607</v>
      </c>
      <c r="C185" s="83">
        <v>4579.59</v>
      </c>
      <c r="D185" s="83" t="s">
        <v>594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617</v>
      </c>
      <c r="B186" s="83" t="s">
        <v>607</v>
      </c>
      <c r="C186" s="83">
        <v>730040.18</v>
      </c>
      <c r="D186" s="83" t="s">
        <v>594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624</v>
      </c>
      <c r="B187" s="83" t="s">
        <v>607</v>
      </c>
      <c r="C187" s="83">
        <v>42838.11</v>
      </c>
      <c r="D187" s="83" t="s">
        <v>594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618</v>
      </c>
      <c r="B188" s="83" t="s">
        <v>607</v>
      </c>
      <c r="C188" s="83">
        <v>730040.18</v>
      </c>
      <c r="D188" s="83" t="s">
        <v>594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619</v>
      </c>
      <c r="B189" s="83" t="s">
        <v>607</v>
      </c>
      <c r="C189" s="83">
        <v>16121.65</v>
      </c>
      <c r="D189" s="83" t="s">
        <v>594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620</v>
      </c>
      <c r="B190" s="83" t="s">
        <v>607</v>
      </c>
      <c r="C190" s="83">
        <v>16103.14</v>
      </c>
      <c r="D190" s="83" t="s">
        <v>594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611</v>
      </c>
      <c r="B191" s="83" t="s">
        <v>607</v>
      </c>
      <c r="C191" s="83">
        <v>509.05</v>
      </c>
      <c r="D191" s="83" t="s">
        <v>594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630</v>
      </c>
      <c r="B192" s="83" t="s">
        <v>607</v>
      </c>
      <c r="C192" s="83">
        <v>46044.69</v>
      </c>
      <c r="D192" s="83" t="s">
        <v>594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631</v>
      </c>
      <c r="B193" s="83" t="s">
        <v>607</v>
      </c>
      <c r="C193" s="83">
        <v>3014.83</v>
      </c>
      <c r="D193" s="83" t="s">
        <v>594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629</v>
      </c>
      <c r="B194" s="83" t="s">
        <v>607</v>
      </c>
      <c r="C194" s="83">
        <v>246029.54</v>
      </c>
      <c r="D194" s="83" t="s">
        <v>594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241</v>
      </c>
      <c r="C196" s="83" t="s">
        <v>632</v>
      </c>
      <c r="D196" s="83" t="s">
        <v>633</v>
      </c>
      <c r="E196" s="83" t="s">
        <v>634</v>
      </c>
      <c r="F196" s="83" t="s">
        <v>635</v>
      </c>
      <c r="G196" s="83" t="s">
        <v>636</v>
      </c>
      <c r="H196" s="83" t="s">
        <v>637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840</v>
      </c>
      <c r="B197" s="83" t="s">
        <v>642</v>
      </c>
      <c r="C197" s="83">
        <v>0.54</v>
      </c>
      <c r="D197" s="83">
        <v>50</v>
      </c>
      <c r="E197" s="83">
        <v>0.41</v>
      </c>
      <c r="F197" s="83">
        <v>38.549999999999997</v>
      </c>
      <c r="G197" s="83">
        <v>1</v>
      </c>
      <c r="H197" s="83" t="s">
        <v>841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652</v>
      </c>
      <c r="B198" s="83" t="s">
        <v>639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640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653</v>
      </c>
      <c r="B199" s="83" t="s">
        <v>639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640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638</v>
      </c>
      <c r="B200" s="83" t="s">
        <v>639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640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641</v>
      </c>
      <c r="B201" s="83" t="s">
        <v>642</v>
      </c>
      <c r="C201" s="83">
        <v>0.52</v>
      </c>
      <c r="D201" s="83">
        <v>331</v>
      </c>
      <c r="E201" s="83">
        <v>1.53</v>
      </c>
      <c r="F201" s="83">
        <v>975.01</v>
      </c>
      <c r="G201" s="83">
        <v>1</v>
      </c>
      <c r="H201" s="83" t="s">
        <v>643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649</v>
      </c>
      <c r="B202" s="83" t="s">
        <v>642</v>
      </c>
      <c r="C202" s="83">
        <v>0.52</v>
      </c>
      <c r="D202" s="83">
        <v>331</v>
      </c>
      <c r="E202" s="83">
        <v>0.41</v>
      </c>
      <c r="F202" s="83">
        <v>262.63</v>
      </c>
      <c r="G202" s="83">
        <v>1</v>
      </c>
      <c r="H202" s="83" t="s">
        <v>643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644</v>
      </c>
      <c r="B203" s="83" t="s">
        <v>642</v>
      </c>
      <c r="C203" s="83">
        <v>0.52</v>
      </c>
      <c r="D203" s="83">
        <v>331</v>
      </c>
      <c r="E203" s="83">
        <v>1.52</v>
      </c>
      <c r="F203" s="83">
        <v>967.1</v>
      </c>
      <c r="G203" s="83">
        <v>1</v>
      </c>
      <c r="H203" s="83" t="s">
        <v>643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650</v>
      </c>
      <c r="B204" s="83" t="s">
        <v>642</v>
      </c>
      <c r="C204" s="83">
        <v>0.52</v>
      </c>
      <c r="D204" s="83">
        <v>331</v>
      </c>
      <c r="E204" s="83">
        <v>0.41</v>
      </c>
      <c r="F204" s="83">
        <v>261.23</v>
      </c>
      <c r="G204" s="83">
        <v>1</v>
      </c>
      <c r="H204" s="83" t="s">
        <v>643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645</v>
      </c>
      <c r="B205" s="83" t="s">
        <v>642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643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651</v>
      </c>
      <c r="B206" s="83" t="s">
        <v>642</v>
      </c>
      <c r="C206" s="83">
        <v>0.52</v>
      </c>
      <c r="D206" s="83">
        <v>331</v>
      </c>
      <c r="E206" s="83">
        <v>1.33</v>
      </c>
      <c r="F206" s="83">
        <v>847.44</v>
      </c>
      <c r="G206" s="83">
        <v>1</v>
      </c>
      <c r="H206" s="83" t="s">
        <v>643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646</v>
      </c>
      <c r="B207" s="83" t="s">
        <v>642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643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647</v>
      </c>
      <c r="B208" s="83" t="s">
        <v>642</v>
      </c>
      <c r="C208" s="83">
        <v>0.52</v>
      </c>
      <c r="D208" s="83">
        <v>331</v>
      </c>
      <c r="E208" s="83">
        <v>1.19</v>
      </c>
      <c r="F208" s="83">
        <v>758.34</v>
      </c>
      <c r="G208" s="83">
        <v>1</v>
      </c>
      <c r="H208" s="83" t="s">
        <v>643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648</v>
      </c>
      <c r="B209" s="83" t="s">
        <v>642</v>
      </c>
      <c r="C209" s="83">
        <v>0.52</v>
      </c>
      <c r="D209" s="83">
        <v>331</v>
      </c>
      <c r="E209" s="83">
        <v>1.19</v>
      </c>
      <c r="F209" s="83">
        <v>757.69</v>
      </c>
      <c r="G209" s="83">
        <v>1</v>
      </c>
      <c r="H209" s="83" t="s">
        <v>643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657</v>
      </c>
      <c r="B210" s="83" t="s">
        <v>642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656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658</v>
      </c>
      <c r="B211" s="83" t="s">
        <v>642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656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654</v>
      </c>
      <c r="B212" s="83" t="s">
        <v>655</v>
      </c>
      <c r="C212" s="83">
        <v>0.61</v>
      </c>
      <c r="D212" s="83">
        <v>1017.59</v>
      </c>
      <c r="E212" s="83">
        <v>42.32</v>
      </c>
      <c r="F212" s="83">
        <v>70107.289999999994</v>
      </c>
      <c r="G212" s="83">
        <v>1</v>
      </c>
      <c r="H212" s="83" t="s">
        <v>656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241</v>
      </c>
      <c r="C214" s="83" t="s">
        <v>659</v>
      </c>
      <c r="D214" s="83" t="s">
        <v>660</v>
      </c>
      <c r="E214" s="83" t="s">
        <v>661</v>
      </c>
      <c r="F214" s="83" t="s">
        <v>662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667</v>
      </c>
      <c r="B215" s="83" t="s">
        <v>664</v>
      </c>
      <c r="C215" s="83" t="s">
        <v>665</v>
      </c>
      <c r="D215" s="83">
        <v>179352</v>
      </c>
      <c r="E215" s="83">
        <v>14205.8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666</v>
      </c>
      <c r="B216" s="83" t="s">
        <v>664</v>
      </c>
      <c r="C216" s="83" t="s">
        <v>665</v>
      </c>
      <c r="D216" s="83">
        <v>179352</v>
      </c>
      <c r="E216" s="83">
        <v>15511.17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663</v>
      </c>
      <c r="B217" s="83" t="s">
        <v>664</v>
      </c>
      <c r="C217" s="83" t="s">
        <v>665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241</v>
      </c>
      <c r="C219" s="83" t="s">
        <v>668</v>
      </c>
      <c r="D219" s="83" t="s">
        <v>669</v>
      </c>
      <c r="E219" s="83" t="s">
        <v>670</v>
      </c>
      <c r="F219" s="83" t="s">
        <v>671</v>
      </c>
      <c r="G219" s="83" t="s">
        <v>672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673</v>
      </c>
      <c r="B220" s="83" t="s">
        <v>674</v>
      </c>
      <c r="C220" s="83">
        <v>2</v>
      </c>
      <c r="D220" s="83">
        <v>845000</v>
      </c>
      <c r="E220" s="83">
        <v>0.78</v>
      </c>
      <c r="F220" s="83">
        <v>0.33</v>
      </c>
      <c r="G220" s="83">
        <v>0.65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675</v>
      </c>
      <c r="C222" s="83" t="s">
        <v>676</v>
      </c>
      <c r="D222" s="83" t="s">
        <v>677</v>
      </c>
      <c r="E222" s="83" t="s">
        <v>678</v>
      </c>
      <c r="F222" s="83" t="s">
        <v>679</v>
      </c>
      <c r="G222" s="83" t="s">
        <v>680</v>
      </c>
      <c r="H222" s="83" t="s">
        <v>681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682</v>
      </c>
      <c r="B223" s="83">
        <v>217659.99369999999</v>
      </c>
      <c r="C223" s="83">
        <v>331.01710000000003</v>
      </c>
      <c r="D223" s="83">
        <v>723.20360000000005</v>
      </c>
      <c r="E223" s="83">
        <v>0</v>
      </c>
      <c r="F223" s="83">
        <v>2.8999999999999998E-3</v>
      </c>
      <c r="G223" s="83">
        <v>751698.88359999994</v>
      </c>
      <c r="H223" s="83">
        <v>88422.044500000004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683</v>
      </c>
      <c r="B224" s="83">
        <v>194030.90419999999</v>
      </c>
      <c r="C224" s="83">
        <v>298.0711</v>
      </c>
      <c r="D224" s="83">
        <v>660.87120000000004</v>
      </c>
      <c r="E224" s="83">
        <v>0</v>
      </c>
      <c r="F224" s="83">
        <v>2.7000000000000001E-3</v>
      </c>
      <c r="G224" s="83">
        <v>686936.52989999996</v>
      </c>
      <c r="H224" s="83">
        <v>79116.174299999999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684</v>
      </c>
      <c r="B225" s="83">
        <v>211658.106</v>
      </c>
      <c r="C225" s="83">
        <v>328.74939999999998</v>
      </c>
      <c r="D225" s="83">
        <v>740.39120000000003</v>
      </c>
      <c r="E225" s="83">
        <v>0</v>
      </c>
      <c r="F225" s="83">
        <v>3.0000000000000001E-3</v>
      </c>
      <c r="G225" s="83">
        <v>769623.46059999999</v>
      </c>
      <c r="H225" s="83">
        <v>86656.731299999999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685</v>
      </c>
      <c r="B226" s="83">
        <v>205154.14290000001</v>
      </c>
      <c r="C226" s="83">
        <v>326.09370000000001</v>
      </c>
      <c r="D226" s="83">
        <v>757.94320000000005</v>
      </c>
      <c r="E226" s="83">
        <v>0</v>
      </c>
      <c r="F226" s="83">
        <v>3.0000000000000001E-3</v>
      </c>
      <c r="G226" s="83">
        <v>787930.18929999997</v>
      </c>
      <c r="H226" s="83">
        <v>84724.293900000004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387</v>
      </c>
      <c r="B227" s="83">
        <v>223291.891</v>
      </c>
      <c r="C227" s="83">
        <v>362.20359999999999</v>
      </c>
      <c r="D227" s="83">
        <v>864.35509999999999</v>
      </c>
      <c r="E227" s="83">
        <v>0</v>
      </c>
      <c r="F227" s="83">
        <v>3.3999999999999998E-3</v>
      </c>
      <c r="G227" s="83">
        <v>898609.21499999997</v>
      </c>
      <c r="H227" s="83">
        <v>92928.867199999993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686</v>
      </c>
      <c r="B228" s="83">
        <v>227326.22990000001</v>
      </c>
      <c r="C228" s="83">
        <v>373.39510000000001</v>
      </c>
      <c r="D228" s="83">
        <v>905.12609999999995</v>
      </c>
      <c r="E228" s="83">
        <v>0</v>
      </c>
      <c r="F228" s="83">
        <v>3.5999999999999999E-3</v>
      </c>
      <c r="G228" s="83">
        <v>941030.79570000002</v>
      </c>
      <c r="H228" s="83">
        <v>95063.728600000002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687</v>
      </c>
      <c r="B229" s="83">
        <v>246766.56479999999</v>
      </c>
      <c r="C229" s="83">
        <v>408.49110000000002</v>
      </c>
      <c r="D229" s="83">
        <v>999.65650000000005</v>
      </c>
      <c r="E229" s="83">
        <v>0</v>
      </c>
      <c r="F229" s="83">
        <v>4.0000000000000001E-3</v>
      </c>
      <c r="G229" s="84">
        <v>1039330</v>
      </c>
      <c r="H229" s="83">
        <v>103503.7028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688</v>
      </c>
      <c r="B230" s="83">
        <v>238783.58600000001</v>
      </c>
      <c r="C230" s="83">
        <v>394.8485</v>
      </c>
      <c r="D230" s="83">
        <v>965.00149999999996</v>
      </c>
      <c r="E230" s="83">
        <v>0</v>
      </c>
      <c r="F230" s="83">
        <v>3.8E-3</v>
      </c>
      <c r="G230" s="84">
        <v>1003300</v>
      </c>
      <c r="H230" s="83">
        <v>100113.357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689</v>
      </c>
      <c r="B231" s="83">
        <v>217923.25930000001</v>
      </c>
      <c r="C231" s="83">
        <v>357.96600000000001</v>
      </c>
      <c r="D231" s="83">
        <v>867.7722</v>
      </c>
      <c r="E231" s="83">
        <v>0</v>
      </c>
      <c r="F231" s="83">
        <v>3.3999999999999998E-3</v>
      </c>
      <c r="G231" s="83">
        <v>902195.27879999997</v>
      </c>
      <c r="H231" s="83">
        <v>91133.119300000006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690</v>
      </c>
      <c r="B232" s="83">
        <v>209819.85449999999</v>
      </c>
      <c r="C232" s="83">
        <v>338.19420000000002</v>
      </c>
      <c r="D232" s="83">
        <v>800.53430000000003</v>
      </c>
      <c r="E232" s="83">
        <v>0</v>
      </c>
      <c r="F232" s="83">
        <v>3.2000000000000002E-3</v>
      </c>
      <c r="G232" s="83">
        <v>832243.1237</v>
      </c>
      <c r="H232" s="83">
        <v>87110.610499999995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691</v>
      </c>
      <c r="B233" s="83">
        <v>201684.8357</v>
      </c>
      <c r="C233" s="83">
        <v>315.71170000000001</v>
      </c>
      <c r="D233" s="83">
        <v>718.78030000000001</v>
      </c>
      <c r="E233" s="83">
        <v>0</v>
      </c>
      <c r="F233" s="83">
        <v>2.8999999999999998E-3</v>
      </c>
      <c r="G233" s="83">
        <v>747179.65590000001</v>
      </c>
      <c r="H233" s="83">
        <v>82814.090500000006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692</v>
      </c>
      <c r="B234" s="83">
        <v>216663.2562</v>
      </c>
      <c r="C234" s="83">
        <v>330.27319999999997</v>
      </c>
      <c r="D234" s="83">
        <v>724.06989999999996</v>
      </c>
      <c r="E234" s="83">
        <v>0</v>
      </c>
      <c r="F234" s="83">
        <v>2.8999999999999998E-3</v>
      </c>
      <c r="G234" s="83">
        <v>752606.02540000004</v>
      </c>
      <c r="H234" s="83">
        <v>88092.848499999993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693</v>
      </c>
      <c r="B236" s="84">
        <v>2610760</v>
      </c>
      <c r="C236" s="83">
        <v>4165.0149000000001</v>
      </c>
      <c r="D236" s="83">
        <v>9727.7052000000003</v>
      </c>
      <c r="E236" s="83">
        <v>0</v>
      </c>
      <c r="F236" s="83">
        <v>3.8899999999999997E-2</v>
      </c>
      <c r="G236" s="84">
        <v>10112700</v>
      </c>
      <c r="H236" s="84">
        <v>1079680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694</v>
      </c>
      <c r="B237" s="83">
        <v>194030.90419999999</v>
      </c>
      <c r="C237" s="83">
        <v>298.0711</v>
      </c>
      <c r="D237" s="83">
        <v>660.87120000000004</v>
      </c>
      <c r="E237" s="83">
        <v>0</v>
      </c>
      <c r="F237" s="83">
        <v>2.7000000000000001E-3</v>
      </c>
      <c r="G237" s="83">
        <v>686936.52989999996</v>
      </c>
      <c r="H237" s="83">
        <v>79116.174299999999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695</v>
      </c>
      <c r="B238" s="83">
        <v>246766.56479999999</v>
      </c>
      <c r="C238" s="83">
        <v>408.49110000000002</v>
      </c>
      <c r="D238" s="83">
        <v>999.65650000000005</v>
      </c>
      <c r="E238" s="83">
        <v>0</v>
      </c>
      <c r="F238" s="83">
        <v>4.0000000000000001E-3</v>
      </c>
      <c r="G238" s="84">
        <v>1039330</v>
      </c>
      <c r="H238" s="83">
        <v>103503.7028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696</v>
      </c>
      <c r="C240" s="83" t="s">
        <v>697</v>
      </c>
      <c r="D240" s="83" t="s">
        <v>698</v>
      </c>
      <c r="E240" s="83" t="s">
        <v>699</v>
      </c>
      <c r="F240" s="83" t="s">
        <v>700</v>
      </c>
      <c r="G240" s="83" t="s">
        <v>701</v>
      </c>
      <c r="H240" s="83" t="s">
        <v>702</v>
      </c>
      <c r="I240" s="83" t="s">
        <v>703</v>
      </c>
      <c r="J240" s="83" t="s">
        <v>704</v>
      </c>
      <c r="K240" s="83" t="s">
        <v>705</v>
      </c>
      <c r="L240" s="83" t="s">
        <v>706</v>
      </c>
      <c r="M240" s="83" t="s">
        <v>707</v>
      </c>
      <c r="N240" s="83" t="s">
        <v>708</v>
      </c>
      <c r="O240" s="83" t="s">
        <v>709</v>
      </c>
      <c r="P240" s="83" t="s">
        <v>710</v>
      </c>
      <c r="Q240" s="83" t="s">
        <v>711</v>
      </c>
      <c r="R240" s="83" t="s">
        <v>712</v>
      </c>
      <c r="S240" s="83" t="s">
        <v>713</v>
      </c>
    </row>
    <row r="241" spans="1:19">
      <c r="A241" s="83" t="s">
        <v>682</v>
      </c>
      <c r="B241" s="84">
        <v>595956000000</v>
      </c>
      <c r="C241" s="83">
        <v>396841.46299999999</v>
      </c>
      <c r="D241" s="83" t="s">
        <v>859</v>
      </c>
      <c r="E241" s="83">
        <v>177438.022</v>
      </c>
      <c r="F241" s="83">
        <v>92719.3</v>
      </c>
      <c r="G241" s="83">
        <v>37813.536999999997</v>
      </c>
      <c r="H241" s="83">
        <v>0</v>
      </c>
      <c r="I241" s="83">
        <v>24019.384999999998</v>
      </c>
      <c r="J241" s="83">
        <v>11888</v>
      </c>
      <c r="K241" s="83">
        <v>1535.7929999999999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2538.6350000000002</v>
      </c>
      <c r="R241" s="83">
        <v>0</v>
      </c>
      <c r="S241" s="83">
        <v>0</v>
      </c>
    </row>
    <row r="242" spans="1:19">
      <c r="A242" s="83" t="s">
        <v>683</v>
      </c>
      <c r="B242" s="84">
        <v>544612000000</v>
      </c>
      <c r="C242" s="83">
        <v>400932.37800000003</v>
      </c>
      <c r="D242" s="83" t="s">
        <v>860</v>
      </c>
      <c r="E242" s="83">
        <v>177438.022</v>
      </c>
      <c r="F242" s="83">
        <v>92719.3</v>
      </c>
      <c r="G242" s="83">
        <v>37831.758999999998</v>
      </c>
      <c r="H242" s="83">
        <v>0</v>
      </c>
      <c r="I242" s="83">
        <v>28429.428</v>
      </c>
      <c r="J242" s="83">
        <v>11888</v>
      </c>
      <c r="K242" s="83">
        <v>1561.8630000000001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2175.2139999999999</v>
      </c>
      <c r="R242" s="83">
        <v>0</v>
      </c>
      <c r="S242" s="83">
        <v>0</v>
      </c>
    </row>
    <row r="243" spans="1:19">
      <c r="A243" s="83" t="s">
        <v>684</v>
      </c>
      <c r="B243" s="84">
        <v>610167000000</v>
      </c>
      <c r="C243" s="83">
        <v>415546.16600000003</v>
      </c>
      <c r="D243" s="83" t="s">
        <v>796</v>
      </c>
      <c r="E243" s="83">
        <v>177438.022</v>
      </c>
      <c r="F243" s="83">
        <v>92719.3</v>
      </c>
      <c r="G243" s="83">
        <v>37966.705999999998</v>
      </c>
      <c r="H243" s="83">
        <v>0</v>
      </c>
      <c r="I243" s="83">
        <v>42082.603000000003</v>
      </c>
      <c r="J243" s="83">
        <v>11888</v>
      </c>
      <c r="K243" s="83">
        <v>1851.165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2711.578</v>
      </c>
      <c r="R243" s="83">
        <v>0</v>
      </c>
      <c r="S243" s="83">
        <v>0</v>
      </c>
    </row>
    <row r="244" spans="1:19">
      <c r="A244" s="83" t="s">
        <v>685</v>
      </c>
      <c r="B244" s="84">
        <v>624681000000</v>
      </c>
      <c r="C244" s="83">
        <v>455423.51899999997</v>
      </c>
      <c r="D244" s="83" t="s">
        <v>782</v>
      </c>
      <c r="E244" s="83">
        <v>177438.022</v>
      </c>
      <c r="F244" s="83">
        <v>92719.3</v>
      </c>
      <c r="G244" s="83">
        <v>38482.574999999997</v>
      </c>
      <c r="H244" s="83">
        <v>0</v>
      </c>
      <c r="I244" s="83">
        <v>81188.183000000005</v>
      </c>
      <c r="J244" s="83">
        <v>11888</v>
      </c>
      <c r="K244" s="83">
        <v>2446.5920000000001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2372.0569999999998</v>
      </c>
      <c r="R244" s="83">
        <v>0</v>
      </c>
      <c r="S244" s="83">
        <v>0</v>
      </c>
    </row>
    <row r="245" spans="1:19">
      <c r="A245" s="83" t="s">
        <v>387</v>
      </c>
      <c r="B245" s="84">
        <v>712428000000</v>
      </c>
      <c r="C245" s="83">
        <v>487533.49</v>
      </c>
      <c r="D245" s="83" t="s">
        <v>776</v>
      </c>
      <c r="E245" s="83">
        <v>177438.022</v>
      </c>
      <c r="F245" s="83">
        <v>92719.3</v>
      </c>
      <c r="G245" s="83">
        <v>38694.373</v>
      </c>
      <c r="H245" s="83">
        <v>0</v>
      </c>
      <c r="I245" s="83">
        <v>112516.66899999999</v>
      </c>
      <c r="J245" s="83">
        <v>11888</v>
      </c>
      <c r="K245" s="83">
        <v>2919.875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2468.4609999999998</v>
      </c>
      <c r="R245" s="83">
        <v>0</v>
      </c>
      <c r="S245" s="83">
        <v>0</v>
      </c>
    </row>
    <row r="246" spans="1:19">
      <c r="A246" s="83" t="s">
        <v>686</v>
      </c>
      <c r="B246" s="84">
        <v>746061000000</v>
      </c>
      <c r="C246" s="83">
        <v>517338.18800000002</v>
      </c>
      <c r="D246" s="83" t="s">
        <v>891</v>
      </c>
      <c r="E246" s="83">
        <v>177438.022</v>
      </c>
      <c r="F246" s="83">
        <v>92719.3</v>
      </c>
      <c r="G246" s="83">
        <v>39109.014999999999</v>
      </c>
      <c r="H246" s="83">
        <v>0</v>
      </c>
      <c r="I246" s="83">
        <v>141092.44399999999</v>
      </c>
      <c r="J246" s="83">
        <v>11888</v>
      </c>
      <c r="K246" s="83">
        <v>3110.152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3092.4639999999999</v>
      </c>
      <c r="R246" s="83">
        <v>0</v>
      </c>
      <c r="S246" s="83">
        <v>0</v>
      </c>
    </row>
    <row r="247" spans="1:19">
      <c r="A247" s="83" t="s">
        <v>687</v>
      </c>
      <c r="B247" s="84">
        <v>823997000000</v>
      </c>
      <c r="C247" s="83">
        <v>536300.25899999996</v>
      </c>
      <c r="D247" s="83" t="s">
        <v>797</v>
      </c>
      <c r="E247" s="83">
        <v>177438.022</v>
      </c>
      <c r="F247" s="83">
        <v>92719.3</v>
      </c>
      <c r="G247" s="83">
        <v>39289.451000000001</v>
      </c>
      <c r="H247" s="83">
        <v>0</v>
      </c>
      <c r="I247" s="83">
        <v>170826.86</v>
      </c>
      <c r="J247" s="83">
        <v>0</v>
      </c>
      <c r="K247" s="83">
        <v>4542.5280000000002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2595.308</v>
      </c>
      <c r="R247" s="83">
        <v>0</v>
      </c>
      <c r="S247" s="83">
        <v>0</v>
      </c>
    </row>
    <row r="248" spans="1:19">
      <c r="A248" s="83" t="s">
        <v>688</v>
      </c>
      <c r="B248" s="84">
        <v>795429000000</v>
      </c>
      <c r="C248" s="83">
        <v>531436.29399999999</v>
      </c>
      <c r="D248" s="83" t="s">
        <v>762</v>
      </c>
      <c r="E248" s="83">
        <v>177438.022</v>
      </c>
      <c r="F248" s="83">
        <v>92719.3</v>
      </c>
      <c r="G248" s="83">
        <v>39201.656999999999</v>
      </c>
      <c r="H248" s="83">
        <v>0</v>
      </c>
      <c r="I248" s="83">
        <v>154450.489</v>
      </c>
      <c r="J248" s="83">
        <v>11888</v>
      </c>
      <c r="K248" s="83">
        <v>4310.6480000000001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2539.3870000000002</v>
      </c>
      <c r="R248" s="83">
        <v>0</v>
      </c>
      <c r="S248" s="83">
        <v>0</v>
      </c>
    </row>
    <row r="249" spans="1:19">
      <c r="A249" s="83" t="s">
        <v>689</v>
      </c>
      <c r="B249" s="84">
        <v>715271000000</v>
      </c>
      <c r="C249" s="83">
        <v>477801.01699999999</v>
      </c>
      <c r="D249" s="83" t="s">
        <v>798</v>
      </c>
      <c r="E249" s="83">
        <v>177438.022</v>
      </c>
      <c r="F249" s="83">
        <v>92719.3</v>
      </c>
      <c r="G249" s="83">
        <v>38697.343000000001</v>
      </c>
      <c r="H249" s="83">
        <v>0</v>
      </c>
      <c r="I249" s="83">
        <v>101722.174</v>
      </c>
      <c r="J249" s="83">
        <v>11888</v>
      </c>
      <c r="K249" s="83">
        <v>3457.4009999999998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2989.9859999999999</v>
      </c>
      <c r="R249" s="83">
        <v>0</v>
      </c>
      <c r="S249" s="83">
        <v>0</v>
      </c>
    </row>
    <row r="250" spans="1:19">
      <c r="A250" s="83" t="s">
        <v>690</v>
      </c>
      <c r="B250" s="84">
        <v>659812000000</v>
      </c>
      <c r="C250" s="83">
        <v>458502.49900000001</v>
      </c>
      <c r="D250" s="83" t="s">
        <v>764</v>
      </c>
      <c r="E250" s="83">
        <v>177438.022</v>
      </c>
      <c r="F250" s="83">
        <v>92719.3</v>
      </c>
      <c r="G250" s="83">
        <v>38337.648000000001</v>
      </c>
      <c r="H250" s="83">
        <v>0</v>
      </c>
      <c r="I250" s="83">
        <v>83654.267000000007</v>
      </c>
      <c r="J250" s="83">
        <v>11888</v>
      </c>
      <c r="K250" s="83">
        <v>2656.6320000000001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2919.8389999999999</v>
      </c>
      <c r="R250" s="83">
        <v>0</v>
      </c>
      <c r="S250" s="83">
        <v>0</v>
      </c>
    </row>
    <row r="251" spans="1:19">
      <c r="A251" s="83" t="s">
        <v>691</v>
      </c>
      <c r="B251" s="84">
        <v>592373000000</v>
      </c>
      <c r="C251" s="83">
        <v>416512.64600000001</v>
      </c>
      <c r="D251" s="83" t="s">
        <v>799</v>
      </c>
      <c r="E251" s="83">
        <v>177438.022</v>
      </c>
      <c r="F251" s="83">
        <v>92719.3</v>
      </c>
      <c r="G251" s="83">
        <v>37879.169000000002</v>
      </c>
      <c r="H251" s="83">
        <v>0</v>
      </c>
      <c r="I251" s="83">
        <v>43099.118000000002</v>
      </c>
      <c r="J251" s="83">
        <v>11888</v>
      </c>
      <c r="K251" s="83">
        <v>1868.693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2731.5529999999999</v>
      </c>
      <c r="R251" s="83">
        <v>0</v>
      </c>
      <c r="S251" s="83">
        <v>0</v>
      </c>
    </row>
    <row r="252" spans="1:19">
      <c r="A252" s="83" t="s">
        <v>692</v>
      </c>
      <c r="B252" s="84">
        <v>596675000000</v>
      </c>
      <c r="C252" s="83">
        <v>394132.26500000001</v>
      </c>
      <c r="D252" s="83" t="s">
        <v>861</v>
      </c>
      <c r="E252" s="83">
        <v>177438.022</v>
      </c>
      <c r="F252" s="83">
        <v>92719.3</v>
      </c>
      <c r="G252" s="83">
        <v>37813.536999999997</v>
      </c>
      <c r="H252" s="83">
        <v>0</v>
      </c>
      <c r="I252" s="83">
        <v>21742.431</v>
      </c>
      <c r="J252" s="83">
        <v>11888</v>
      </c>
      <c r="K252" s="83">
        <v>1536.376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2105.8090000000002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693</v>
      </c>
      <c r="B254" s="84">
        <v>8017460000000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694</v>
      </c>
      <c r="B255" s="84">
        <v>544612000000</v>
      </c>
      <c r="C255" s="83">
        <v>394132.26500000001</v>
      </c>
      <c r="D255" s="83"/>
      <c r="E255" s="83">
        <v>177438.022</v>
      </c>
      <c r="F255" s="83">
        <v>92719.3</v>
      </c>
      <c r="G255" s="83">
        <v>37813.536999999997</v>
      </c>
      <c r="H255" s="83">
        <v>0</v>
      </c>
      <c r="I255" s="83">
        <v>21742.431</v>
      </c>
      <c r="J255" s="83">
        <v>0</v>
      </c>
      <c r="K255" s="83">
        <v>1535.7929999999999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2105.8090000000002</v>
      </c>
      <c r="R255" s="83">
        <v>0</v>
      </c>
      <c r="S255" s="83">
        <v>0</v>
      </c>
    </row>
    <row r="256" spans="1:19">
      <c r="A256" s="83" t="s">
        <v>695</v>
      </c>
      <c r="B256" s="84">
        <v>823997000000</v>
      </c>
      <c r="C256" s="83">
        <v>536300.25899999996</v>
      </c>
      <c r="D256" s="83"/>
      <c r="E256" s="83">
        <v>177438.022</v>
      </c>
      <c r="F256" s="83">
        <v>92719.3</v>
      </c>
      <c r="G256" s="83">
        <v>39289.451000000001</v>
      </c>
      <c r="H256" s="83">
        <v>0</v>
      </c>
      <c r="I256" s="83">
        <v>170826.86</v>
      </c>
      <c r="J256" s="83">
        <v>11888</v>
      </c>
      <c r="K256" s="83">
        <v>4542.5280000000002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3092.4639999999999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716</v>
      </c>
      <c r="C258" s="83" t="s">
        <v>717</v>
      </c>
      <c r="D258" s="83" t="s">
        <v>132</v>
      </c>
      <c r="E258" s="83" t="s">
        <v>287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718</v>
      </c>
      <c r="B259" s="83">
        <v>82433.38</v>
      </c>
      <c r="C259" s="83">
        <v>67487.81</v>
      </c>
      <c r="D259" s="83">
        <v>0</v>
      </c>
      <c r="E259" s="83">
        <v>149921.19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719</v>
      </c>
      <c r="B260" s="83">
        <v>7.27</v>
      </c>
      <c r="C260" s="83">
        <v>5.95</v>
      </c>
      <c r="D260" s="83">
        <v>0</v>
      </c>
      <c r="E260" s="83">
        <v>13.21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720</v>
      </c>
      <c r="B261" s="83">
        <v>7.27</v>
      </c>
      <c r="C261" s="83">
        <v>5.95</v>
      </c>
      <c r="D261" s="83">
        <v>0</v>
      </c>
      <c r="E261" s="83">
        <v>13.21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274"/>
  <sheetViews>
    <sheetView workbookViewId="0"/>
  </sheetViews>
  <sheetFormatPr defaultRowHeight="10.5"/>
  <cols>
    <col min="1" max="1" width="47.1640625" style="73" customWidth="1"/>
    <col min="2" max="2" width="25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426</v>
      </c>
      <c r="C1" s="83" t="s">
        <v>427</v>
      </c>
      <c r="D1" s="83" t="s">
        <v>428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429</v>
      </c>
      <c r="B2" s="83">
        <v>17939.830000000002</v>
      </c>
      <c r="C2" s="83">
        <v>1581.26</v>
      </c>
      <c r="D2" s="83">
        <v>1581.26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430</v>
      </c>
      <c r="B3" s="83">
        <v>17939.830000000002</v>
      </c>
      <c r="C3" s="83">
        <v>1581.26</v>
      </c>
      <c r="D3" s="83">
        <v>1581.26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431</v>
      </c>
      <c r="B4" s="83">
        <v>24390.62</v>
      </c>
      <c r="C4" s="83">
        <v>2149.85</v>
      </c>
      <c r="D4" s="83">
        <v>2149.85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432</v>
      </c>
      <c r="B5" s="83">
        <v>24390.62</v>
      </c>
      <c r="C5" s="83">
        <v>2149.85</v>
      </c>
      <c r="D5" s="83">
        <v>2149.85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434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435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436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437</v>
      </c>
      <c r="C12" s="83" t="s">
        <v>438</v>
      </c>
      <c r="D12" s="83" t="s">
        <v>439</v>
      </c>
      <c r="E12" s="83" t="s">
        <v>440</v>
      </c>
      <c r="F12" s="83" t="s">
        <v>441</v>
      </c>
      <c r="G12" s="83" t="s">
        <v>442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196</v>
      </c>
      <c r="B13" s="83">
        <v>0</v>
      </c>
      <c r="C13" s="83">
        <v>2292.69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197</v>
      </c>
      <c r="B14" s="83">
        <v>796.12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205</v>
      </c>
      <c r="B15" s="83">
        <v>2237.64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206</v>
      </c>
      <c r="B16" s="83">
        <v>186.43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207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208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209</v>
      </c>
      <c r="B19" s="83">
        <v>1138.0899999999999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210</v>
      </c>
      <c r="B20" s="83">
        <v>56.63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211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212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191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213</v>
      </c>
      <c r="B24" s="83">
        <v>0</v>
      </c>
      <c r="C24" s="83">
        <v>7023.36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214</v>
      </c>
      <c r="B25" s="83">
        <v>70.5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215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216</v>
      </c>
      <c r="B28" s="83">
        <v>7385.12</v>
      </c>
      <c r="C28" s="83">
        <v>10554.7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433</v>
      </c>
      <c r="C30" s="83" t="s">
        <v>338</v>
      </c>
      <c r="D30" s="83" t="s">
        <v>443</v>
      </c>
      <c r="E30" s="83" t="s">
        <v>444</v>
      </c>
      <c r="F30" s="83" t="s">
        <v>445</v>
      </c>
      <c r="G30" s="83" t="s">
        <v>446</v>
      </c>
      <c r="H30" s="83" t="s">
        <v>447</v>
      </c>
      <c r="I30" s="83" t="s">
        <v>448</v>
      </c>
      <c r="J30" s="83" t="s">
        <v>449</v>
      </c>
      <c r="K30"/>
      <c r="L30"/>
      <c r="M30"/>
      <c r="N30"/>
      <c r="O30"/>
      <c r="P30"/>
      <c r="Q30"/>
      <c r="R30"/>
      <c r="S30"/>
    </row>
    <row r="31" spans="1:19">
      <c r="A31" s="83" t="s">
        <v>468</v>
      </c>
      <c r="B31" s="83">
        <v>331.66</v>
      </c>
      <c r="C31" s="83" t="s">
        <v>286</v>
      </c>
      <c r="D31" s="83">
        <v>1010.89</v>
      </c>
      <c r="E31" s="83">
        <v>1</v>
      </c>
      <c r="F31" s="83">
        <v>97.55</v>
      </c>
      <c r="G31" s="83">
        <v>32.21</v>
      </c>
      <c r="H31" s="83">
        <v>27.55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450</v>
      </c>
      <c r="B32" s="83">
        <v>1978.83</v>
      </c>
      <c r="C32" s="83" t="s">
        <v>286</v>
      </c>
      <c r="D32" s="83">
        <v>4826.41</v>
      </c>
      <c r="E32" s="83">
        <v>1</v>
      </c>
      <c r="F32" s="83">
        <v>0</v>
      </c>
      <c r="G32" s="83">
        <v>0</v>
      </c>
      <c r="H32" s="83">
        <v>7.53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456</v>
      </c>
      <c r="B33" s="83">
        <v>188.86</v>
      </c>
      <c r="C33" s="83" t="s">
        <v>286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15.74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464</v>
      </c>
      <c r="B34" s="83">
        <v>389.4</v>
      </c>
      <c r="C34" s="83" t="s">
        <v>286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13.11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471</v>
      </c>
      <c r="B35" s="83">
        <v>412.12</v>
      </c>
      <c r="C35" s="83" t="s">
        <v>286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13.11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469</v>
      </c>
      <c r="B36" s="83">
        <v>331.66</v>
      </c>
      <c r="C36" s="83" t="s">
        <v>286</v>
      </c>
      <c r="D36" s="83">
        <v>1010.89</v>
      </c>
      <c r="E36" s="83">
        <v>1</v>
      </c>
      <c r="F36" s="83">
        <v>97.55</v>
      </c>
      <c r="G36" s="83">
        <v>32.21</v>
      </c>
      <c r="H36" s="83">
        <v>27.55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470</v>
      </c>
      <c r="B37" s="83">
        <v>103.3</v>
      </c>
      <c r="C37" s="83" t="s">
        <v>286</v>
      </c>
      <c r="D37" s="83">
        <v>314.87</v>
      </c>
      <c r="E37" s="83">
        <v>1</v>
      </c>
      <c r="F37" s="83">
        <v>87.33</v>
      </c>
      <c r="G37" s="83">
        <v>26.38</v>
      </c>
      <c r="H37" s="83">
        <v>16.829999999999998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455</v>
      </c>
      <c r="B38" s="83">
        <v>78.040000000000006</v>
      </c>
      <c r="C38" s="83" t="s">
        <v>286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12.23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457</v>
      </c>
      <c r="B39" s="83">
        <v>1308.19</v>
      </c>
      <c r="C39" s="83" t="s">
        <v>286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20.28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453</v>
      </c>
      <c r="B40" s="83">
        <v>164.24</v>
      </c>
      <c r="C40" s="83" t="s">
        <v>286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8.6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451</v>
      </c>
      <c r="B41" s="83">
        <v>67.069999999999993</v>
      </c>
      <c r="C41" s="83" t="s">
        <v>286</v>
      </c>
      <c r="D41" s="83">
        <v>265.76</v>
      </c>
      <c r="E41" s="83">
        <v>1</v>
      </c>
      <c r="F41" s="83">
        <v>68.84</v>
      </c>
      <c r="G41" s="83">
        <v>23.3</v>
      </c>
      <c r="H41" s="83">
        <v>38.090000000000003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452</v>
      </c>
      <c r="B42" s="83">
        <v>77.67</v>
      </c>
      <c r="C42" s="83" t="s">
        <v>286</v>
      </c>
      <c r="D42" s="83">
        <v>307.76</v>
      </c>
      <c r="E42" s="83">
        <v>1</v>
      </c>
      <c r="F42" s="83">
        <v>26.57</v>
      </c>
      <c r="G42" s="83">
        <v>0</v>
      </c>
      <c r="H42" s="83">
        <v>38.090000000000003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458</v>
      </c>
      <c r="B43" s="83">
        <v>39.020000000000003</v>
      </c>
      <c r="C43" s="83" t="s">
        <v>286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19.09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465</v>
      </c>
      <c r="B44" s="83">
        <v>39.020000000000003</v>
      </c>
      <c r="C44" s="83" t="s">
        <v>286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19.09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459</v>
      </c>
      <c r="B45" s="83">
        <v>39.020000000000003</v>
      </c>
      <c r="C45" s="83" t="s">
        <v>286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19.09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466</v>
      </c>
      <c r="B46" s="83">
        <v>39.020000000000003</v>
      </c>
      <c r="C46" s="83" t="s">
        <v>286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19.09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460</v>
      </c>
      <c r="B47" s="83">
        <v>24.52</v>
      </c>
      <c r="C47" s="83" t="s">
        <v>286</v>
      </c>
      <c r="D47" s="83">
        <v>74.75</v>
      </c>
      <c r="E47" s="83">
        <v>76</v>
      </c>
      <c r="F47" s="83">
        <v>11.15</v>
      </c>
      <c r="G47" s="83">
        <v>3.68</v>
      </c>
      <c r="H47" s="83">
        <v>19.09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467</v>
      </c>
      <c r="B48" s="83">
        <v>24.53</v>
      </c>
      <c r="C48" s="83" t="s">
        <v>286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19.09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461</v>
      </c>
      <c r="B49" s="83">
        <v>24.53</v>
      </c>
      <c r="C49" s="83" t="s">
        <v>286</v>
      </c>
      <c r="D49" s="83">
        <v>74.77</v>
      </c>
      <c r="E49" s="83">
        <v>76</v>
      </c>
      <c r="F49" s="83">
        <v>11.15</v>
      </c>
      <c r="G49" s="83">
        <v>3.68</v>
      </c>
      <c r="H49" s="83">
        <v>19.09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462</v>
      </c>
      <c r="B50" s="83">
        <v>39.020000000000003</v>
      </c>
      <c r="C50" s="83" t="s">
        <v>286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19.09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463</v>
      </c>
      <c r="B51" s="83">
        <v>39.020000000000003</v>
      </c>
      <c r="C51" s="83" t="s">
        <v>286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19.09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454</v>
      </c>
      <c r="B52" s="83">
        <v>94.76</v>
      </c>
      <c r="C52" s="83" t="s">
        <v>286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3.96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287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16.507999999999999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472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16.507999999999999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473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176</v>
      </c>
      <c r="C57" s="83" t="s">
        <v>474</v>
      </c>
      <c r="D57" s="83" t="s">
        <v>475</v>
      </c>
      <c r="E57" s="83" t="s">
        <v>476</v>
      </c>
      <c r="F57" s="83" t="s">
        <v>477</v>
      </c>
      <c r="G57" s="83" t="s">
        <v>478</v>
      </c>
      <c r="H57" s="83" t="s">
        <v>479</v>
      </c>
      <c r="I57" s="83" t="s">
        <v>480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529</v>
      </c>
      <c r="B58" s="83" t="s">
        <v>732</v>
      </c>
      <c r="C58" s="83">
        <v>0.08</v>
      </c>
      <c r="D58" s="83">
        <v>0.56799999999999995</v>
      </c>
      <c r="E58" s="83">
        <v>0.621</v>
      </c>
      <c r="F58" s="83">
        <v>97.55</v>
      </c>
      <c r="G58" s="83">
        <v>0</v>
      </c>
      <c r="H58" s="83">
        <v>90</v>
      </c>
      <c r="I58" s="83" t="s">
        <v>483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530</v>
      </c>
      <c r="B59" s="83" t="s">
        <v>733</v>
      </c>
      <c r="C59" s="83">
        <v>0.3</v>
      </c>
      <c r="D59" s="83">
        <v>0.36399999999999999</v>
      </c>
      <c r="E59" s="83">
        <v>0.39100000000000001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484</v>
      </c>
      <c r="B60" s="83" t="s">
        <v>482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485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481</v>
      </c>
      <c r="B61" s="83" t="s">
        <v>482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483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486</v>
      </c>
      <c r="B62" s="83" t="s">
        <v>482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487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488</v>
      </c>
      <c r="B63" s="83" t="s">
        <v>482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489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490</v>
      </c>
      <c r="B64" s="83" t="s">
        <v>482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499</v>
      </c>
      <c r="B65" s="83" t="s">
        <v>734</v>
      </c>
      <c r="C65" s="83">
        <v>0.08</v>
      </c>
      <c r="D65" s="83">
        <v>0.56799999999999995</v>
      </c>
      <c r="E65" s="83">
        <v>0.621</v>
      </c>
      <c r="F65" s="83">
        <v>22.95</v>
      </c>
      <c r="G65" s="83">
        <v>90</v>
      </c>
      <c r="H65" s="83">
        <v>90</v>
      </c>
      <c r="I65" s="83" t="s">
        <v>485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500</v>
      </c>
      <c r="B66" s="83" t="s">
        <v>734</v>
      </c>
      <c r="C66" s="83">
        <v>0.08</v>
      </c>
      <c r="D66" s="83">
        <v>0.56799999999999995</v>
      </c>
      <c r="E66" s="83">
        <v>0.621</v>
      </c>
      <c r="F66" s="83">
        <v>129.22999999999999</v>
      </c>
      <c r="G66" s="83">
        <v>180</v>
      </c>
      <c r="H66" s="83">
        <v>90</v>
      </c>
      <c r="I66" s="83" t="s">
        <v>487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501</v>
      </c>
      <c r="B67" s="83" t="s">
        <v>733</v>
      </c>
      <c r="C67" s="83">
        <v>0.3</v>
      </c>
      <c r="D67" s="83">
        <v>0.36399999999999999</v>
      </c>
      <c r="E67" s="83">
        <v>0.39100000000000001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517</v>
      </c>
      <c r="B68" s="83" t="s">
        <v>732</v>
      </c>
      <c r="C68" s="83">
        <v>0.08</v>
      </c>
      <c r="D68" s="83">
        <v>0.56799999999999995</v>
      </c>
      <c r="E68" s="83">
        <v>0.621</v>
      </c>
      <c r="F68" s="83">
        <v>70.599999999999994</v>
      </c>
      <c r="G68" s="83">
        <v>0</v>
      </c>
      <c r="H68" s="83">
        <v>90</v>
      </c>
      <c r="I68" s="83" t="s">
        <v>483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519</v>
      </c>
      <c r="B69" s="83" t="s">
        <v>732</v>
      </c>
      <c r="C69" s="83">
        <v>0.08</v>
      </c>
      <c r="D69" s="83">
        <v>0.56799999999999995</v>
      </c>
      <c r="E69" s="83">
        <v>0.621</v>
      </c>
      <c r="F69" s="83">
        <v>26.02</v>
      </c>
      <c r="G69" s="83">
        <v>180</v>
      </c>
      <c r="H69" s="83">
        <v>90</v>
      </c>
      <c r="I69" s="83" t="s">
        <v>487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518</v>
      </c>
      <c r="B70" s="83" t="s">
        <v>732</v>
      </c>
      <c r="C70" s="83">
        <v>0.08</v>
      </c>
      <c r="D70" s="83">
        <v>0.56799999999999995</v>
      </c>
      <c r="E70" s="83">
        <v>0.621</v>
      </c>
      <c r="F70" s="83">
        <v>26.01</v>
      </c>
      <c r="G70" s="83">
        <v>0</v>
      </c>
      <c r="H70" s="83">
        <v>90</v>
      </c>
      <c r="I70" s="83" t="s">
        <v>483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520</v>
      </c>
      <c r="B71" s="83" t="s">
        <v>732</v>
      </c>
      <c r="C71" s="83">
        <v>0.08</v>
      </c>
      <c r="D71" s="83">
        <v>0.56799999999999995</v>
      </c>
      <c r="E71" s="83">
        <v>0.621</v>
      </c>
      <c r="F71" s="83">
        <v>70.599999999999994</v>
      </c>
      <c r="G71" s="83">
        <v>180</v>
      </c>
      <c r="H71" s="83">
        <v>90</v>
      </c>
      <c r="I71" s="83" t="s">
        <v>487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537</v>
      </c>
      <c r="B72" s="83" t="s">
        <v>732</v>
      </c>
      <c r="C72" s="83">
        <v>0.08</v>
      </c>
      <c r="D72" s="83">
        <v>0.56799999999999995</v>
      </c>
      <c r="E72" s="83">
        <v>0.621</v>
      </c>
      <c r="F72" s="83">
        <v>17.649999999999999</v>
      </c>
      <c r="G72" s="83">
        <v>0</v>
      </c>
      <c r="H72" s="83">
        <v>90</v>
      </c>
      <c r="I72" s="83" t="s">
        <v>483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538</v>
      </c>
      <c r="B73" s="83" t="s">
        <v>732</v>
      </c>
      <c r="C73" s="83">
        <v>0.08</v>
      </c>
      <c r="D73" s="83">
        <v>0.56799999999999995</v>
      </c>
      <c r="E73" s="83">
        <v>0.621</v>
      </c>
      <c r="F73" s="83">
        <v>15.79</v>
      </c>
      <c r="G73" s="83">
        <v>0</v>
      </c>
      <c r="H73" s="83">
        <v>90</v>
      </c>
      <c r="I73" s="83" t="s">
        <v>483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539</v>
      </c>
      <c r="B74" s="83" t="s">
        <v>732</v>
      </c>
      <c r="C74" s="83">
        <v>0.08</v>
      </c>
      <c r="D74" s="83">
        <v>0.56799999999999995</v>
      </c>
      <c r="E74" s="83">
        <v>0.621</v>
      </c>
      <c r="F74" s="83">
        <v>52.03</v>
      </c>
      <c r="G74" s="83">
        <v>180</v>
      </c>
      <c r="H74" s="83">
        <v>90</v>
      </c>
      <c r="I74" s="83" t="s">
        <v>487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540</v>
      </c>
      <c r="B75" s="83" t="s">
        <v>733</v>
      </c>
      <c r="C75" s="83">
        <v>0.3</v>
      </c>
      <c r="D75" s="83">
        <v>0.36399999999999999</v>
      </c>
      <c r="E75" s="83">
        <v>0.39100000000000001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541</v>
      </c>
      <c r="B76" s="83" t="s">
        <v>733</v>
      </c>
      <c r="C76" s="83">
        <v>0.3</v>
      </c>
      <c r="D76" s="83">
        <v>0.36399999999999999</v>
      </c>
      <c r="E76" s="83">
        <v>0.39100000000000001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531</v>
      </c>
      <c r="B77" s="83" t="s">
        <v>732</v>
      </c>
      <c r="C77" s="83">
        <v>0.08</v>
      </c>
      <c r="D77" s="83">
        <v>0.56799999999999995</v>
      </c>
      <c r="E77" s="83">
        <v>0.621</v>
      </c>
      <c r="F77" s="83">
        <v>97.55</v>
      </c>
      <c r="G77" s="83">
        <v>0</v>
      </c>
      <c r="H77" s="83">
        <v>90</v>
      </c>
      <c r="I77" s="83" t="s">
        <v>483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532</v>
      </c>
      <c r="B78" s="83" t="s">
        <v>733</v>
      </c>
      <c r="C78" s="83">
        <v>0.3</v>
      </c>
      <c r="D78" s="83">
        <v>0.36399999999999999</v>
      </c>
      <c r="E78" s="83">
        <v>0.39100000000000001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535</v>
      </c>
      <c r="B79" s="83" t="s">
        <v>732</v>
      </c>
      <c r="C79" s="83">
        <v>0.08</v>
      </c>
      <c r="D79" s="83">
        <v>0.56799999999999995</v>
      </c>
      <c r="E79" s="83">
        <v>0.621</v>
      </c>
      <c r="F79" s="83">
        <v>13.94</v>
      </c>
      <c r="G79" s="83">
        <v>180</v>
      </c>
      <c r="H79" s="83">
        <v>90</v>
      </c>
      <c r="I79" s="83" t="s">
        <v>487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534</v>
      </c>
      <c r="B80" s="83" t="s">
        <v>732</v>
      </c>
      <c r="C80" s="83">
        <v>0.08</v>
      </c>
      <c r="D80" s="83">
        <v>0.56799999999999995</v>
      </c>
      <c r="E80" s="83">
        <v>0.621</v>
      </c>
      <c r="F80" s="83">
        <v>52.03</v>
      </c>
      <c r="G80" s="83">
        <v>90</v>
      </c>
      <c r="H80" s="83">
        <v>90</v>
      </c>
      <c r="I80" s="83" t="s">
        <v>485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533</v>
      </c>
      <c r="B81" s="83" t="s">
        <v>732</v>
      </c>
      <c r="C81" s="83">
        <v>0.08</v>
      </c>
      <c r="D81" s="83">
        <v>0.56799999999999995</v>
      </c>
      <c r="E81" s="83">
        <v>0.621</v>
      </c>
      <c r="F81" s="83">
        <v>21.37</v>
      </c>
      <c r="G81" s="83">
        <v>0</v>
      </c>
      <c r="H81" s="83">
        <v>90</v>
      </c>
      <c r="I81" s="83" t="s">
        <v>483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536</v>
      </c>
      <c r="B82" s="83" t="s">
        <v>733</v>
      </c>
      <c r="C82" s="83">
        <v>0.3</v>
      </c>
      <c r="D82" s="83">
        <v>0.36399999999999999</v>
      </c>
      <c r="E82" s="83">
        <v>0.39100000000000001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498</v>
      </c>
      <c r="B83" s="83" t="s">
        <v>734</v>
      </c>
      <c r="C83" s="83">
        <v>0.08</v>
      </c>
      <c r="D83" s="83">
        <v>0.56799999999999995</v>
      </c>
      <c r="E83" s="83">
        <v>0.621</v>
      </c>
      <c r="F83" s="83">
        <v>67.63</v>
      </c>
      <c r="G83" s="83">
        <v>90</v>
      </c>
      <c r="H83" s="83">
        <v>90</v>
      </c>
      <c r="I83" s="83" t="s">
        <v>485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497</v>
      </c>
      <c r="B84" s="83" t="s">
        <v>734</v>
      </c>
      <c r="C84" s="83">
        <v>0.08</v>
      </c>
      <c r="D84" s="83">
        <v>0.56799999999999995</v>
      </c>
      <c r="E84" s="83">
        <v>0.621</v>
      </c>
      <c r="F84" s="83">
        <v>18.12</v>
      </c>
      <c r="G84" s="83">
        <v>0</v>
      </c>
      <c r="H84" s="83">
        <v>90</v>
      </c>
      <c r="I84" s="83" t="s">
        <v>483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502</v>
      </c>
      <c r="B85" s="83" t="s">
        <v>734</v>
      </c>
      <c r="C85" s="83">
        <v>0.08</v>
      </c>
      <c r="D85" s="83">
        <v>0.56799999999999995</v>
      </c>
      <c r="E85" s="83">
        <v>0.621</v>
      </c>
      <c r="F85" s="83">
        <v>213.77</v>
      </c>
      <c r="G85" s="83">
        <v>0</v>
      </c>
      <c r="H85" s="83">
        <v>90</v>
      </c>
      <c r="I85" s="83" t="s">
        <v>483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504</v>
      </c>
      <c r="B86" s="83" t="s">
        <v>734</v>
      </c>
      <c r="C86" s="83">
        <v>0.08</v>
      </c>
      <c r="D86" s="83">
        <v>0.56799999999999995</v>
      </c>
      <c r="E86" s="83">
        <v>0.621</v>
      </c>
      <c r="F86" s="83">
        <v>167.88</v>
      </c>
      <c r="G86" s="83">
        <v>180</v>
      </c>
      <c r="H86" s="83">
        <v>90</v>
      </c>
      <c r="I86" s="83" t="s">
        <v>487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505</v>
      </c>
      <c r="B87" s="83" t="s">
        <v>734</v>
      </c>
      <c r="C87" s="83">
        <v>0.08</v>
      </c>
      <c r="D87" s="83">
        <v>0.56799999999999995</v>
      </c>
      <c r="E87" s="83">
        <v>0.621</v>
      </c>
      <c r="F87" s="83">
        <v>41.06</v>
      </c>
      <c r="G87" s="83">
        <v>270</v>
      </c>
      <c r="H87" s="83">
        <v>90</v>
      </c>
      <c r="I87" s="83" t="s">
        <v>489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503</v>
      </c>
      <c r="B88" s="83" t="s">
        <v>734</v>
      </c>
      <c r="C88" s="83">
        <v>0.08</v>
      </c>
      <c r="D88" s="83">
        <v>0.56799999999999995</v>
      </c>
      <c r="E88" s="83">
        <v>0.621</v>
      </c>
      <c r="F88" s="83">
        <v>12.08</v>
      </c>
      <c r="G88" s="83">
        <v>0</v>
      </c>
      <c r="H88" s="83">
        <v>90</v>
      </c>
      <c r="I88" s="83" t="s">
        <v>483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506</v>
      </c>
      <c r="B89" s="83" t="s">
        <v>733</v>
      </c>
      <c r="C89" s="83">
        <v>0.3</v>
      </c>
      <c r="D89" s="83">
        <v>0.36399999999999999</v>
      </c>
      <c r="E89" s="83">
        <v>0.39100000000000001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495</v>
      </c>
      <c r="B90" s="83" t="s">
        <v>734</v>
      </c>
      <c r="C90" s="83">
        <v>0.08</v>
      </c>
      <c r="D90" s="83">
        <v>0.56799999999999995</v>
      </c>
      <c r="E90" s="83">
        <v>0.621</v>
      </c>
      <c r="F90" s="83">
        <v>62.8</v>
      </c>
      <c r="G90" s="83">
        <v>0</v>
      </c>
      <c r="H90" s="83">
        <v>90</v>
      </c>
      <c r="I90" s="83" t="s">
        <v>483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491</v>
      </c>
      <c r="B91" s="83" t="s">
        <v>734</v>
      </c>
      <c r="C91" s="83">
        <v>0.08</v>
      </c>
      <c r="D91" s="83">
        <v>0.56799999999999995</v>
      </c>
      <c r="E91" s="83">
        <v>0.621</v>
      </c>
      <c r="F91" s="83">
        <v>45.89</v>
      </c>
      <c r="G91" s="83">
        <v>180</v>
      </c>
      <c r="H91" s="83">
        <v>90</v>
      </c>
      <c r="I91" s="83" t="s">
        <v>487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492</v>
      </c>
      <c r="B92" s="83" t="s">
        <v>734</v>
      </c>
      <c r="C92" s="83">
        <v>0.08</v>
      </c>
      <c r="D92" s="83">
        <v>0.56799999999999995</v>
      </c>
      <c r="E92" s="83">
        <v>0.621</v>
      </c>
      <c r="F92" s="83">
        <v>22.95</v>
      </c>
      <c r="G92" s="83">
        <v>270</v>
      </c>
      <c r="H92" s="83">
        <v>90</v>
      </c>
      <c r="I92" s="83" t="s">
        <v>489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493</v>
      </c>
      <c r="B93" s="83" t="s">
        <v>733</v>
      </c>
      <c r="C93" s="83">
        <v>0.3</v>
      </c>
      <c r="D93" s="83">
        <v>0.36399999999999999</v>
      </c>
      <c r="E93" s="83">
        <v>0.39100000000000001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494</v>
      </c>
      <c r="B94" s="83" t="s">
        <v>734</v>
      </c>
      <c r="C94" s="83">
        <v>0.08</v>
      </c>
      <c r="D94" s="83">
        <v>0.56799999999999995</v>
      </c>
      <c r="E94" s="83">
        <v>0.621</v>
      </c>
      <c r="F94" s="83">
        <v>26.57</v>
      </c>
      <c r="G94" s="83">
        <v>270</v>
      </c>
      <c r="H94" s="83">
        <v>90</v>
      </c>
      <c r="I94" s="83" t="s">
        <v>489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507</v>
      </c>
      <c r="B95" s="83" t="s">
        <v>732</v>
      </c>
      <c r="C95" s="83">
        <v>0.08</v>
      </c>
      <c r="D95" s="83">
        <v>0.56799999999999995</v>
      </c>
      <c r="E95" s="83">
        <v>0.621</v>
      </c>
      <c r="F95" s="83">
        <v>55.74</v>
      </c>
      <c r="G95" s="83">
        <v>180</v>
      </c>
      <c r="H95" s="83">
        <v>90</v>
      </c>
      <c r="I95" s="83" t="s">
        <v>487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508</v>
      </c>
      <c r="B96" s="83" t="s">
        <v>732</v>
      </c>
      <c r="C96" s="83">
        <v>0.08</v>
      </c>
      <c r="D96" s="83">
        <v>0.56799999999999995</v>
      </c>
      <c r="E96" s="83">
        <v>0.621</v>
      </c>
      <c r="F96" s="83">
        <v>104.06</v>
      </c>
      <c r="G96" s="83">
        <v>270</v>
      </c>
      <c r="H96" s="83">
        <v>90</v>
      </c>
      <c r="I96" s="83" t="s">
        <v>489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521</v>
      </c>
      <c r="B97" s="83" t="s">
        <v>732</v>
      </c>
      <c r="C97" s="83">
        <v>0.08</v>
      </c>
      <c r="D97" s="83">
        <v>0.56799999999999995</v>
      </c>
      <c r="E97" s="83">
        <v>0.621</v>
      </c>
      <c r="F97" s="83">
        <v>13.94</v>
      </c>
      <c r="G97" s="83">
        <v>180</v>
      </c>
      <c r="H97" s="83">
        <v>90</v>
      </c>
      <c r="I97" s="83" t="s">
        <v>487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522</v>
      </c>
      <c r="B98" s="83" t="s">
        <v>732</v>
      </c>
      <c r="C98" s="83">
        <v>0.08</v>
      </c>
      <c r="D98" s="83">
        <v>0.56799999999999995</v>
      </c>
      <c r="E98" s="83">
        <v>0.621</v>
      </c>
      <c r="F98" s="83">
        <v>26.01</v>
      </c>
      <c r="G98" s="83">
        <v>270</v>
      </c>
      <c r="H98" s="83">
        <v>90</v>
      </c>
      <c r="I98" s="83" t="s">
        <v>489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523</v>
      </c>
      <c r="B99" s="83" t="s">
        <v>733</v>
      </c>
      <c r="C99" s="83">
        <v>0.3</v>
      </c>
      <c r="D99" s="83">
        <v>0.36399999999999999</v>
      </c>
      <c r="E99" s="83">
        <v>0.39100000000000001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509</v>
      </c>
      <c r="B100" s="83" t="s">
        <v>732</v>
      </c>
      <c r="C100" s="83">
        <v>0.08</v>
      </c>
      <c r="D100" s="83">
        <v>0.56799999999999995</v>
      </c>
      <c r="E100" s="83">
        <v>0.621</v>
      </c>
      <c r="F100" s="83">
        <v>55.74</v>
      </c>
      <c r="G100" s="83">
        <v>0</v>
      </c>
      <c r="H100" s="83">
        <v>90</v>
      </c>
      <c r="I100" s="83" t="s">
        <v>483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510</v>
      </c>
      <c r="B101" s="83" t="s">
        <v>732</v>
      </c>
      <c r="C101" s="83">
        <v>0.08</v>
      </c>
      <c r="D101" s="83">
        <v>0.56799999999999995</v>
      </c>
      <c r="E101" s="83">
        <v>0.621</v>
      </c>
      <c r="F101" s="83">
        <v>104.05</v>
      </c>
      <c r="G101" s="83">
        <v>270</v>
      </c>
      <c r="H101" s="83">
        <v>90</v>
      </c>
      <c r="I101" s="83" t="s">
        <v>489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524</v>
      </c>
      <c r="B102" s="83" t="s">
        <v>732</v>
      </c>
      <c r="C102" s="83">
        <v>0.08</v>
      </c>
      <c r="D102" s="83">
        <v>0.56799999999999995</v>
      </c>
      <c r="E102" s="83">
        <v>0.621</v>
      </c>
      <c r="F102" s="83">
        <v>13.94</v>
      </c>
      <c r="G102" s="83">
        <v>0</v>
      </c>
      <c r="H102" s="83">
        <v>90</v>
      </c>
      <c r="I102" s="83" t="s">
        <v>483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525</v>
      </c>
      <c r="B103" s="83" t="s">
        <v>732</v>
      </c>
      <c r="C103" s="83">
        <v>0.08</v>
      </c>
      <c r="D103" s="83">
        <v>0.56799999999999995</v>
      </c>
      <c r="E103" s="83">
        <v>0.621</v>
      </c>
      <c r="F103" s="83">
        <v>26.01</v>
      </c>
      <c r="G103" s="83">
        <v>270</v>
      </c>
      <c r="H103" s="83">
        <v>90</v>
      </c>
      <c r="I103" s="83" t="s">
        <v>489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526</v>
      </c>
      <c r="B104" s="83" t="s">
        <v>733</v>
      </c>
      <c r="C104" s="83">
        <v>0.3</v>
      </c>
      <c r="D104" s="83">
        <v>0.36399999999999999</v>
      </c>
      <c r="E104" s="83">
        <v>0.39100000000000001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511</v>
      </c>
      <c r="B105" s="83" t="s">
        <v>732</v>
      </c>
      <c r="C105" s="83">
        <v>0.08</v>
      </c>
      <c r="D105" s="83">
        <v>0.56799999999999995</v>
      </c>
      <c r="E105" s="83">
        <v>0.621</v>
      </c>
      <c r="F105" s="83">
        <v>847.14</v>
      </c>
      <c r="G105" s="83">
        <v>180</v>
      </c>
      <c r="H105" s="83">
        <v>90</v>
      </c>
      <c r="I105" s="83" t="s">
        <v>487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527</v>
      </c>
      <c r="B106" s="83" t="s">
        <v>732</v>
      </c>
      <c r="C106" s="83">
        <v>0.08</v>
      </c>
      <c r="D106" s="83">
        <v>0.56799999999999995</v>
      </c>
      <c r="E106" s="83">
        <v>0.621</v>
      </c>
      <c r="F106" s="83">
        <v>183.96</v>
      </c>
      <c r="G106" s="83">
        <v>180</v>
      </c>
      <c r="H106" s="83">
        <v>90</v>
      </c>
      <c r="I106" s="83" t="s">
        <v>487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528</v>
      </c>
      <c r="B107" s="83" t="s">
        <v>733</v>
      </c>
      <c r="C107" s="83">
        <v>0.3</v>
      </c>
      <c r="D107" s="83">
        <v>0.36399999999999999</v>
      </c>
      <c r="E107" s="83">
        <v>0.39100000000000001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512</v>
      </c>
      <c r="B108" s="83" t="s">
        <v>732</v>
      </c>
      <c r="C108" s="83">
        <v>0.08</v>
      </c>
      <c r="D108" s="83">
        <v>0.56799999999999995</v>
      </c>
      <c r="E108" s="83">
        <v>0.621</v>
      </c>
      <c r="F108" s="83">
        <v>847.37</v>
      </c>
      <c r="G108" s="83">
        <v>0</v>
      </c>
      <c r="H108" s="83">
        <v>90</v>
      </c>
      <c r="I108" s="83" t="s">
        <v>483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513</v>
      </c>
      <c r="B109" s="83" t="s">
        <v>732</v>
      </c>
      <c r="C109" s="83">
        <v>0.08</v>
      </c>
      <c r="D109" s="83">
        <v>0.56799999999999995</v>
      </c>
      <c r="E109" s="83">
        <v>0.621</v>
      </c>
      <c r="F109" s="83">
        <v>104.06</v>
      </c>
      <c r="G109" s="83">
        <v>90</v>
      </c>
      <c r="H109" s="83">
        <v>90</v>
      </c>
      <c r="I109" s="83" t="s">
        <v>485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514</v>
      </c>
      <c r="B110" s="83" t="s">
        <v>732</v>
      </c>
      <c r="C110" s="83">
        <v>0.08</v>
      </c>
      <c r="D110" s="83">
        <v>0.56799999999999995</v>
      </c>
      <c r="E110" s="83">
        <v>0.621</v>
      </c>
      <c r="F110" s="83">
        <v>55.74</v>
      </c>
      <c r="G110" s="83">
        <v>180</v>
      </c>
      <c r="H110" s="83">
        <v>90</v>
      </c>
      <c r="I110" s="83" t="s">
        <v>487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516</v>
      </c>
      <c r="B111" s="83" t="s">
        <v>732</v>
      </c>
      <c r="C111" s="83">
        <v>0.08</v>
      </c>
      <c r="D111" s="83">
        <v>0.56799999999999995</v>
      </c>
      <c r="E111" s="83">
        <v>0.621</v>
      </c>
      <c r="F111" s="83">
        <v>104.05</v>
      </c>
      <c r="G111" s="83">
        <v>90</v>
      </c>
      <c r="H111" s="83">
        <v>90</v>
      </c>
      <c r="I111" s="83" t="s">
        <v>485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515</v>
      </c>
      <c r="B112" s="83" t="s">
        <v>732</v>
      </c>
      <c r="C112" s="83">
        <v>0.08</v>
      </c>
      <c r="D112" s="83">
        <v>0.56799999999999995</v>
      </c>
      <c r="E112" s="83">
        <v>0.621</v>
      </c>
      <c r="F112" s="83">
        <v>55.74</v>
      </c>
      <c r="G112" s="83">
        <v>0</v>
      </c>
      <c r="H112" s="83">
        <v>90</v>
      </c>
      <c r="I112" s="83" t="s">
        <v>483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496</v>
      </c>
      <c r="B113" s="83" t="s">
        <v>734</v>
      </c>
      <c r="C113" s="83">
        <v>0.08</v>
      </c>
      <c r="D113" s="83">
        <v>0.56799999999999995</v>
      </c>
      <c r="E113" s="83">
        <v>0.621</v>
      </c>
      <c r="F113" s="83">
        <v>36.229999999999997</v>
      </c>
      <c r="G113" s="83">
        <v>0</v>
      </c>
      <c r="H113" s="83">
        <v>90</v>
      </c>
      <c r="I113" s="83" t="s">
        <v>483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176</v>
      </c>
      <c r="C115" s="83" t="s">
        <v>542</v>
      </c>
      <c r="D115" s="83" t="s">
        <v>543</v>
      </c>
      <c r="E115" s="83" t="s">
        <v>544</v>
      </c>
      <c r="F115" s="83" t="s">
        <v>171</v>
      </c>
      <c r="G115" s="83" t="s">
        <v>545</v>
      </c>
      <c r="H115" s="83" t="s">
        <v>546</v>
      </c>
      <c r="I115" s="83" t="s">
        <v>547</v>
      </c>
      <c r="J115" s="83" t="s">
        <v>478</v>
      </c>
      <c r="K115" s="83" t="s">
        <v>480</v>
      </c>
      <c r="L115"/>
      <c r="M115"/>
      <c r="N115"/>
      <c r="O115"/>
      <c r="P115"/>
      <c r="Q115"/>
      <c r="R115"/>
      <c r="S115"/>
    </row>
    <row r="116" spans="1:19">
      <c r="A116" s="83" t="s">
        <v>571</v>
      </c>
      <c r="B116" s="83" t="s">
        <v>878</v>
      </c>
      <c r="C116" s="83">
        <v>32.21</v>
      </c>
      <c r="D116" s="83">
        <v>32.21</v>
      </c>
      <c r="E116" s="83">
        <v>4.0919999999999996</v>
      </c>
      <c r="F116" s="83">
        <v>0.39200000000000002</v>
      </c>
      <c r="G116" s="83">
        <v>0.253</v>
      </c>
      <c r="H116" s="83" t="s">
        <v>549</v>
      </c>
      <c r="I116" s="83" t="s">
        <v>529</v>
      </c>
      <c r="J116" s="83">
        <v>0</v>
      </c>
      <c r="K116" s="83" t="s">
        <v>483</v>
      </c>
      <c r="L116"/>
      <c r="M116"/>
      <c r="N116"/>
      <c r="O116"/>
      <c r="P116"/>
      <c r="Q116"/>
      <c r="R116"/>
      <c r="S116"/>
    </row>
    <row r="117" spans="1:19">
      <c r="A117" s="83" t="s">
        <v>550</v>
      </c>
      <c r="B117" s="83" t="s">
        <v>878</v>
      </c>
      <c r="C117" s="83">
        <v>65.62</v>
      </c>
      <c r="D117" s="83">
        <v>65.62</v>
      </c>
      <c r="E117" s="83">
        <v>4.0919999999999996</v>
      </c>
      <c r="F117" s="83">
        <v>0.39200000000000002</v>
      </c>
      <c r="G117" s="83">
        <v>0.253</v>
      </c>
      <c r="H117" s="83" t="s">
        <v>549</v>
      </c>
      <c r="I117" s="83" t="s">
        <v>500</v>
      </c>
      <c r="J117" s="83">
        <v>180</v>
      </c>
      <c r="K117" s="83" t="s">
        <v>487</v>
      </c>
      <c r="L117"/>
      <c r="M117"/>
      <c r="N117"/>
      <c r="O117"/>
      <c r="P117"/>
      <c r="Q117"/>
      <c r="R117"/>
      <c r="S117"/>
    </row>
    <row r="118" spans="1:19">
      <c r="A118" s="83" t="s">
        <v>562</v>
      </c>
      <c r="B118" s="83" t="s">
        <v>878</v>
      </c>
      <c r="C118" s="83">
        <v>5.82</v>
      </c>
      <c r="D118" s="83">
        <v>23.29</v>
      </c>
      <c r="E118" s="83">
        <v>4.0919999999999996</v>
      </c>
      <c r="F118" s="83">
        <v>0.39200000000000002</v>
      </c>
      <c r="G118" s="83">
        <v>0.253</v>
      </c>
      <c r="H118" s="83" t="s">
        <v>549</v>
      </c>
      <c r="I118" s="83" t="s">
        <v>517</v>
      </c>
      <c r="J118" s="83">
        <v>0</v>
      </c>
      <c r="K118" s="83" t="s">
        <v>483</v>
      </c>
      <c r="L118"/>
      <c r="M118"/>
      <c r="N118"/>
      <c r="O118"/>
      <c r="P118"/>
      <c r="Q118"/>
      <c r="R118"/>
      <c r="S118"/>
    </row>
    <row r="119" spans="1:19">
      <c r="A119" s="83" t="s">
        <v>564</v>
      </c>
      <c r="B119" s="83" t="s">
        <v>878</v>
      </c>
      <c r="C119" s="83">
        <v>2.15</v>
      </c>
      <c r="D119" s="83">
        <v>8.58</v>
      </c>
      <c r="E119" s="83">
        <v>4.0919999999999996</v>
      </c>
      <c r="F119" s="83">
        <v>0.39200000000000002</v>
      </c>
      <c r="G119" s="83">
        <v>0.253</v>
      </c>
      <c r="H119" s="83" t="s">
        <v>549</v>
      </c>
      <c r="I119" s="83" t="s">
        <v>519</v>
      </c>
      <c r="J119" s="83">
        <v>180</v>
      </c>
      <c r="K119" s="83" t="s">
        <v>487</v>
      </c>
      <c r="L119"/>
      <c r="M119"/>
      <c r="N119"/>
      <c r="O119"/>
      <c r="P119"/>
      <c r="Q119"/>
      <c r="R119"/>
      <c r="S119"/>
    </row>
    <row r="120" spans="1:19">
      <c r="A120" s="83" t="s">
        <v>563</v>
      </c>
      <c r="B120" s="83" t="s">
        <v>878</v>
      </c>
      <c r="C120" s="83">
        <v>2.15</v>
      </c>
      <c r="D120" s="83">
        <v>8.59</v>
      </c>
      <c r="E120" s="83">
        <v>4.0919999999999996</v>
      </c>
      <c r="F120" s="83">
        <v>0.39200000000000002</v>
      </c>
      <c r="G120" s="83">
        <v>0.253</v>
      </c>
      <c r="H120" s="83" t="s">
        <v>549</v>
      </c>
      <c r="I120" s="83" t="s">
        <v>518</v>
      </c>
      <c r="J120" s="83">
        <v>0</v>
      </c>
      <c r="K120" s="83" t="s">
        <v>483</v>
      </c>
      <c r="L120"/>
      <c r="M120"/>
      <c r="N120"/>
      <c r="O120"/>
      <c r="P120"/>
      <c r="Q120"/>
      <c r="R120"/>
      <c r="S120"/>
    </row>
    <row r="121" spans="1:19">
      <c r="A121" s="83" t="s">
        <v>565</v>
      </c>
      <c r="B121" s="83" t="s">
        <v>878</v>
      </c>
      <c r="C121" s="83">
        <v>5.82</v>
      </c>
      <c r="D121" s="83">
        <v>23.29</v>
      </c>
      <c r="E121" s="83">
        <v>4.0919999999999996</v>
      </c>
      <c r="F121" s="83">
        <v>0.39200000000000002</v>
      </c>
      <c r="G121" s="83">
        <v>0.253</v>
      </c>
      <c r="H121" s="83" t="s">
        <v>549</v>
      </c>
      <c r="I121" s="83" t="s">
        <v>520</v>
      </c>
      <c r="J121" s="83">
        <v>180</v>
      </c>
      <c r="K121" s="83" t="s">
        <v>487</v>
      </c>
      <c r="L121"/>
      <c r="M121"/>
      <c r="N121"/>
      <c r="O121"/>
      <c r="P121"/>
      <c r="Q121"/>
      <c r="R121"/>
      <c r="S121"/>
    </row>
    <row r="122" spans="1:19">
      <c r="A122" s="83" t="s">
        <v>576</v>
      </c>
      <c r="B122" s="83" t="s">
        <v>878</v>
      </c>
      <c r="C122" s="83">
        <v>5.83</v>
      </c>
      <c r="D122" s="83">
        <v>5.83</v>
      </c>
      <c r="E122" s="83">
        <v>4.0919999999999996</v>
      </c>
      <c r="F122" s="83">
        <v>0.39200000000000002</v>
      </c>
      <c r="G122" s="83">
        <v>0.253</v>
      </c>
      <c r="H122" s="83" t="s">
        <v>549</v>
      </c>
      <c r="I122" s="83" t="s">
        <v>537</v>
      </c>
      <c r="J122" s="83">
        <v>0</v>
      </c>
      <c r="K122" s="83" t="s">
        <v>483</v>
      </c>
      <c r="L122"/>
      <c r="M122"/>
      <c r="N122"/>
      <c r="O122"/>
      <c r="P122"/>
      <c r="Q122"/>
      <c r="R122"/>
      <c r="S122"/>
    </row>
    <row r="123" spans="1:19">
      <c r="A123" s="83" t="s">
        <v>577</v>
      </c>
      <c r="B123" s="83" t="s">
        <v>878</v>
      </c>
      <c r="C123" s="83">
        <v>5.21</v>
      </c>
      <c r="D123" s="83">
        <v>5.21</v>
      </c>
      <c r="E123" s="83">
        <v>4.0919999999999996</v>
      </c>
      <c r="F123" s="83">
        <v>0.39200000000000002</v>
      </c>
      <c r="G123" s="83">
        <v>0.253</v>
      </c>
      <c r="H123" s="83" t="s">
        <v>549</v>
      </c>
      <c r="I123" s="83" t="s">
        <v>538</v>
      </c>
      <c r="J123" s="83">
        <v>0</v>
      </c>
      <c r="K123" s="83" t="s">
        <v>483</v>
      </c>
      <c r="L123"/>
      <c r="M123"/>
      <c r="N123"/>
      <c r="O123"/>
      <c r="P123"/>
      <c r="Q123"/>
      <c r="R123"/>
      <c r="S123"/>
    </row>
    <row r="124" spans="1:19">
      <c r="A124" s="83" t="s">
        <v>578</v>
      </c>
      <c r="B124" s="83" t="s">
        <v>878</v>
      </c>
      <c r="C124" s="83">
        <v>17.18</v>
      </c>
      <c r="D124" s="83">
        <v>17.18</v>
      </c>
      <c r="E124" s="83">
        <v>4.0919999999999996</v>
      </c>
      <c r="F124" s="83">
        <v>0.39200000000000002</v>
      </c>
      <c r="G124" s="83">
        <v>0.253</v>
      </c>
      <c r="H124" s="83" t="s">
        <v>549</v>
      </c>
      <c r="I124" s="83" t="s">
        <v>539</v>
      </c>
      <c r="J124" s="83">
        <v>180</v>
      </c>
      <c r="K124" s="83" t="s">
        <v>487</v>
      </c>
      <c r="L124"/>
      <c r="M124"/>
      <c r="N124"/>
      <c r="O124"/>
      <c r="P124"/>
      <c r="Q124"/>
      <c r="R124"/>
      <c r="S124"/>
    </row>
    <row r="125" spans="1:19">
      <c r="A125" s="83" t="s">
        <v>572</v>
      </c>
      <c r="B125" s="83" t="s">
        <v>878</v>
      </c>
      <c r="C125" s="83">
        <v>32.21</v>
      </c>
      <c r="D125" s="83">
        <v>32.21</v>
      </c>
      <c r="E125" s="83">
        <v>4.0919999999999996</v>
      </c>
      <c r="F125" s="83">
        <v>0.39200000000000002</v>
      </c>
      <c r="G125" s="83">
        <v>0.253</v>
      </c>
      <c r="H125" s="83" t="s">
        <v>549</v>
      </c>
      <c r="I125" s="83" t="s">
        <v>531</v>
      </c>
      <c r="J125" s="83">
        <v>0</v>
      </c>
      <c r="K125" s="83" t="s">
        <v>483</v>
      </c>
      <c r="L125"/>
      <c r="M125"/>
      <c r="N125"/>
      <c r="O125"/>
      <c r="P125"/>
      <c r="Q125"/>
      <c r="R125"/>
      <c r="S125"/>
    </row>
    <row r="126" spans="1:19">
      <c r="A126" s="83" t="s">
        <v>575</v>
      </c>
      <c r="B126" s="83" t="s">
        <v>878</v>
      </c>
      <c r="C126" s="83">
        <v>4.5999999999999996</v>
      </c>
      <c r="D126" s="83">
        <v>4.5999999999999996</v>
      </c>
      <c r="E126" s="83">
        <v>4.0919999999999996</v>
      </c>
      <c r="F126" s="83">
        <v>0.39200000000000002</v>
      </c>
      <c r="G126" s="83">
        <v>0.253</v>
      </c>
      <c r="H126" s="83" t="s">
        <v>549</v>
      </c>
      <c r="I126" s="83" t="s">
        <v>535</v>
      </c>
      <c r="J126" s="83">
        <v>180</v>
      </c>
      <c r="K126" s="83" t="s">
        <v>487</v>
      </c>
      <c r="L126"/>
      <c r="M126"/>
      <c r="N126"/>
      <c r="O126"/>
      <c r="P126"/>
      <c r="Q126"/>
      <c r="R126"/>
      <c r="S126"/>
    </row>
    <row r="127" spans="1:19">
      <c r="A127" s="83" t="s">
        <v>574</v>
      </c>
      <c r="B127" s="83" t="s">
        <v>878</v>
      </c>
      <c r="C127" s="83">
        <v>17.18</v>
      </c>
      <c r="D127" s="83">
        <v>17.18</v>
      </c>
      <c r="E127" s="83">
        <v>4.0919999999999996</v>
      </c>
      <c r="F127" s="83">
        <v>0.39200000000000002</v>
      </c>
      <c r="G127" s="83">
        <v>0.253</v>
      </c>
      <c r="H127" s="83" t="s">
        <v>549</v>
      </c>
      <c r="I127" s="83" t="s">
        <v>534</v>
      </c>
      <c r="J127" s="83">
        <v>90</v>
      </c>
      <c r="K127" s="83" t="s">
        <v>485</v>
      </c>
      <c r="L127"/>
      <c r="M127"/>
      <c r="N127"/>
      <c r="O127"/>
      <c r="P127"/>
      <c r="Q127"/>
      <c r="R127"/>
      <c r="S127"/>
    </row>
    <row r="128" spans="1:19">
      <c r="A128" s="83" t="s">
        <v>573</v>
      </c>
      <c r="B128" s="83" t="s">
        <v>878</v>
      </c>
      <c r="C128" s="83">
        <v>4.5999999999999996</v>
      </c>
      <c r="D128" s="83">
        <v>4.5999999999999996</v>
      </c>
      <c r="E128" s="83">
        <v>4.0919999999999996</v>
      </c>
      <c r="F128" s="83">
        <v>0.39200000000000002</v>
      </c>
      <c r="G128" s="83">
        <v>0.253</v>
      </c>
      <c r="H128" s="83" t="s">
        <v>549</v>
      </c>
      <c r="I128" s="83" t="s">
        <v>533</v>
      </c>
      <c r="J128" s="83">
        <v>0</v>
      </c>
      <c r="K128" s="83" t="s">
        <v>483</v>
      </c>
      <c r="L128"/>
      <c r="M128"/>
      <c r="N128"/>
      <c r="O128"/>
      <c r="P128"/>
      <c r="Q128"/>
      <c r="R128"/>
      <c r="S128"/>
    </row>
    <row r="129" spans="1:19">
      <c r="A129" s="83" t="s">
        <v>551</v>
      </c>
      <c r="B129" s="83" t="s">
        <v>878</v>
      </c>
      <c r="C129" s="83">
        <v>85.24</v>
      </c>
      <c r="D129" s="83">
        <v>85.24</v>
      </c>
      <c r="E129" s="83">
        <v>4.0919999999999996</v>
      </c>
      <c r="F129" s="83">
        <v>0.39200000000000002</v>
      </c>
      <c r="G129" s="83">
        <v>0.253</v>
      </c>
      <c r="H129" s="83" t="s">
        <v>549</v>
      </c>
      <c r="I129" s="83" t="s">
        <v>504</v>
      </c>
      <c r="J129" s="83">
        <v>180</v>
      </c>
      <c r="K129" s="83" t="s">
        <v>487</v>
      </c>
      <c r="L129"/>
      <c r="M129"/>
      <c r="N129"/>
      <c r="O129"/>
      <c r="P129"/>
      <c r="Q129"/>
      <c r="R129"/>
      <c r="S129"/>
    </row>
    <row r="130" spans="1:19">
      <c r="A130" s="83" t="s">
        <v>548</v>
      </c>
      <c r="B130" s="83" t="s">
        <v>878</v>
      </c>
      <c r="C130" s="83">
        <v>23.3</v>
      </c>
      <c r="D130" s="83">
        <v>23.3</v>
      </c>
      <c r="E130" s="83">
        <v>4.0919999999999996</v>
      </c>
      <c r="F130" s="83">
        <v>0.39200000000000002</v>
      </c>
      <c r="G130" s="83">
        <v>0.253</v>
      </c>
      <c r="H130" s="83" t="s">
        <v>549</v>
      </c>
      <c r="I130" s="83" t="s">
        <v>491</v>
      </c>
      <c r="J130" s="83">
        <v>180</v>
      </c>
      <c r="K130" s="83" t="s">
        <v>487</v>
      </c>
      <c r="L130"/>
      <c r="M130"/>
      <c r="N130"/>
      <c r="O130"/>
      <c r="P130"/>
      <c r="Q130"/>
      <c r="R130"/>
      <c r="S130"/>
    </row>
    <row r="131" spans="1:19">
      <c r="A131" s="83" t="s">
        <v>552</v>
      </c>
      <c r="B131" s="83" t="s">
        <v>879</v>
      </c>
      <c r="C131" s="83">
        <v>4.5999999999999996</v>
      </c>
      <c r="D131" s="83">
        <v>18.39</v>
      </c>
      <c r="E131" s="83">
        <v>4.0919999999999996</v>
      </c>
      <c r="F131" s="83">
        <v>0.39200000000000002</v>
      </c>
      <c r="G131" s="83">
        <v>0.253</v>
      </c>
      <c r="H131" s="83" t="s">
        <v>549</v>
      </c>
      <c r="I131" s="83" t="s">
        <v>507</v>
      </c>
      <c r="J131" s="83">
        <v>180</v>
      </c>
      <c r="K131" s="83" t="s">
        <v>487</v>
      </c>
      <c r="L131"/>
      <c r="M131"/>
      <c r="N131"/>
      <c r="O131"/>
      <c r="P131"/>
      <c r="Q131"/>
      <c r="R131"/>
      <c r="S131"/>
    </row>
    <row r="132" spans="1:19">
      <c r="A132" s="83" t="s">
        <v>553</v>
      </c>
      <c r="B132" s="83" t="s">
        <v>879</v>
      </c>
      <c r="C132" s="83">
        <v>8.58</v>
      </c>
      <c r="D132" s="83">
        <v>34.33</v>
      </c>
      <c r="E132" s="83">
        <v>4.0919999999999996</v>
      </c>
      <c r="F132" s="83">
        <v>0.39200000000000002</v>
      </c>
      <c r="G132" s="83">
        <v>0.253</v>
      </c>
      <c r="H132" s="83" t="s">
        <v>549</v>
      </c>
      <c r="I132" s="83" t="s">
        <v>508</v>
      </c>
      <c r="J132" s="83">
        <v>270</v>
      </c>
      <c r="K132" s="83" t="s">
        <v>489</v>
      </c>
      <c r="L132"/>
      <c r="M132"/>
      <c r="N132"/>
      <c r="O132"/>
      <c r="P132"/>
      <c r="Q132"/>
      <c r="R132"/>
      <c r="S132"/>
    </row>
    <row r="133" spans="1:19">
      <c r="A133" s="83" t="s">
        <v>566</v>
      </c>
      <c r="B133" s="83" t="s">
        <v>879</v>
      </c>
      <c r="C133" s="83">
        <v>4.5999999999999996</v>
      </c>
      <c r="D133" s="83">
        <v>4.5999999999999996</v>
      </c>
      <c r="E133" s="83">
        <v>4.0919999999999996</v>
      </c>
      <c r="F133" s="83">
        <v>0.39200000000000002</v>
      </c>
      <c r="G133" s="83">
        <v>0.253</v>
      </c>
      <c r="H133" s="83" t="s">
        <v>549</v>
      </c>
      <c r="I133" s="83" t="s">
        <v>521</v>
      </c>
      <c r="J133" s="83">
        <v>180</v>
      </c>
      <c r="K133" s="83" t="s">
        <v>487</v>
      </c>
      <c r="L133"/>
      <c r="M133"/>
      <c r="N133"/>
      <c r="O133"/>
      <c r="P133"/>
      <c r="Q133"/>
      <c r="R133"/>
      <c r="S133"/>
    </row>
    <row r="134" spans="1:19">
      <c r="A134" s="83" t="s">
        <v>567</v>
      </c>
      <c r="B134" s="83" t="s">
        <v>879</v>
      </c>
      <c r="C134" s="83">
        <v>8.59</v>
      </c>
      <c r="D134" s="83">
        <v>8.59</v>
      </c>
      <c r="E134" s="83">
        <v>4.0919999999999996</v>
      </c>
      <c r="F134" s="83">
        <v>0.39200000000000002</v>
      </c>
      <c r="G134" s="83">
        <v>0.253</v>
      </c>
      <c r="H134" s="83" t="s">
        <v>549</v>
      </c>
      <c r="I134" s="83" t="s">
        <v>522</v>
      </c>
      <c r="J134" s="83">
        <v>270</v>
      </c>
      <c r="K134" s="83" t="s">
        <v>489</v>
      </c>
      <c r="L134"/>
      <c r="M134"/>
      <c r="N134"/>
      <c r="O134"/>
      <c r="P134"/>
      <c r="Q134"/>
      <c r="R134"/>
      <c r="S134"/>
    </row>
    <row r="135" spans="1:19">
      <c r="A135" s="83" t="s">
        <v>554</v>
      </c>
      <c r="B135" s="83" t="s">
        <v>879</v>
      </c>
      <c r="C135" s="83">
        <v>4.5999999999999996</v>
      </c>
      <c r="D135" s="83">
        <v>18.39</v>
      </c>
      <c r="E135" s="83">
        <v>4.0919999999999996</v>
      </c>
      <c r="F135" s="83">
        <v>0.39200000000000002</v>
      </c>
      <c r="G135" s="83">
        <v>0.253</v>
      </c>
      <c r="H135" s="83" t="s">
        <v>549</v>
      </c>
      <c r="I135" s="83" t="s">
        <v>509</v>
      </c>
      <c r="J135" s="83">
        <v>0</v>
      </c>
      <c r="K135" s="83" t="s">
        <v>483</v>
      </c>
      <c r="L135"/>
      <c r="M135"/>
      <c r="N135"/>
      <c r="O135"/>
      <c r="P135"/>
      <c r="Q135"/>
      <c r="R135"/>
      <c r="S135"/>
    </row>
    <row r="136" spans="1:19">
      <c r="A136" s="83" t="s">
        <v>555</v>
      </c>
      <c r="B136" s="83" t="s">
        <v>879</v>
      </c>
      <c r="C136" s="83">
        <v>8.58</v>
      </c>
      <c r="D136" s="83">
        <v>34.33</v>
      </c>
      <c r="E136" s="83">
        <v>4.0919999999999996</v>
      </c>
      <c r="F136" s="83">
        <v>0.39200000000000002</v>
      </c>
      <c r="G136" s="83">
        <v>0.253</v>
      </c>
      <c r="H136" s="83" t="s">
        <v>549</v>
      </c>
      <c r="I136" s="83" t="s">
        <v>510</v>
      </c>
      <c r="J136" s="83">
        <v>270</v>
      </c>
      <c r="K136" s="83" t="s">
        <v>489</v>
      </c>
      <c r="L136"/>
      <c r="M136"/>
      <c r="N136"/>
      <c r="O136"/>
      <c r="P136"/>
      <c r="Q136"/>
      <c r="R136"/>
      <c r="S136"/>
    </row>
    <row r="137" spans="1:19">
      <c r="A137" s="83" t="s">
        <v>568</v>
      </c>
      <c r="B137" s="83" t="s">
        <v>879</v>
      </c>
      <c r="C137" s="83">
        <v>4.5999999999999996</v>
      </c>
      <c r="D137" s="83">
        <v>4.5999999999999996</v>
      </c>
      <c r="E137" s="83">
        <v>4.0919999999999996</v>
      </c>
      <c r="F137" s="83">
        <v>0.39200000000000002</v>
      </c>
      <c r="G137" s="83">
        <v>0.253</v>
      </c>
      <c r="H137" s="83" t="s">
        <v>549</v>
      </c>
      <c r="I137" s="83" t="s">
        <v>524</v>
      </c>
      <c r="J137" s="83">
        <v>0</v>
      </c>
      <c r="K137" s="83" t="s">
        <v>483</v>
      </c>
      <c r="L137"/>
      <c r="M137"/>
      <c r="N137"/>
      <c r="O137"/>
      <c r="P137"/>
      <c r="Q137"/>
      <c r="R137"/>
      <c r="S137"/>
    </row>
    <row r="138" spans="1:19">
      <c r="A138" s="83" t="s">
        <v>569</v>
      </c>
      <c r="B138" s="83" t="s">
        <v>879</v>
      </c>
      <c r="C138" s="83">
        <v>8.59</v>
      </c>
      <c r="D138" s="83">
        <v>8.59</v>
      </c>
      <c r="E138" s="83">
        <v>4.0919999999999996</v>
      </c>
      <c r="F138" s="83">
        <v>0.39200000000000002</v>
      </c>
      <c r="G138" s="83">
        <v>0.253</v>
      </c>
      <c r="H138" s="83" t="s">
        <v>549</v>
      </c>
      <c r="I138" s="83" t="s">
        <v>525</v>
      </c>
      <c r="J138" s="83">
        <v>270</v>
      </c>
      <c r="K138" s="83" t="s">
        <v>489</v>
      </c>
      <c r="L138"/>
      <c r="M138"/>
      <c r="N138"/>
      <c r="O138"/>
      <c r="P138"/>
      <c r="Q138"/>
      <c r="R138"/>
      <c r="S138"/>
    </row>
    <row r="139" spans="1:19">
      <c r="A139" s="83" t="s">
        <v>556</v>
      </c>
      <c r="B139" s="83" t="s">
        <v>879</v>
      </c>
      <c r="C139" s="83">
        <v>3.68</v>
      </c>
      <c r="D139" s="83">
        <v>279.51</v>
      </c>
      <c r="E139" s="83">
        <v>4.0919999999999996</v>
      </c>
      <c r="F139" s="83">
        <v>0.39200000000000002</v>
      </c>
      <c r="G139" s="83">
        <v>0.253</v>
      </c>
      <c r="H139" s="83" t="s">
        <v>549</v>
      </c>
      <c r="I139" s="83" t="s">
        <v>511</v>
      </c>
      <c r="J139" s="83">
        <v>180</v>
      </c>
      <c r="K139" s="83" t="s">
        <v>487</v>
      </c>
      <c r="L139"/>
      <c r="M139"/>
      <c r="N139"/>
      <c r="O139"/>
      <c r="P139"/>
      <c r="Q139"/>
      <c r="R139"/>
      <c r="S139"/>
    </row>
    <row r="140" spans="1:19">
      <c r="A140" s="83" t="s">
        <v>570</v>
      </c>
      <c r="B140" s="83" t="s">
        <v>879</v>
      </c>
      <c r="C140" s="83">
        <v>6.75</v>
      </c>
      <c r="D140" s="83">
        <v>60.74</v>
      </c>
      <c r="E140" s="83">
        <v>4.0919999999999996</v>
      </c>
      <c r="F140" s="83">
        <v>0.39200000000000002</v>
      </c>
      <c r="G140" s="83">
        <v>0.253</v>
      </c>
      <c r="H140" s="83" t="s">
        <v>549</v>
      </c>
      <c r="I140" s="83" t="s">
        <v>527</v>
      </c>
      <c r="J140" s="83">
        <v>180</v>
      </c>
      <c r="K140" s="83" t="s">
        <v>487</v>
      </c>
      <c r="L140"/>
      <c r="M140"/>
      <c r="N140"/>
      <c r="O140"/>
      <c r="P140"/>
      <c r="Q140"/>
      <c r="R140"/>
      <c r="S140"/>
    </row>
    <row r="141" spans="1:19">
      <c r="A141" s="83" t="s">
        <v>557</v>
      </c>
      <c r="B141" s="83" t="s">
        <v>879</v>
      </c>
      <c r="C141" s="83">
        <v>3.68</v>
      </c>
      <c r="D141" s="83">
        <v>279.60000000000002</v>
      </c>
      <c r="E141" s="83">
        <v>4.0919999999999996</v>
      </c>
      <c r="F141" s="83">
        <v>0.39200000000000002</v>
      </c>
      <c r="G141" s="83">
        <v>0.253</v>
      </c>
      <c r="H141" s="83" t="s">
        <v>549</v>
      </c>
      <c r="I141" s="83" t="s">
        <v>512</v>
      </c>
      <c r="J141" s="83">
        <v>0</v>
      </c>
      <c r="K141" s="83" t="s">
        <v>483</v>
      </c>
      <c r="L141"/>
      <c r="M141"/>
      <c r="N141"/>
      <c r="O141"/>
      <c r="P141"/>
      <c r="Q141"/>
      <c r="R141"/>
      <c r="S141"/>
    </row>
    <row r="142" spans="1:19">
      <c r="A142" s="83" t="s">
        <v>558</v>
      </c>
      <c r="B142" s="83" t="s">
        <v>879</v>
      </c>
      <c r="C142" s="83">
        <v>8.58</v>
      </c>
      <c r="D142" s="83">
        <v>34.33</v>
      </c>
      <c r="E142" s="83">
        <v>4.0919999999999996</v>
      </c>
      <c r="F142" s="83">
        <v>0.39200000000000002</v>
      </c>
      <c r="G142" s="83">
        <v>0.253</v>
      </c>
      <c r="H142" s="83" t="s">
        <v>549</v>
      </c>
      <c r="I142" s="83" t="s">
        <v>513</v>
      </c>
      <c r="J142" s="83">
        <v>90</v>
      </c>
      <c r="K142" s="83" t="s">
        <v>485</v>
      </c>
      <c r="L142"/>
      <c r="M142"/>
      <c r="N142"/>
      <c r="O142"/>
      <c r="P142"/>
      <c r="Q142"/>
      <c r="R142"/>
      <c r="S142"/>
    </row>
    <row r="143" spans="1:19">
      <c r="A143" s="83" t="s">
        <v>559</v>
      </c>
      <c r="B143" s="83" t="s">
        <v>879</v>
      </c>
      <c r="C143" s="83">
        <v>4.5999999999999996</v>
      </c>
      <c r="D143" s="83">
        <v>18.39</v>
      </c>
      <c r="E143" s="83">
        <v>4.0919999999999996</v>
      </c>
      <c r="F143" s="83">
        <v>0.39200000000000002</v>
      </c>
      <c r="G143" s="83">
        <v>0.253</v>
      </c>
      <c r="H143" s="83" t="s">
        <v>549</v>
      </c>
      <c r="I143" s="83" t="s">
        <v>514</v>
      </c>
      <c r="J143" s="83">
        <v>180</v>
      </c>
      <c r="K143" s="83" t="s">
        <v>487</v>
      </c>
      <c r="L143"/>
      <c r="M143"/>
      <c r="N143"/>
      <c r="O143"/>
      <c r="P143"/>
      <c r="Q143"/>
      <c r="R143"/>
      <c r="S143"/>
    </row>
    <row r="144" spans="1:19">
      <c r="A144" s="83" t="s">
        <v>561</v>
      </c>
      <c r="B144" s="83" t="s">
        <v>879</v>
      </c>
      <c r="C144" s="83">
        <v>8.58</v>
      </c>
      <c r="D144" s="83">
        <v>34.33</v>
      </c>
      <c r="E144" s="83">
        <v>4.0919999999999996</v>
      </c>
      <c r="F144" s="83">
        <v>0.39200000000000002</v>
      </c>
      <c r="G144" s="83">
        <v>0.253</v>
      </c>
      <c r="H144" s="83" t="s">
        <v>549</v>
      </c>
      <c r="I144" s="83" t="s">
        <v>516</v>
      </c>
      <c r="J144" s="83">
        <v>90</v>
      </c>
      <c r="K144" s="83" t="s">
        <v>485</v>
      </c>
      <c r="L144"/>
      <c r="M144"/>
      <c r="N144"/>
      <c r="O144"/>
      <c r="P144"/>
      <c r="Q144"/>
      <c r="R144"/>
      <c r="S144"/>
    </row>
    <row r="145" spans="1:19">
      <c r="A145" s="83" t="s">
        <v>560</v>
      </c>
      <c r="B145" s="83" t="s">
        <v>879</v>
      </c>
      <c r="C145" s="83">
        <v>4.5999999999999996</v>
      </c>
      <c r="D145" s="83">
        <v>18.39</v>
      </c>
      <c r="E145" s="83">
        <v>4.0919999999999996</v>
      </c>
      <c r="F145" s="83">
        <v>0.39200000000000002</v>
      </c>
      <c r="G145" s="83">
        <v>0.253</v>
      </c>
      <c r="H145" s="83" t="s">
        <v>549</v>
      </c>
      <c r="I145" s="83" t="s">
        <v>515</v>
      </c>
      <c r="J145" s="83">
        <v>0</v>
      </c>
      <c r="K145" s="83" t="s">
        <v>483</v>
      </c>
      <c r="L145"/>
      <c r="M145"/>
      <c r="N145"/>
      <c r="O145"/>
      <c r="P145"/>
      <c r="Q145"/>
      <c r="R145"/>
      <c r="S145"/>
    </row>
    <row r="146" spans="1:19">
      <c r="A146" s="83" t="s">
        <v>579</v>
      </c>
      <c r="B146" s="83"/>
      <c r="C146" s="83"/>
      <c r="D146" s="83">
        <v>1214.08</v>
      </c>
      <c r="E146" s="83">
        <v>4.09</v>
      </c>
      <c r="F146" s="83">
        <v>0.39200000000000002</v>
      </c>
      <c r="G146" s="83">
        <v>0.253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580</v>
      </c>
      <c r="B147" s="83"/>
      <c r="C147" s="83"/>
      <c r="D147" s="83">
        <v>432.93</v>
      </c>
      <c r="E147" s="83">
        <v>4.09</v>
      </c>
      <c r="F147" s="83">
        <v>0.39200000000000002</v>
      </c>
      <c r="G147" s="83">
        <v>0.253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581</v>
      </c>
      <c r="B148" s="83"/>
      <c r="C148" s="83"/>
      <c r="D148" s="83">
        <v>781.15</v>
      </c>
      <c r="E148" s="83">
        <v>4.09</v>
      </c>
      <c r="F148" s="83">
        <v>0.39200000000000002</v>
      </c>
      <c r="G148" s="83">
        <v>0.253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241</v>
      </c>
      <c r="C150" s="83" t="s">
        <v>582</v>
      </c>
      <c r="D150" s="83" t="s">
        <v>583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584</v>
      </c>
      <c r="B151" s="83" t="s">
        <v>585</v>
      </c>
      <c r="C151" s="83">
        <v>1743871.61</v>
      </c>
      <c r="D151" s="83">
        <v>2.5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586</v>
      </c>
      <c r="B152" s="83" t="s">
        <v>587</v>
      </c>
      <c r="C152" s="83">
        <v>2989115.69</v>
      </c>
      <c r="D152" s="83">
        <v>0.7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241</v>
      </c>
      <c r="C154" s="83" t="s">
        <v>588</v>
      </c>
      <c r="D154" s="83" t="s">
        <v>589</v>
      </c>
      <c r="E154" s="83" t="s">
        <v>590</v>
      </c>
      <c r="F154" s="83" t="s">
        <v>591</v>
      </c>
      <c r="G154" s="83" t="s">
        <v>583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592</v>
      </c>
      <c r="B155" s="83" t="s">
        <v>593</v>
      </c>
      <c r="C155" s="83">
        <v>33286.81</v>
      </c>
      <c r="D155" s="83">
        <v>23249.439999999999</v>
      </c>
      <c r="E155" s="83">
        <v>10037.370000000001</v>
      </c>
      <c r="F155" s="83">
        <v>0.7</v>
      </c>
      <c r="G155" s="83" t="s">
        <v>594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600</v>
      </c>
      <c r="B156" s="83" t="s">
        <v>593</v>
      </c>
      <c r="C156" s="83">
        <v>8962.82</v>
      </c>
      <c r="D156" s="83">
        <v>6265.98</v>
      </c>
      <c r="E156" s="83">
        <v>2696.84</v>
      </c>
      <c r="F156" s="83">
        <v>0.7</v>
      </c>
      <c r="G156" s="83" t="s">
        <v>594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595</v>
      </c>
      <c r="B157" s="83" t="s">
        <v>593</v>
      </c>
      <c r="C157" s="83">
        <v>31448.080000000002</v>
      </c>
      <c r="D157" s="83">
        <v>21952.67</v>
      </c>
      <c r="E157" s="83">
        <v>9495.41</v>
      </c>
      <c r="F157" s="83">
        <v>0.7</v>
      </c>
      <c r="G157" s="83" t="s">
        <v>594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601</v>
      </c>
      <c r="B158" s="83" t="s">
        <v>593</v>
      </c>
      <c r="C158" s="83">
        <v>8501.33</v>
      </c>
      <c r="D158" s="83">
        <v>5940.26</v>
      </c>
      <c r="E158" s="83">
        <v>2561.0700000000002</v>
      </c>
      <c r="F158" s="83">
        <v>0.7</v>
      </c>
      <c r="G158" s="83" t="s">
        <v>594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596</v>
      </c>
      <c r="B159" s="83" t="s">
        <v>593</v>
      </c>
      <c r="C159" s="83">
        <v>588810.53</v>
      </c>
      <c r="D159" s="83">
        <v>383995.74</v>
      </c>
      <c r="E159" s="83">
        <v>204814.8</v>
      </c>
      <c r="F159" s="83">
        <v>0.65</v>
      </c>
      <c r="G159" s="83" t="s">
        <v>594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602</v>
      </c>
      <c r="B160" s="83" t="s">
        <v>593</v>
      </c>
      <c r="C160" s="83">
        <v>50642.16</v>
      </c>
      <c r="D160" s="83">
        <v>33626.06</v>
      </c>
      <c r="E160" s="83">
        <v>17016.11</v>
      </c>
      <c r="F160" s="83">
        <v>0.66</v>
      </c>
      <c r="G160" s="83" t="s">
        <v>594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597</v>
      </c>
      <c r="B161" s="83" t="s">
        <v>593</v>
      </c>
      <c r="C161" s="83">
        <v>508911.94</v>
      </c>
      <c r="D161" s="83">
        <v>345522.77</v>
      </c>
      <c r="E161" s="83">
        <v>163389.17000000001</v>
      </c>
      <c r="F161" s="83">
        <v>0.68</v>
      </c>
      <c r="G161" s="83" t="s">
        <v>594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598</v>
      </c>
      <c r="B162" s="83" t="s">
        <v>593</v>
      </c>
      <c r="C162" s="83">
        <v>27805.47</v>
      </c>
      <c r="D162" s="83">
        <v>19368.330000000002</v>
      </c>
      <c r="E162" s="83">
        <v>8437.14</v>
      </c>
      <c r="F162" s="83">
        <v>0.7</v>
      </c>
      <c r="G162" s="83" t="s">
        <v>594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599</v>
      </c>
      <c r="B163" s="83" t="s">
        <v>593</v>
      </c>
      <c r="C163" s="83">
        <v>25791.360000000001</v>
      </c>
      <c r="D163" s="83">
        <v>17958.95</v>
      </c>
      <c r="E163" s="83">
        <v>7832.42</v>
      </c>
      <c r="F163" s="83">
        <v>0.7</v>
      </c>
      <c r="G163" s="83" t="s">
        <v>594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604</v>
      </c>
      <c r="B164" s="83" t="s">
        <v>593</v>
      </c>
      <c r="C164" s="83">
        <v>56670.28</v>
      </c>
      <c r="D164" s="83">
        <v>38165.61</v>
      </c>
      <c r="E164" s="83">
        <v>18504.66</v>
      </c>
      <c r="F164" s="83">
        <v>0.67</v>
      </c>
      <c r="G164" s="83" t="s">
        <v>594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605</v>
      </c>
      <c r="B165" s="83" t="s">
        <v>593</v>
      </c>
      <c r="C165" s="83">
        <v>3974.48</v>
      </c>
      <c r="D165" s="83">
        <v>2636.47</v>
      </c>
      <c r="E165" s="83">
        <v>1338.01</v>
      </c>
      <c r="F165" s="83">
        <v>0.66</v>
      </c>
      <c r="G165" s="83" t="s">
        <v>594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603</v>
      </c>
      <c r="B166" s="83" t="s">
        <v>593</v>
      </c>
      <c r="C166" s="83">
        <v>831228.98</v>
      </c>
      <c r="D166" s="83">
        <v>574298.85</v>
      </c>
      <c r="E166" s="83">
        <v>256930.13</v>
      </c>
      <c r="F166" s="83">
        <v>0.69</v>
      </c>
      <c r="G166" s="83" t="s">
        <v>594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241</v>
      </c>
      <c r="C168" s="83" t="s">
        <v>588</v>
      </c>
      <c r="D168" s="83" t="s">
        <v>583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625</v>
      </c>
      <c r="B169" s="83" t="s">
        <v>607</v>
      </c>
      <c r="C169" s="83">
        <v>39643.550000000003</v>
      </c>
      <c r="D169" s="83" t="s">
        <v>594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606</v>
      </c>
      <c r="B170" s="83" t="s">
        <v>607</v>
      </c>
      <c r="C170" s="83">
        <v>30640.07</v>
      </c>
      <c r="D170" s="83" t="s">
        <v>594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613</v>
      </c>
      <c r="B171" s="83" t="s">
        <v>607</v>
      </c>
      <c r="C171" s="83">
        <v>23238.43</v>
      </c>
      <c r="D171" s="83" t="s">
        <v>594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621</v>
      </c>
      <c r="B172" s="83" t="s">
        <v>607</v>
      </c>
      <c r="C172" s="83">
        <v>11995.85</v>
      </c>
      <c r="D172" s="83" t="s">
        <v>594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628</v>
      </c>
      <c r="B173" s="83" t="s">
        <v>607</v>
      </c>
      <c r="C173" s="83">
        <v>4233.46</v>
      </c>
      <c r="D173" s="83" t="s">
        <v>594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838</v>
      </c>
      <c r="B174" s="83" t="s">
        <v>839</v>
      </c>
      <c r="C174" s="83">
        <v>10476.74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626</v>
      </c>
      <c r="B175" s="83" t="s">
        <v>607</v>
      </c>
      <c r="C175" s="83">
        <v>40700.22</v>
      </c>
      <c r="D175" s="83" t="s">
        <v>594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627</v>
      </c>
      <c r="B176" s="83" t="s">
        <v>607</v>
      </c>
      <c r="C176" s="83">
        <v>16191.2</v>
      </c>
      <c r="D176" s="83" t="s">
        <v>594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612</v>
      </c>
      <c r="B177" s="83" t="s">
        <v>607</v>
      </c>
      <c r="C177" s="83">
        <v>46788.05</v>
      </c>
      <c r="D177" s="83" t="s">
        <v>594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614</v>
      </c>
      <c r="B178" s="83" t="s">
        <v>607</v>
      </c>
      <c r="C178" s="83">
        <v>89315.08</v>
      </c>
      <c r="D178" s="83" t="s">
        <v>594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610</v>
      </c>
      <c r="B179" s="83" t="s">
        <v>607</v>
      </c>
      <c r="C179" s="83">
        <v>347.7</v>
      </c>
      <c r="D179" s="83" t="s">
        <v>594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608</v>
      </c>
      <c r="B180" s="83" t="s">
        <v>607</v>
      </c>
      <c r="C180" s="83">
        <v>7416.27</v>
      </c>
      <c r="D180" s="83" t="s">
        <v>594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609</v>
      </c>
      <c r="B181" s="83" t="s">
        <v>607</v>
      </c>
      <c r="C181" s="83">
        <v>6812.71</v>
      </c>
      <c r="D181" s="83" t="s">
        <v>594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615</v>
      </c>
      <c r="B182" s="83" t="s">
        <v>607</v>
      </c>
      <c r="C182" s="83">
        <v>13818.04</v>
      </c>
      <c r="D182" s="83" t="s">
        <v>594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622</v>
      </c>
      <c r="B183" s="83" t="s">
        <v>607</v>
      </c>
      <c r="C183" s="83">
        <v>3850.1</v>
      </c>
      <c r="D183" s="83" t="s">
        <v>594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616</v>
      </c>
      <c r="B184" s="83" t="s">
        <v>607</v>
      </c>
      <c r="C184" s="83">
        <v>13742.57</v>
      </c>
      <c r="D184" s="83" t="s">
        <v>594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623</v>
      </c>
      <c r="B185" s="83" t="s">
        <v>607</v>
      </c>
      <c r="C185" s="83">
        <v>3836.69</v>
      </c>
      <c r="D185" s="83" t="s">
        <v>594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617</v>
      </c>
      <c r="B186" s="83" t="s">
        <v>607</v>
      </c>
      <c r="C186" s="83">
        <v>834899.41</v>
      </c>
      <c r="D186" s="83" t="s">
        <v>594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624</v>
      </c>
      <c r="B187" s="83" t="s">
        <v>607</v>
      </c>
      <c r="C187" s="83">
        <v>52598.99</v>
      </c>
      <c r="D187" s="83" t="s">
        <v>594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618</v>
      </c>
      <c r="B188" s="83" t="s">
        <v>607</v>
      </c>
      <c r="C188" s="83">
        <v>834899.41</v>
      </c>
      <c r="D188" s="83" t="s">
        <v>594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619</v>
      </c>
      <c r="B189" s="83" t="s">
        <v>607</v>
      </c>
      <c r="C189" s="83">
        <v>13556.65</v>
      </c>
      <c r="D189" s="83" t="s">
        <v>594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620</v>
      </c>
      <c r="B190" s="83" t="s">
        <v>607</v>
      </c>
      <c r="C190" s="83">
        <v>13440.62</v>
      </c>
      <c r="D190" s="83" t="s">
        <v>594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611</v>
      </c>
      <c r="B191" s="83" t="s">
        <v>607</v>
      </c>
      <c r="C191" s="83">
        <v>609.84</v>
      </c>
      <c r="D191" s="83" t="s">
        <v>594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630</v>
      </c>
      <c r="B192" s="83" t="s">
        <v>607</v>
      </c>
      <c r="C192" s="83">
        <v>48342.5</v>
      </c>
      <c r="D192" s="83" t="s">
        <v>594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631</v>
      </c>
      <c r="B193" s="83" t="s">
        <v>607</v>
      </c>
      <c r="C193" s="83">
        <v>3165.28</v>
      </c>
      <c r="D193" s="83" t="s">
        <v>594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629</v>
      </c>
      <c r="B194" s="83" t="s">
        <v>607</v>
      </c>
      <c r="C194" s="83">
        <v>237373.22</v>
      </c>
      <c r="D194" s="83" t="s">
        <v>594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241</v>
      </c>
      <c r="C196" s="83" t="s">
        <v>632</v>
      </c>
      <c r="D196" s="83" t="s">
        <v>633</v>
      </c>
      <c r="E196" s="83" t="s">
        <v>634</v>
      </c>
      <c r="F196" s="83" t="s">
        <v>635</v>
      </c>
      <c r="G196" s="83" t="s">
        <v>636</v>
      </c>
      <c r="H196" s="83" t="s">
        <v>637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840</v>
      </c>
      <c r="B197" s="83" t="s">
        <v>642</v>
      </c>
      <c r="C197" s="83">
        <v>0.54</v>
      </c>
      <c r="D197" s="83">
        <v>50</v>
      </c>
      <c r="E197" s="83">
        <v>0.27</v>
      </c>
      <c r="F197" s="83">
        <v>25.43</v>
      </c>
      <c r="G197" s="83">
        <v>1</v>
      </c>
      <c r="H197" s="83" t="s">
        <v>841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652</v>
      </c>
      <c r="B198" s="83" t="s">
        <v>639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640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653</v>
      </c>
      <c r="B199" s="83" t="s">
        <v>639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640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638</v>
      </c>
      <c r="B200" s="83" t="s">
        <v>639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640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641</v>
      </c>
      <c r="B201" s="83" t="s">
        <v>642</v>
      </c>
      <c r="C201" s="83">
        <v>0.52</v>
      </c>
      <c r="D201" s="83">
        <v>331</v>
      </c>
      <c r="E201" s="83">
        <v>1.39</v>
      </c>
      <c r="F201" s="83">
        <v>886.43</v>
      </c>
      <c r="G201" s="83">
        <v>1</v>
      </c>
      <c r="H201" s="83" t="s">
        <v>643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649</v>
      </c>
      <c r="B202" s="83" t="s">
        <v>642</v>
      </c>
      <c r="C202" s="83">
        <v>0.52</v>
      </c>
      <c r="D202" s="83">
        <v>331</v>
      </c>
      <c r="E202" s="83">
        <v>0.38</v>
      </c>
      <c r="F202" s="83">
        <v>239.19</v>
      </c>
      <c r="G202" s="83">
        <v>1</v>
      </c>
      <c r="H202" s="83" t="s">
        <v>643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644</v>
      </c>
      <c r="B203" s="83" t="s">
        <v>642</v>
      </c>
      <c r="C203" s="83">
        <v>0.52</v>
      </c>
      <c r="D203" s="83">
        <v>331</v>
      </c>
      <c r="E203" s="83">
        <v>1.31</v>
      </c>
      <c r="F203" s="83">
        <v>836.42</v>
      </c>
      <c r="G203" s="83">
        <v>1</v>
      </c>
      <c r="H203" s="83" t="s">
        <v>643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650</v>
      </c>
      <c r="B204" s="83" t="s">
        <v>642</v>
      </c>
      <c r="C204" s="83">
        <v>0.52</v>
      </c>
      <c r="D204" s="83">
        <v>331</v>
      </c>
      <c r="E204" s="83">
        <v>0.36</v>
      </c>
      <c r="F204" s="83">
        <v>226.63</v>
      </c>
      <c r="G204" s="83">
        <v>1</v>
      </c>
      <c r="H204" s="83" t="s">
        <v>643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645</v>
      </c>
      <c r="B205" s="83" t="s">
        <v>642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643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651</v>
      </c>
      <c r="B206" s="83" t="s">
        <v>642</v>
      </c>
      <c r="C206" s="83">
        <v>0.52</v>
      </c>
      <c r="D206" s="83">
        <v>331</v>
      </c>
      <c r="E206" s="83">
        <v>1.85</v>
      </c>
      <c r="F206" s="83">
        <v>1180.5899999999999</v>
      </c>
      <c r="G206" s="83">
        <v>1</v>
      </c>
      <c r="H206" s="83" t="s">
        <v>643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646</v>
      </c>
      <c r="B207" s="83" t="s">
        <v>642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643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647</v>
      </c>
      <c r="B208" s="83" t="s">
        <v>642</v>
      </c>
      <c r="C208" s="83">
        <v>0.52</v>
      </c>
      <c r="D208" s="83">
        <v>331</v>
      </c>
      <c r="E208" s="83">
        <v>1.1599999999999999</v>
      </c>
      <c r="F208" s="83">
        <v>736.53</v>
      </c>
      <c r="G208" s="83">
        <v>1</v>
      </c>
      <c r="H208" s="83" t="s">
        <v>643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648</v>
      </c>
      <c r="B209" s="83" t="s">
        <v>642</v>
      </c>
      <c r="C209" s="83">
        <v>0.52</v>
      </c>
      <c r="D209" s="83">
        <v>331</v>
      </c>
      <c r="E209" s="83">
        <v>1.07</v>
      </c>
      <c r="F209" s="83">
        <v>682.88</v>
      </c>
      <c r="G209" s="83">
        <v>1</v>
      </c>
      <c r="H209" s="83" t="s">
        <v>643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657</v>
      </c>
      <c r="B210" s="83" t="s">
        <v>642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656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658</v>
      </c>
      <c r="B211" s="83" t="s">
        <v>642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656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654</v>
      </c>
      <c r="B212" s="83" t="s">
        <v>655</v>
      </c>
      <c r="C212" s="83">
        <v>0.61</v>
      </c>
      <c r="D212" s="83">
        <v>1017.59</v>
      </c>
      <c r="E212" s="83">
        <v>37.54</v>
      </c>
      <c r="F212" s="83">
        <v>62462.98</v>
      </c>
      <c r="G212" s="83">
        <v>1</v>
      </c>
      <c r="H212" s="83" t="s">
        <v>656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241</v>
      </c>
      <c r="C214" s="83" t="s">
        <v>659</v>
      </c>
      <c r="D214" s="83" t="s">
        <v>660</v>
      </c>
      <c r="E214" s="83" t="s">
        <v>661</v>
      </c>
      <c r="F214" s="83" t="s">
        <v>662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667</v>
      </c>
      <c r="B215" s="83" t="s">
        <v>664</v>
      </c>
      <c r="C215" s="83" t="s">
        <v>665</v>
      </c>
      <c r="D215" s="83">
        <v>179352</v>
      </c>
      <c r="E215" s="83">
        <v>15980.17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666</v>
      </c>
      <c r="B216" s="83" t="s">
        <v>664</v>
      </c>
      <c r="C216" s="83" t="s">
        <v>665</v>
      </c>
      <c r="D216" s="83">
        <v>179352</v>
      </c>
      <c r="E216" s="83">
        <v>16459.34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663</v>
      </c>
      <c r="B217" s="83" t="s">
        <v>664</v>
      </c>
      <c r="C217" s="83" t="s">
        <v>665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241</v>
      </c>
      <c r="C219" s="83" t="s">
        <v>668</v>
      </c>
      <c r="D219" s="83" t="s">
        <v>669</v>
      </c>
      <c r="E219" s="83" t="s">
        <v>670</v>
      </c>
      <c r="F219" s="83" t="s">
        <v>671</v>
      </c>
      <c r="G219" s="83" t="s">
        <v>672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673</v>
      </c>
      <c r="B220" s="83" t="s">
        <v>674</v>
      </c>
      <c r="C220" s="83">
        <v>2</v>
      </c>
      <c r="D220" s="83">
        <v>845000</v>
      </c>
      <c r="E220" s="83">
        <v>0.78</v>
      </c>
      <c r="F220" s="83">
        <v>0.33</v>
      </c>
      <c r="G220" s="83">
        <v>0.65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675</v>
      </c>
      <c r="C222" s="83" t="s">
        <v>676</v>
      </c>
      <c r="D222" s="83" t="s">
        <v>677</v>
      </c>
      <c r="E222" s="83" t="s">
        <v>678</v>
      </c>
      <c r="F222" s="83" t="s">
        <v>679</v>
      </c>
      <c r="G222" s="83" t="s">
        <v>680</v>
      </c>
      <c r="H222" s="83" t="s">
        <v>681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682</v>
      </c>
      <c r="B223" s="83">
        <v>90341.768200000006</v>
      </c>
      <c r="C223" s="83">
        <v>101.77119999999999</v>
      </c>
      <c r="D223" s="83">
        <v>126.5826</v>
      </c>
      <c r="E223" s="83">
        <v>0</v>
      </c>
      <c r="F223" s="83">
        <v>5.9999999999999995E-4</v>
      </c>
      <c r="G223" s="84">
        <v>1669000</v>
      </c>
      <c r="H223" s="83">
        <v>33384.394200000002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683</v>
      </c>
      <c r="B224" s="83">
        <v>76814.065499999997</v>
      </c>
      <c r="C224" s="83">
        <v>87.741799999999998</v>
      </c>
      <c r="D224" s="83">
        <v>115.3523</v>
      </c>
      <c r="E224" s="83">
        <v>0</v>
      </c>
      <c r="F224" s="83">
        <v>5.9999999999999995E-4</v>
      </c>
      <c r="G224" s="84">
        <v>1521310</v>
      </c>
      <c r="H224" s="83">
        <v>28515.0082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684</v>
      </c>
      <c r="B225" s="83">
        <v>83404.207500000004</v>
      </c>
      <c r="C225" s="83">
        <v>95.774000000000001</v>
      </c>
      <c r="D225" s="83">
        <v>128.47</v>
      </c>
      <c r="E225" s="83">
        <v>0</v>
      </c>
      <c r="F225" s="83">
        <v>5.9999999999999995E-4</v>
      </c>
      <c r="G225" s="84">
        <v>1694450</v>
      </c>
      <c r="H225" s="83">
        <v>31015.441699999999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685</v>
      </c>
      <c r="B226" s="83">
        <v>74468.964099999997</v>
      </c>
      <c r="C226" s="83">
        <v>87.270200000000003</v>
      </c>
      <c r="D226" s="83">
        <v>125.9222</v>
      </c>
      <c r="E226" s="83">
        <v>0</v>
      </c>
      <c r="F226" s="83">
        <v>5.9999999999999995E-4</v>
      </c>
      <c r="G226" s="84">
        <v>1661340</v>
      </c>
      <c r="H226" s="83">
        <v>27880.832299999998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387</v>
      </c>
      <c r="B227" s="83">
        <v>71378.627500000002</v>
      </c>
      <c r="C227" s="83">
        <v>86.077600000000004</v>
      </c>
      <c r="D227" s="83">
        <v>136.20529999999999</v>
      </c>
      <c r="E227" s="83">
        <v>0</v>
      </c>
      <c r="F227" s="83">
        <v>5.9999999999999995E-4</v>
      </c>
      <c r="G227" s="84">
        <v>1797640</v>
      </c>
      <c r="H227" s="83">
        <v>26983.9719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686</v>
      </c>
      <c r="B228" s="83">
        <v>66771.330499999996</v>
      </c>
      <c r="C228" s="83">
        <v>81.932400000000001</v>
      </c>
      <c r="D228" s="83">
        <v>136.42189999999999</v>
      </c>
      <c r="E228" s="83">
        <v>0</v>
      </c>
      <c r="F228" s="83">
        <v>5.9999999999999995E-4</v>
      </c>
      <c r="G228" s="84">
        <v>1800820</v>
      </c>
      <c r="H228" s="83">
        <v>25393.336500000001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687</v>
      </c>
      <c r="B229" s="83">
        <v>68232.448199999999</v>
      </c>
      <c r="C229" s="83">
        <v>85.167000000000002</v>
      </c>
      <c r="D229" s="83">
        <v>148.61259999999999</v>
      </c>
      <c r="E229" s="83">
        <v>0</v>
      </c>
      <c r="F229" s="83">
        <v>6.9999999999999999E-4</v>
      </c>
      <c r="G229" s="84">
        <v>1962050</v>
      </c>
      <c r="H229" s="83">
        <v>26103.419099999999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688</v>
      </c>
      <c r="B230" s="83">
        <v>68001.251000000004</v>
      </c>
      <c r="C230" s="83">
        <v>85.162700000000001</v>
      </c>
      <c r="D230" s="83">
        <v>149.92420000000001</v>
      </c>
      <c r="E230" s="83">
        <v>0</v>
      </c>
      <c r="F230" s="83">
        <v>6.9999999999999999E-4</v>
      </c>
      <c r="G230" s="84">
        <v>1979420</v>
      </c>
      <c r="H230" s="83">
        <v>26045.418699999998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689</v>
      </c>
      <c r="B231" s="83">
        <v>66137.525500000003</v>
      </c>
      <c r="C231" s="83">
        <v>81.7012</v>
      </c>
      <c r="D231" s="83">
        <v>138.61619999999999</v>
      </c>
      <c r="E231" s="83">
        <v>0</v>
      </c>
      <c r="F231" s="83">
        <v>5.9999999999999995E-4</v>
      </c>
      <c r="G231" s="84">
        <v>1829900</v>
      </c>
      <c r="H231" s="83">
        <v>25210.828300000001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690</v>
      </c>
      <c r="B232" s="83">
        <v>71144.307400000005</v>
      </c>
      <c r="C232" s="83">
        <v>85.273399999999995</v>
      </c>
      <c r="D232" s="83">
        <v>132.42789999999999</v>
      </c>
      <c r="E232" s="83">
        <v>0</v>
      </c>
      <c r="F232" s="83">
        <v>5.9999999999999995E-4</v>
      </c>
      <c r="G232" s="84">
        <v>1747670</v>
      </c>
      <c r="H232" s="83">
        <v>26839.5262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691</v>
      </c>
      <c r="B233" s="83">
        <v>78862.219500000007</v>
      </c>
      <c r="C233" s="83">
        <v>90.885199999999998</v>
      </c>
      <c r="D233" s="83">
        <v>123.56</v>
      </c>
      <c r="E233" s="83">
        <v>0</v>
      </c>
      <c r="F233" s="83">
        <v>5.9999999999999995E-4</v>
      </c>
      <c r="G233" s="84">
        <v>1629790</v>
      </c>
      <c r="H233" s="83">
        <v>29361.412199999999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692</v>
      </c>
      <c r="B234" s="83">
        <v>89272.284700000004</v>
      </c>
      <c r="C234" s="83">
        <v>100.76</v>
      </c>
      <c r="D234" s="83">
        <v>126.31959999999999</v>
      </c>
      <c r="E234" s="83">
        <v>0</v>
      </c>
      <c r="F234" s="83">
        <v>5.9999999999999995E-4</v>
      </c>
      <c r="G234" s="84">
        <v>1665600</v>
      </c>
      <c r="H234" s="83">
        <v>33009.908499999998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693</v>
      </c>
      <c r="B236" s="83">
        <v>904828.99959999998</v>
      </c>
      <c r="C236" s="83">
        <v>1069.5165999999999</v>
      </c>
      <c r="D236" s="83">
        <v>1588.4147</v>
      </c>
      <c r="E236" s="83">
        <v>0</v>
      </c>
      <c r="F236" s="83">
        <v>7.3000000000000001E-3</v>
      </c>
      <c r="G236" s="84">
        <v>20959000</v>
      </c>
      <c r="H236" s="83">
        <v>339743.49780000001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694</v>
      </c>
      <c r="B237" s="83">
        <v>66137.525500000003</v>
      </c>
      <c r="C237" s="83">
        <v>81.7012</v>
      </c>
      <c r="D237" s="83">
        <v>115.3523</v>
      </c>
      <c r="E237" s="83">
        <v>0</v>
      </c>
      <c r="F237" s="83">
        <v>5.9999999999999995E-4</v>
      </c>
      <c r="G237" s="84">
        <v>1521310</v>
      </c>
      <c r="H237" s="83">
        <v>25210.828300000001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695</v>
      </c>
      <c r="B238" s="83">
        <v>90341.768200000006</v>
      </c>
      <c r="C238" s="83">
        <v>101.77119999999999</v>
      </c>
      <c r="D238" s="83">
        <v>149.92420000000001</v>
      </c>
      <c r="E238" s="83">
        <v>0</v>
      </c>
      <c r="F238" s="83">
        <v>6.9999999999999999E-4</v>
      </c>
      <c r="G238" s="84">
        <v>1979420</v>
      </c>
      <c r="H238" s="83">
        <v>33384.394200000002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696</v>
      </c>
      <c r="C240" s="83" t="s">
        <v>697</v>
      </c>
      <c r="D240" s="83" t="s">
        <v>698</v>
      </c>
      <c r="E240" s="83" t="s">
        <v>699</v>
      </c>
      <c r="F240" s="83" t="s">
        <v>700</v>
      </c>
      <c r="G240" s="83" t="s">
        <v>701</v>
      </c>
      <c r="H240" s="83" t="s">
        <v>702</v>
      </c>
      <c r="I240" s="83" t="s">
        <v>703</v>
      </c>
      <c r="J240" s="83" t="s">
        <v>704</v>
      </c>
      <c r="K240" s="83" t="s">
        <v>705</v>
      </c>
      <c r="L240" s="83" t="s">
        <v>706</v>
      </c>
      <c r="M240" s="83" t="s">
        <v>707</v>
      </c>
      <c r="N240" s="83" t="s">
        <v>708</v>
      </c>
      <c r="O240" s="83" t="s">
        <v>709</v>
      </c>
      <c r="P240" s="83" t="s">
        <v>710</v>
      </c>
      <c r="Q240" s="83" t="s">
        <v>711</v>
      </c>
      <c r="R240" s="83" t="s">
        <v>712</v>
      </c>
      <c r="S240" s="83" t="s">
        <v>713</v>
      </c>
    </row>
    <row r="241" spans="1:19">
      <c r="A241" s="83" t="s">
        <v>682</v>
      </c>
      <c r="B241" s="84">
        <v>588092000000</v>
      </c>
      <c r="C241" s="83">
        <v>390313.17200000002</v>
      </c>
      <c r="D241" s="83" t="s">
        <v>862</v>
      </c>
      <c r="E241" s="83">
        <v>177438.022</v>
      </c>
      <c r="F241" s="83">
        <v>92719.3</v>
      </c>
      <c r="G241" s="83">
        <v>37114.665000000001</v>
      </c>
      <c r="H241" s="83">
        <v>0</v>
      </c>
      <c r="I241" s="83">
        <v>18376.478999999999</v>
      </c>
      <c r="J241" s="83">
        <v>11888</v>
      </c>
      <c r="K241" s="83">
        <v>1738.644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2149.2710000000002</v>
      </c>
      <c r="R241" s="83">
        <v>0</v>
      </c>
      <c r="S241" s="83">
        <v>0</v>
      </c>
    </row>
    <row r="242" spans="1:19">
      <c r="A242" s="83" t="s">
        <v>683</v>
      </c>
      <c r="B242" s="84">
        <v>536049000000</v>
      </c>
      <c r="C242" s="83">
        <v>400188.05300000001</v>
      </c>
      <c r="D242" s="83" t="s">
        <v>800</v>
      </c>
      <c r="E242" s="83">
        <v>177438.022</v>
      </c>
      <c r="F242" s="83">
        <v>92719.3</v>
      </c>
      <c r="G242" s="83">
        <v>37114.665000000001</v>
      </c>
      <c r="H242" s="83">
        <v>0</v>
      </c>
      <c r="I242" s="83">
        <v>28318.924999999999</v>
      </c>
      <c r="J242" s="83">
        <v>11888</v>
      </c>
      <c r="K242" s="83">
        <v>1602.162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2218.1880000000001</v>
      </c>
      <c r="R242" s="83">
        <v>0</v>
      </c>
      <c r="S242" s="83">
        <v>0</v>
      </c>
    </row>
    <row r="243" spans="1:19">
      <c r="A243" s="83" t="s">
        <v>684</v>
      </c>
      <c r="B243" s="84">
        <v>597059000000</v>
      </c>
      <c r="C243" s="83">
        <v>424334.495</v>
      </c>
      <c r="D243" s="83" t="s">
        <v>801</v>
      </c>
      <c r="E243" s="83">
        <v>177438.022</v>
      </c>
      <c r="F243" s="83">
        <v>92719.3</v>
      </c>
      <c r="G243" s="83">
        <v>37218.294999999998</v>
      </c>
      <c r="H243" s="83">
        <v>0</v>
      </c>
      <c r="I243" s="83">
        <v>50549.807999999997</v>
      </c>
      <c r="J243" s="83">
        <v>11888</v>
      </c>
      <c r="K243" s="83">
        <v>2854.3789999999999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2777.9009999999998</v>
      </c>
      <c r="R243" s="83">
        <v>0</v>
      </c>
      <c r="S243" s="83">
        <v>0</v>
      </c>
    </row>
    <row r="244" spans="1:19">
      <c r="A244" s="83" t="s">
        <v>685</v>
      </c>
      <c r="B244" s="84">
        <v>585393000000</v>
      </c>
      <c r="C244" s="83">
        <v>417832.234</v>
      </c>
      <c r="D244" s="83" t="s">
        <v>767</v>
      </c>
      <c r="E244" s="83">
        <v>177438.022</v>
      </c>
      <c r="F244" s="83">
        <v>92719.3</v>
      </c>
      <c r="G244" s="83">
        <v>37169.504000000001</v>
      </c>
      <c r="H244" s="83">
        <v>0</v>
      </c>
      <c r="I244" s="83">
        <v>45521.766000000003</v>
      </c>
      <c r="J244" s="83">
        <v>11888</v>
      </c>
      <c r="K244" s="83">
        <v>1911.4159999999999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2295.4349999999999</v>
      </c>
      <c r="R244" s="83">
        <v>0</v>
      </c>
      <c r="S244" s="83">
        <v>0</v>
      </c>
    </row>
    <row r="245" spans="1:19">
      <c r="A245" s="83" t="s">
        <v>387</v>
      </c>
      <c r="B245" s="84">
        <v>633417000000</v>
      </c>
      <c r="C245" s="83">
        <v>452591.39500000002</v>
      </c>
      <c r="D245" s="83" t="s">
        <v>802</v>
      </c>
      <c r="E245" s="83">
        <v>177438.022</v>
      </c>
      <c r="F245" s="83">
        <v>92719.3</v>
      </c>
      <c r="G245" s="83">
        <v>37479.582000000002</v>
      </c>
      <c r="H245" s="83">
        <v>0</v>
      </c>
      <c r="I245" s="83">
        <v>78113.543000000005</v>
      </c>
      <c r="J245" s="83">
        <v>11888</v>
      </c>
      <c r="K245" s="83">
        <v>3163.3560000000002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2900.8009999999999</v>
      </c>
      <c r="R245" s="83">
        <v>0</v>
      </c>
      <c r="S245" s="83">
        <v>0</v>
      </c>
    </row>
    <row r="246" spans="1:19">
      <c r="A246" s="83" t="s">
        <v>686</v>
      </c>
      <c r="B246" s="84">
        <v>634538000000</v>
      </c>
      <c r="C246" s="83">
        <v>462609.55300000001</v>
      </c>
      <c r="D246" s="83" t="s">
        <v>760</v>
      </c>
      <c r="E246" s="83">
        <v>177438.022</v>
      </c>
      <c r="F246" s="83">
        <v>92719.3</v>
      </c>
      <c r="G246" s="83">
        <v>37696.167000000001</v>
      </c>
      <c r="H246" s="83">
        <v>0</v>
      </c>
      <c r="I246" s="83">
        <v>100049.46</v>
      </c>
      <c r="J246" s="83">
        <v>0</v>
      </c>
      <c r="K246" s="83">
        <v>3376.357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2441.4569999999999</v>
      </c>
      <c r="R246" s="83">
        <v>0</v>
      </c>
      <c r="S246" s="83">
        <v>0</v>
      </c>
    </row>
    <row r="247" spans="1:19">
      <c r="A247" s="83" t="s">
        <v>687</v>
      </c>
      <c r="B247" s="84">
        <v>691348000000</v>
      </c>
      <c r="C247" s="83">
        <v>485787.63500000001</v>
      </c>
      <c r="D247" s="83" t="s">
        <v>783</v>
      </c>
      <c r="E247" s="83">
        <v>177438.022</v>
      </c>
      <c r="F247" s="83">
        <v>92719.3</v>
      </c>
      <c r="G247" s="83">
        <v>37754.847000000002</v>
      </c>
      <c r="H247" s="83">
        <v>0</v>
      </c>
      <c r="I247" s="83">
        <v>122050.591</v>
      </c>
      <c r="J247" s="83">
        <v>0</v>
      </c>
      <c r="K247" s="83">
        <v>3872.87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3063.2139999999999</v>
      </c>
      <c r="R247" s="83">
        <v>0</v>
      </c>
      <c r="S247" s="83">
        <v>0</v>
      </c>
    </row>
    <row r="248" spans="1:19">
      <c r="A248" s="83" t="s">
        <v>688</v>
      </c>
      <c r="B248" s="84">
        <v>697470000000</v>
      </c>
      <c r="C248" s="83">
        <v>474971.08299999998</v>
      </c>
      <c r="D248" s="83" t="s">
        <v>892</v>
      </c>
      <c r="E248" s="83">
        <v>177438.022</v>
      </c>
      <c r="F248" s="83">
        <v>92719.3</v>
      </c>
      <c r="G248" s="83">
        <v>37525.453000000001</v>
      </c>
      <c r="H248" s="83">
        <v>0</v>
      </c>
      <c r="I248" s="83">
        <v>100520.27800000001</v>
      </c>
      <c r="J248" s="83">
        <v>11888</v>
      </c>
      <c r="K248" s="83">
        <v>3544.819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2446.4209999999998</v>
      </c>
      <c r="R248" s="83">
        <v>0</v>
      </c>
      <c r="S248" s="83">
        <v>0</v>
      </c>
    </row>
    <row r="249" spans="1:19">
      <c r="A249" s="83" t="s">
        <v>689</v>
      </c>
      <c r="B249" s="84">
        <v>644785000000</v>
      </c>
      <c r="C249" s="83">
        <v>521738.21600000001</v>
      </c>
      <c r="D249" s="83" t="s">
        <v>803</v>
      </c>
      <c r="E249" s="83">
        <v>134570.663</v>
      </c>
      <c r="F249" s="83">
        <v>86260.043999999994</v>
      </c>
      <c r="G249" s="83">
        <v>37732.264000000003</v>
      </c>
      <c r="H249" s="83">
        <v>0</v>
      </c>
      <c r="I249" s="83">
        <v>194843.81099999999</v>
      </c>
      <c r="J249" s="83">
        <v>0</v>
      </c>
      <c r="K249" s="83">
        <v>4721.5680000000002</v>
      </c>
      <c r="L249" s="83">
        <v>0</v>
      </c>
      <c r="M249" s="83">
        <v>61110.989000000001</v>
      </c>
      <c r="N249" s="83">
        <v>0</v>
      </c>
      <c r="O249" s="83">
        <v>0</v>
      </c>
      <c r="P249" s="83">
        <v>0</v>
      </c>
      <c r="Q249" s="83">
        <v>2498.8780000000002</v>
      </c>
      <c r="R249" s="83">
        <v>0</v>
      </c>
      <c r="S249" s="83">
        <v>0</v>
      </c>
    </row>
    <row r="250" spans="1:19">
      <c r="A250" s="83" t="s">
        <v>690</v>
      </c>
      <c r="B250" s="84">
        <v>615809000000</v>
      </c>
      <c r="C250" s="83">
        <v>426791.64399999997</v>
      </c>
      <c r="D250" s="83" t="s">
        <v>804</v>
      </c>
      <c r="E250" s="83">
        <v>177438.022</v>
      </c>
      <c r="F250" s="83">
        <v>92719.3</v>
      </c>
      <c r="G250" s="83">
        <v>37153.885000000002</v>
      </c>
      <c r="H250" s="83">
        <v>0</v>
      </c>
      <c r="I250" s="83">
        <v>53948.144</v>
      </c>
      <c r="J250" s="83">
        <v>11888</v>
      </c>
      <c r="K250" s="83">
        <v>2440.1129999999998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2315.3879999999999</v>
      </c>
      <c r="R250" s="83">
        <v>0</v>
      </c>
      <c r="S250" s="83">
        <v>0</v>
      </c>
    </row>
    <row r="251" spans="1:19">
      <c r="A251" s="83" t="s">
        <v>691</v>
      </c>
      <c r="B251" s="84">
        <v>574273000000</v>
      </c>
      <c r="C251" s="83">
        <v>398708.61700000003</v>
      </c>
      <c r="D251" s="83" t="s">
        <v>805</v>
      </c>
      <c r="E251" s="83">
        <v>177438.022</v>
      </c>
      <c r="F251" s="83">
        <v>92719.3</v>
      </c>
      <c r="G251" s="83">
        <v>37114.665000000001</v>
      </c>
      <c r="H251" s="83">
        <v>0</v>
      </c>
      <c r="I251" s="83">
        <v>26621.723000000002</v>
      </c>
      <c r="J251" s="83">
        <v>11888</v>
      </c>
      <c r="K251" s="83">
        <v>1773.74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2264.375</v>
      </c>
      <c r="R251" s="83">
        <v>0</v>
      </c>
      <c r="S251" s="83">
        <v>0</v>
      </c>
    </row>
    <row r="252" spans="1:19">
      <c r="A252" s="83" t="s">
        <v>692</v>
      </c>
      <c r="B252" s="84">
        <v>586891000000</v>
      </c>
      <c r="C252" s="83">
        <v>389432.06900000002</v>
      </c>
      <c r="D252" s="83" t="s">
        <v>806</v>
      </c>
      <c r="E252" s="83">
        <v>177438.022</v>
      </c>
      <c r="F252" s="83">
        <v>92719.3</v>
      </c>
      <c r="G252" s="83">
        <v>37114.665000000001</v>
      </c>
      <c r="H252" s="83">
        <v>0</v>
      </c>
      <c r="I252" s="83">
        <v>17152.939999999999</v>
      </c>
      <c r="J252" s="83">
        <v>11888</v>
      </c>
      <c r="K252" s="83">
        <v>1699.606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2530.7460000000001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693</v>
      </c>
      <c r="B254" s="84">
        <v>7385120000000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694</v>
      </c>
      <c r="B255" s="84">
        <v>536049000000</v>
      </c>
      <c r="C255" s="83">
        <v>389432.06900000002</v>
      </c>
      <c r="D255" s="83"/>
      <c r="E255" s="83">
        <v>134570.663</v>
      </c>
      <c r="F255" s="83">
        <v>86260.043999999994</v>
      </c>
      <c r="G255" s="83">
        <v>37114.665000000001</v>
      </c>
      <c r="H255" s="83">
        <v>0</v>
      </c>
      <c r="I255" s="83">
        <v>17152.939999999999</v>
      </c>
      <c r="J255" s="83">
        <v>0</v>
      </c>
      <c r="K255" s="83">
        <v>1602.162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2149.2710000000002</v>
      </c>
      <c r="R255" s="83">
        <v>0</v>
      </c>
      <c r="S255" s="83">
        <v>0</v>
      </c>
    </row>
    <row r="256" spans="1:19">
      <c r="A256" s="83" t="s">
        <v>695</v>
      </c>
      <c r="B256" s="84">
        <v>697470000000</v>
      </c>
      <c r="C256" s="83">
        <v>521738.21600000001</v>
      </c>
      <c r="D256" s="83"/>
      <c r="E256" s="83">
        <v>177438.022</v>
      </c>
      <c r="F256" s="83">
        <v>92719.3</v>
      </c>
      <c r="G256" s="83">
        <v>37754.847000000002</v>
      </c>
      <c r="H256" s="83">
        <v>0</v>
      </c>
      <c r="I256" s="83">
        <v>194843.81099999999</v>
      </c>
      <c r="J256" s="83">
        <v>11888</v>
      </c>
      <c r="K256" s="83">
        <v>4721.5680000000002</v>
      </c>
      <c r="L256" s="83">
        <v>0</v>
      </c>
      <c r="M256" s="83">
        <v>61110.989000000001</v>
      </c>
      <c r="N256" s="83">
        <v>0</v>
      </c>
      <c r="O256" s="83">
        <v>0</v>
      </c>
      <c r="P256" s="83">
        <v>0</v>
      </c>
      <c r="Q256" s="83">
        <v>3063.2139999999999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716</v>
      </c>
      <c r="C258" s="83" t="s">
        <v>717</v>
      </c>
      <c r="D258" s="83" t="s">
        <v>132</v>
      </c>
      <c r="E258" s="83" t="s">
        <v>287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718</v>
      </c>
      <c r="B259" s="83">
        <v>139180.18</v>
      </c>
      <c r="C259" s="83">
        <v>87656.03</v>
      </c>
      <c r="D259" s="83">
        <v>0</v>
      </c>
      <c r="E259" s="83">
        <v>226836.21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719</v>
      </c>
      <c r="B260" s="83">
        <v>12.27</v>
      </c>
      <c r="C260" s="83">
        <v>7.73</v>
      </c>
      <c r="D260" s="83">
        <v>0</v>
      </c>
      <c r="E260" s="83">
        <v>19.989999999999998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720</v>
      </c>
      <c r="B261" s="83">
        <v>12.27</v>
      </c>
      <c r="C261" s="83">
        <v>7.73</v>
      </c>
      <c r="D261" s="83">
        <v>0</v>
      </c>
      <c r="E261" s="83">
        <v>19.989999999999998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274"/>
  <sheetViews>
    <sheetView workbookViewId="0"/>
  </sheetViews>
  <sheetFormatPr defaultRowHeight="10.5"/>
  <cols>
    <col min="1" max="1" width="47.1640625" style="73" customWidth="1"/>
    <col min="2" max="2" width="25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426</v>
      </c>
      <c r="C1" s="83" t="s">
        <v>427</v>
      </c>
      <c r="D1" s="83" t="s">
        <v>428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429</v>
      </c>
      <c r="B2" s="83">
        <v>20234.27</v>
      </c>
      <c r="C2" s="83">
        <v>1783.5</v>
      </c>
      <c r="D2" s="83">
        <v>1783.5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430</v>
      </c>
      <c r="B3" s="83">
        <v>20234.27</v>
      </c>
      <c r="C3" s="83">
        <v>1783.5</v>
      </c>
      <c r="D3" s="83">
        <v>1783.5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431</v>
      </c>
      <c r="B4" s="83">
        <v>41623.89</v>
      </c>
      <c r="C4" s="83">
        <v>3668.83</v>
      </c>
      <c r="D4" s="83">
        <v>3668.83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432</v>
      </c>
      <c r="B5" s="83">
        <v>41623.89</v>
      </c>
      <c r="C5" s="83">
        <v>3668.83</v>
      </c>
      <c r="D5" s="83">
        <v>3668.83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434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435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436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437</v>
      </c>
      <c r="C12" s="83" t="s">
        <v>438</v>
      </c>
      <c r="D12" s="83" t="s">
        <v>439</v>
      </c>
      <c r="E12" s="83" t="s">
        <v>440</v>
      </c>
      <c r="F12" s="83" t="s">
        <v>441</v>
      </c>
      <c r="G12" s="83" t="s">
        <v>442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196</v>
      </c>
      <c r="B13" s="83">
        <v>0.31</v>
      </c>
      <c r="C13" s="83">
        <v>3737.01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197</v>
      </c>
      <c r="B14" s="83">
        <v>1358.06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205</v>
      </c>
      <c r="B15" s="83">
        <v>2237.64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206</v>
      </c>
      <c r="B16" s="83">
        <v>186.76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207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208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209</v>
      </c>
      <c r="B19" s="83">
        <v>1133.6500000000001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210</v>
      </c>
      <c r="B20" s="83">
        <v>70.89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211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212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191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213</v>
      </c>
      <c r="B24" s="83">
        <v>0</v>
      </c>
      <c r="C24" s="83">
        <v>7300.96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214</v>
      </c>
      <c r="B25" s="83">
        <v>70.61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215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216</v>
      </c>
      <c r="B28" s="83">
        <v>7957.65</v>
      </c>
      <c r="C28" s="83">
        <v>12276.62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433</v>
      </c>
      <c r="C30" s="83" t="s">
        <v>338</v>
      </c>
      <c r="D30" s="83" t="s">
        <v>443</v>
      </c>
      <c r="E30" s="83" t="s">
        <v>444</v>
      </c>
      <c r="F30" s="83" t="s">
        <v>445</v>
      </c>
      <c r="G30" s="83" t="s">
        <v>446</v>
      </c>
      <c r="H30" s="83" t="s">
        <v>447</v>
      </c>
      <c r="I30" s="83" t="s">
        <v>448</v>
      </c>
      <c r="J30" s="83" t="s">
        <v>449</v>
      </c>
      <c r="K30"/>
      <c r="L30"/>
      <c r="M30"/>
      <c r="N30"/>
      <c r="O30"/>
      <c r="P30"/>
      <c r="Q30"/>
      <c r="R30"/>
      <c r="S30"/>
    </row>
    <row r="31" spans="1:19">
      <c r="A31" s="83" t="s">
        <v>468</v>
      </c>
      <c r="B31" s="83">
        <v>331.66</v>
      </c>
      <c r="C31" s="83" t="s">
        <v>286</v>
      </c>
      <c r="D31" s="83">
        <v>1010.89</v>
      </c>
      <c r="E31" s="83">
        <v>1</v>
      </c>
      <c r="F31" s="83">
        <v>97.55</v>
      </c>
      <c r="G31" s="83">
        <v>32.21</v>
      </c>
      <c r="H31" s="83">
        <v>27.55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450</v>
      </c>
      <c r="B32" s="83">
        <v>1978.83</v>
      </c>
      <c r="C32" s="83" t="s">
        <v>286</v>
      </c>
      <c r="D32" s="83">
        <v>4826.41</v>
      </c>
      <c r="E32" s="83">
        <v>1</v>
      </c>
      <c r="F32" s="83">
        <v>0</v>
      </c>
      <c r="G32" s="83">
        <v>0</v>
      </c>
      <c r="H32" s="83">
        <v>7.53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456</v>
      </c>
      <c r="B33" s="83">
        <v>188.86</v>
      </c>
      <c r="C33" s="83" t="s">
        <v>286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15.74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464</v>
      </c>
      <c r="B34" s="83">
        <v>389.4</v>
      </c>
      <c r="C34" s="83" t="s">
        <v>286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13.11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471</v>
      </c>
      <c r="B35" s="83">
        <v>412.12</v>
      </c>
      <c r="C35" s="83" t="s">
        <v>286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13.11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469</v>
      </c>
      <c r="B36" s="83">
        <v>331.66</v>
      </c>
      <c r="C36" s="83" t="s">
        <v>286</v>
      </c>
      <c r="D36" s="83">
        <v>1010.89</v>
      </c>
      <c r="E36" s="83">
        <v>1</v>
      </c>
      <c r="F36" s="83">
        <v>97.55</v>
      </c>
      <c r="G36" s="83">
        <v>32.21</v>
      </c>
      <c r="H36" s="83">
        <v>27.55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470</v>
      </c>
      <c r="B37" s="83">
        <v>103.3</v>
      </c>
      <c r="C37" s="83" t="s">
        <v>286</v>
      </c>
      <c r="D37" s="83">
        <v>314.87</v>
      </c>
      <c r="E37" s="83">
        <v>1</v>
      </c>
      <c r="F37" s="83">
        <v>87.33</v>
      </c>
      <c r="G37" s="83">
        <v>26.38</v>
      </c>
      <c r="H37" s="83">
        <v>16.829999999999998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455</v>
      </c>
      <c r="B38" s="83">
        <v>78.040000000000006</v>
      </c>
      <c r="C38" s="83" t="s">
        <v>286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12.23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457</v>
      </c>
      <c r="B39" s="83">
        <v>1308.19</v>
      </c>
      <c r="C39" s="83" t="s">
        <v>286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20.28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453</v>
      </c>
      <c r="B40" s="83">
        <v>164.24</v>
      </c>
      <c r="C40" s="83" t="s">
        <v>286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8.6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451</v>
      </c>
      <c r="B41" s="83">
        <v>67.069999999999993</v>
      </c>
      <c r="C41" s="83" t="s">
        <v>286</v>
      </c>
      <c r="D41" s="83">
        <v>265.76</v>
      </c>
      <c r="E41" s="83">
        <v>1</v>
      </c>
      <c r="F41" s="83">
        <v>68.84</v>
      </c>
      <c r="G41" s="83">
        <v>23.3</v>
      </c>
      <c r="H41" s="83">
        <v>38.090000000000003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452</v>
      </c>
      <c r="B42" s="83">
        <v>77.67</v>
      </c>
      <c r="C42" s="83" t="s">
        <v>286</v>
      </c>
      <c r="D42" s="83">
        <v>307.76</v>
      </c>
      <c r="E42" s="83">
        <v>1</v>
      </c>
      <c r="F42" s="83">
        <v>26.57</v>
      </c>
      <c r="G42" s="83">
        <v>0</v>
      </c>
      <c r="H42" s="83">
        <v>38.090000000000003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458</v>
      </c>
      <c r="B43" s="83">
        <v>39.020000000000003</v>
      </c>
      <c r="C43" s="83" t="s">
        <v>286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19.09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465</v>
      </c>
      <c r="B44" s="83">
        <v>39.020000000000003</v>
      </c>
      <c r="C44" s="83" t="s">
        <v>286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19.09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459</v>
      </c>
      <c r="B45" s="83">
        <v>39.020000000000003</v>
      </c>
      <c r="C45" s="83" t="s">
        <v>286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19.09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466</v>
      </c>
      <c r="B46" s="83">
        <v>39.020000000000003</v>
      </c>
      <c r="C46" s="83" t="s">
        <v>286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19.09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460</v>
      </c>
      <c r="B47" s="83">
        <v>24.52</v>
      </c>
      <c r="C47" s="83" t="s">
        <v>286</v>
      </c>
      <c r="D47" s="83">
        <v>74.75</v>
      </c>
      <c r="E47" s="83">
        <v>76</v>
      </c>
      <c r="F47" s="83">
        <v>11.15</v>
      </c>
      <c r="G47" s="83">
        <v>3.68</v>
      </c>
      <c r="H47" s="83">
        <v>19.09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467</v>
      </c>
      <c r="B48" s="83">
        <v>24.53</v>
      </c>
      <c r="C48" s="83" t="s">
        <v>286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19.09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461</v>
      </c>
      <c r="B49" s="83">
        <v>24.53</v>
      </c>
      <c r="C49" s="83" t="s">
        <v>286</v>
      </c>
      <c r="D49" s="83">
        <v>74.77</v>
      </c>
      <c r="E49" s="83">
        <v>76</v>
      </c>
      <c r="F49" s="83">
        <v>11.15</v>
      </c>
      <c r="G49" s="83">
        <v>3.68</v>
      </c>
      <c r="H49" s="83">
        <v>19.09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462</v>
      </c>
      <c r="B50" s="83">
        <v>39.020000000000003</v>
      </c>
      <c r="C50" s="83" t="s">
        <v>286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19.09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463</v>
      </c>
      <c r="B51" s="83">
        <v>39.020000000000003</v>
      </c>
      <c r="C51" s="83" t="s">
        <v>286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19.09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454</v>
      </c>
      <c r="B52" s="83">
        <v>94.76</v>
      </c>
      <c r="C52" s="83" t="s">
        <v>286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3.96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287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16.507999999999999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472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16.507999999999999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473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176</v>
      </c>
      <c r="C57" s="83" t="s">
        <v>474</v>
      </c>
      <c r="D57" s="83" t="s">
        <v>475</v>
      </c>
      <c r="E57" s="83" t="s">
        <v>476</v>
      </c>
      <c r="F57" s="83" t="s">
        <v>477</v>
      </c>
      <c r="G57" s="83" t="s">
        <v>478</v>
      </c>
      <c r="H57" s="83" t="s">
        <v>479</v>
      </c>
      <c r="I57" s="83" t="s">
        <v>480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529</v>
      </c>
      <c r="B58" s="83" t="s">
        <v>732</v>
      </c>
      <c r="C58" s="83">
        <v>0.08</v>
      </c>
      <c r="D58" s="83">
        <v>0.56799999999999995</v>
      </c>
      <c r="E58" s="83">
        <v>0.621</v>
      </c>
      <c r="F58" s="83">
        <v>97.55</v>
      </c>
      <c r="G58" s="83">
        <v>0</v>
      </c>
      <c r="H58" s="83">
        <v>90</v>
      </c>
      <c r="I58" s="83" t="s">
        <v>483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530</v>
      </c>
      <c r="B59" s="83" t="s">
        <v>733</v>
      </c>
      <c r="C59" s="83">
        <v>0.3</v>
      </c>
      <c r="D59" s="83">
        <v>0.29599999999999999</v>
      </c>
      <c r="E59" s="83">
        <v>0.314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484</v>
      </c>
      <c r="B60" s="83" t="s">
        <v>482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485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481</v>
      </c>
      <c r="B61" s="83" t="s">
        <v>482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483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486</v>
      </c>
      <c r="B62" s="83" t="s">
        <v>482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487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488</v>
      </c>
      <c r="B63" s="83" t="s">
        <v>482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489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490</v>
      </c>
      <c r="B64" s="83" t="s">
        <v>482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499</v>
      </c>
      <c r="B65" s="83" t="s">
        <v>734</v>
      </c>
      <c r="C65" s="83">
        <v>0.08</v>
      </c>
      <c r="D65" s="83">
        <v>0.56799999999999995</v>
      </c>
      <c r="E65" s="83">
        <v>0.621</v>
      </c>
      <c r="F65" s="83">
        <v>22.95</v>
      </c>
      <c r="G65" s="83">
        <v>90</v>
      </c>
      <c r="H65" s="83">
        <v>90</v>
      </c>
      <c r="I65" s="83" t="s">
        <v>485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500</v>
      </c>
      <c r="B66" s="83" t="s">
        <v>734</v>
      </c>
      <c r="C66" s="83">
        <v>0.08</v>
      </c>
      <c r="D66" s="83">
        <v>0.56799999999999995</v>
      </c>
      <c r="E66" s="83">
        <v>0.621</v>
      </c>
      <c r="F66" s="83">
        <v>129.22999999999999</v>
      </c>
      <c r="G66" s="83">
        <v>180</v>
      </c>
      <c r="H66" s="83">
        <v>90</v>
      </c>
      <c r="I66" s="83" t="s">
        <v>487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501</v>
      </c>
      <c r="B67" s="83" t="s">
        <v>733</v>
      </c>
      <c r="C67" s="83">
        <v>0.3</v>
      </c>
      <c r="D67" s="83">
        <v>0.29599999999999999</v>
      </c>
      <c r="E67" s="83">
        <v>0.314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517</v>
      </c>
      <c r="B68" s="83" t="s">
        <v>732</v>
      </c>
      <c r="C68" s="83">
        <v>0.08</v>
      </c>
      <c r="D68" s="83">
        <v>0.56799999999999995</v>
      </c>
      <c r="E68" s="83">
        <v>0.621</v>
      </c>
      <c r="F68" s="83">
        <v>70.599999999999994</v>
      </c>
      <c r="G68" s="83">
        <v>0</v>
      </c>
      <c r="H68" s="83">
        <v>90</v>
      </c>
      <c r="I68" s="83" t="s">
        <v>483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519</v>
      </c>
      <c r="B69" s="83" t="s">
        <v>732</v>
      </c>
      <c r="C69" s="83">
        <v>0.08</v>
      </c>
      <c r="D69" s="83">
        <v>0.56799999999999995</v>
      </c>
      <c r="E69" s="83">
        <v>0.621</v>
      </c>
      <c r="F69" s="83">
        <v>26.02</v>
      </c>
      <c r="G69" s="83">
        <v>180</v>
      </c>
      <c r="H69" s="83">
        <v>90</v>
      </c>
      <c r="I69" s="83" t="s">
        <v>487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518</v>
      </c>
      <c r="B70" s="83" t="s">
        <v>732</v>
      </c>
      <c r="C70" s="83">
        <v>0.08</v>
      </c>
      <c r="D70" s="83">
        <v>0.56799999999999995</v>
      </c>
      <c r="E70" s="83">
        <v>0.621</v>
      </c>
      <c r="F70" s="83">
        <v>26.01</v>
      </c>
      <c r="G70" s="83">
        <v>0</v>
      </c>
      <c r="H70" s="83">
        <v>90</v>
      </c>
      <c r="I70" s="83" t="s">
        <v>483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520</v>
      </c>
      <c r="B71" s="83" t="s">
        <v>732</v>
      </c>
      <c r="C71" s="83">
        <v>0.08</v>
      </c>
      <c r="D71" s="83">
        <v>0.56799999999999995</v>
      </c>
      <c r="E71" s="83">
        <v>0.621</v>
      </c>
      <c r="F71" s="83">
        <v>70.599999999999994</v>
      </c>
      <c r="G71" s="83">
        <v>180</v>
      </c>
      <c r="H71" s="83">
        <v>90</v>
      </c>
      <c r="I71" s="83" t="s">
        <v>487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537</v>
      </c>
      <c r="B72" s="83" t="s">
        <v>732</v>
      </c>
      <c r="C72" s="83">
        <v>0.08</v>
      </c>
      <c r="D72" s="83">
        <v>0.56799999999999995</v>
      </c>
      <c r="E72" s="83">
        <v>0.621</v>
      </c>
      <c r="F72" s="83">
        <v>17.649999999999999</v>
      </c>
      <c r="G72" s="83">
        <v>0</v>
      </c>
      <c r="H72" s="83">
        <v>90</v>
      </c>
      <c r="I72" s="83" t="s">
        <v>483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538</v>
      </c>
      <c r="B73" s="83" t="s">
        <v>732</v>
      </c>
      <c r="C73" s="83">
        <v>0.08</v>
      </c>
      <c r="D73" s="83">
        <v>0.56799999999999995</v>
      </c>
      <c r="E73" s="83">
        <v>0.621</v>
      </c>
      <c r="F73" s="83">
        <v>15.79</v>
      </c>
      <c r="G73" s="83">
        <v>0</v>
      </c>
      <c r="H73" s="83">
        <v>90</v>
      </c>
      <c r="I73" s="83" t="s">
        <v>483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539</v>
      </c>
      <c r="B74" s="83" t="s">
        <v>732</v>
      </c>
      <c r="C74" s="83">
        <v>0.08</v>
      </c>
      <c r="D74" s="83">
        <v>0.56799999999999995</v>
      </c>
      <c r="E74" s="83">
        <v>0.621</v>
      </c>
      <c r="F74" s="83">
        <v>52.03</v>
      </c>
      <c r="G74" s="83">
        <v>180</v>
      </c>
      <c r="H74" s="83">
        <v>90</v>
      </c>
      <c r="I74" s="83" t="s">
        <v>487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540</v>
      </c>
      <c r="B75" s="83" t="s">
        <v>733</v>
      </c>
      <c r="C75" s="83">
        <v>0.3</v>
      </c>
      <c r="D75" s="83">
        <v>0.29599999999999999</v>
      </c>
      <c r="E75" s="83">
        <v>0.314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541</v>
      </c>
      <c r="B76" s="83" t="s">
        <v>733</v>
      </c>
      <c r="C76" s="83">
        <v>0.3</v>
      </c>
      <c r="D76" s="83">
        <v>0.29599999999999999</v>
      </c>
      <c r="E76" s="83">
        <v>0.314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531</v>
      </c>
      <c r="B77" s="83" t="s">
        <v>732</v>
      </c>
      <c r="C77" s="83">
        <v>0.08</v>
      </c>
      <c r="D77" s="83">
        <v>0.56799999999999995</v>
      </c>
      <c r="E77" s="83">
        <v>0.621</v>
      </c>
      <c r="F77" s="83">
        <v>97.55</v>
      </c>
      <c r="G77" s="83">
        <v>0</v>
      </c>
      <c r="H77" s="83">
        <v>90</v>
      </c>
      <c r="I77" s="83" t="s">
        <v>483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532</v>
      </c>
      <c r="B78" s="83" t="s">
        <v>733</v>
      </c>
      <c r="C78" s="83">
        <v>0.3</v>
      </c>
      <c r="D78" s="83">
        <v>0.29599999999999999</v>
      </c>
      <c r="E78" s="83">
        <v>0.314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535</v>
      </c>
      <c r="B79" s="83" t="s">
        <v>732</v>
      </c>
      <c r="C79" s="83">
        <v>0.08</v>
      </c>
      <c r="D79" s="83">
        <v>0.56799999999999995</v>
      </c>
      <c r="E79" s="83">
        <v>0.621</v>
      </c>
      <c r="F79" s="83">
        <v>13.94</v>
      </c>
      <c r="G79" s="83">
        <v>180</v>
      </c>
      <c r="H79" s="83">
        <v>90</v>
      </c>
      <c r="I79" s="83" t="s">
        <v>487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534</v>
      </c>
      <c r="B80" s="83" t="s">
        <v>732</v>
      </c>
      <c r="C80" s="83">
        <v>0.08</v>
      </c>
      <c r="D80" s="83">
        <v>0.56799999999999995</v>
      </c>
      <c r="E80" s="83">
        <v>0.621</v>
      </c>
      <c r="F80" s="83">
        <v>52.03</v>
      </c>
      <c r="G80" s="83">
        <v>90</v>
      </c>
      <c r="H80" s="83">
        <v>90</v>
      </c>
      <c r="I80" s="83" t="s">
        <v>485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533</v>
      </c>
      <c r="B81" s="83" t="s">
        <v>732</v>
      </c>
      <c r="C81" s="83">
        <v>0.08</v>
      </c>
      <c r="D81" s="83">
        <v>0.56799999999999995</v>
      </c>
      <c r="E81" s="83">
        <v>0.621</v>
      </c>
      <c r="F81" s="83">
        <v>21.37</v>
      </c>
      <c r="G81" s="83">
        <v>0</v>
      </c>
      <c r="H81" s="83">
        <v>90</v>
      </c>
      <c r="I81" s="83" t="s">
        <v>483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536</v>
      </c>
      <c r="B82" s="83" t="s">
        <v>733</v>
      </c>
      <c r="C82" s="83">
        <v>0.3</v>
      </c>
      <c r="D82" s="83">
        <v>0.29599999999999999</v>
      </c>
      <c r="E82" s="83">
        <v>0.314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498</v>
      </c>
      <c r="B83" s="83" t="s">
        <v>734</v>
      </c>
      <c r="C83" s="83">
        <v>0.08</v>
      </c>
      <c r="D83" s="83">
        <v>0.56799999999999995</v>
      </c>
      <c r="E83" s="83">
        <v>0.621</v>
      </c>
      <c r="F83" s="83">
        <v>67.63</v>
      </c>
      <c r="G83" s="83">
        <v>90</v>
      </c>
      <c r="H83" s="83">
        <v>90</v>
      </c>
      <c r="I83" s="83" t="s">
        <v>485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497</v>
      </c>
      <c r="B84" s="83" t="s">
        <v>734</v>
      </c>
      <c r="C84" s="83">
        <v>0.08</v>
      </c>
      <c r="D84" s="83">
        <v>0.56799999999999995</v>
      </c>
      <c r="E84" s="83">
        <v>0.621</v>
      </c>
      <c r="F84" s="83">
        <v>18.12</v>
      </c>
      <c r="G84" s="83">
        <v>0</v>
      </c>
      <c r="H84" s="83">
        <v>90</v>
      </c>
      <c r="I84" s="83" t="s">
        <v>483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502</v>
      </c>
      <c r="B85" s="83" t="s">
        <v>734</v>
      </c>
      <c r="C85" s="83">
        <v>0.08</v>
      </c>
      <c r="D85" s="83">
        <v>0.56799999999999995</v>
      </c>
      <c r="E85" s="83">
        <v>0.621</v>
      </c>
      <c r="F85" s="83">
        <v>213.77</v>
      </c>
      <c r="G85" s="83">
        <v>0</v>
      </c>
      <c r="H85" s="83">
        <v>90</v>
      </c>
      <c r="I85" s="83" t="s">
        <v>483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504</v>
      </c>
      <c r="B86" s="83" t="s">
        <v>734</v>
      </c>
      <c r="C86" s="83">
        <v>0.08</v>
      </c>
      <c r="D86" s="83">
        <v>0.56799999999999995</v>
      </c>
      <c r="E86" s="83">
        <v>0.621</v>
      </c>
      <c r="F86" s="83">
        <v>167.88</v>
      </c>
      <c r="G86" s="83">
        <v>180</v>
      </c>
      <c r="H86" s="83">
        <v>90</v>
      </c>
      <c r="I86" s="83" t="s">
        <v>487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505</v>
      </c>
      <c r="B87" s="83" t="s">
        <v>734</v>
      </c>
      <c r="C87" s="83">
        <v>0.08</v>
      </c>
      <c r="D87" s="83">
        <v>0.56799999999999995</v>
      </c>
      <c r="E87" s="83">
        <v>0.621</v>
      </c>
      <c r="F87" s="83">
        <v>41.06</v>
      </c>
      <c r="G87" s="83">
        <v>270</v>
      </c>
      <c r="H87" s="83">
        <v>90</v>
      </c>
      <c r="I87" s="83" t="s">
        <v>489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503</v>
      </c>
      <c r="B88" s="83" t="s">
        <v>734</v>
      </c>
      <c r="C88" s="83">
        <v>0.08</v>
      </c>
      <c r="D88" s="83">
        <v>0.56799999999999995</v>
      </c>
      <c r="E88" s="83">
        <v>0.621</v>
      </c>
      <c r="F88" s="83">
        <v>12.08</v>
      </c>
      <c r="G88" s="83">
        <v>0</v>
      </c>
      <c r="H88" s="83">
        <v>90</v>
      </c>
      <c r="I88" s="83" t="s">
        <v>483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506</v>
      </c>
      <c r="B89" s="83" t="s">
        <v>733</v>
      </c>
      <c r="C89" s="83">
        <v>0.3</v>
      </c>
      <c r="D89" s="83">
        <v>0.29599999999999999</v>
      </c>
      <c r="E89" s="83">
        <v>0.314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495</v>
      </c>
      <c r="B90" s="83" t="s">
        <v>734</v>
      </c>
      <c r="C90" s="83">
        <v>0.08</v>
      </c>
      <c r="D90" s="83">
        <v>0.56799999999999995</v>
      </c>
      <c r="E90" s="83">
        <v>0.621</v>
      </c>
      <c r="F90" s="83">
        <v>62.8</v>
      </c>
      <c r="G90" s="83">
        <v>0</v>
      </c>
      <c r="H90" s="83">
        <v>90</v>
      </c>
      <c r="I90" s="83" t="s">
        <v>483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491</v>
      </c>
      <c r="B91" s="83" t="s">
        <v>734</v>
      </c>
      <c r="C91" s="83">
        <v>0.08</v>
      </c>
      <c r="D91" s="83">
        <v>0.56799999999999995</v>
      </c>
      <c r="E91" s="83">
        <v>0.621</v>
      </c>
      <c r="F91" s="83">
        <v>45.89</v>
      </c>
      <c r="G91" s="83">
        <v>180</v>
      </c>
      <c r="H91" s="83">
        <v>90</v>
      </c>
      <c r="I91" s="83" t="s">
        <v>487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492</v>
      </c>
      <c r="B92" s="83" t="s">
        <v>734</v>
      </c>
      <c r="C92" s="83">
        <v>0.08</v>
      </c>
      <c r="D92" s="83">
        <v>0.56799999999999995</v>
      </c>
      <c r="E92" s="83">
        <v>0.621</v>
      </c>
      <c r="F92" s="83">
        <v>22.95</v>
      </c>
      <c r="G92" s="83">
        <v>270</v>
      </c>
      <c r="H92" s="83">
        <v>90</v>
      </c>
      <c r="I92" s="83" t="s">
        <v>489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493</v>
      </c>
      <c r="B93" s="83" t="s">
        <v>733</v>
      </c>
      <c r="C93" s="83">
        <v>0.3</v>
      </c>
      <c r="D93" s="83">
        <v>0.29599999999999999</v>
      </c>
      <c r="E93" s="83">
        <v>0.314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494</v>
      </c>
      <c r="B94" s="83" t="s">
        <v>734</v>
      </c>
      <c r="C94" s="83">
        <v>0.08</v>
      </c>
      <c r="D94" s="83">
        <v>0.56799999999999995</v>
      </c>
      <c r="E94" s="83">
        <v>0.621</v>
      </c>
      <c r="F94" s="83">
        <v>26.57</v>
      </c>
      <c r="G94" s="83">
        <v>270</v>
      </c>
      <c r="H94" s="83">
        <v>90</v>
      </c>
      <c r="I94" s="83" t="s">
        <v>489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507</v>
      </c>
      <c r="B95" s="83" t="s">
        <v>732</v>
      </c>
      <c r="C95" s="83">
        <v>0.08</v>
      </c>
      <c r="D95" s="83">
        <v>0.56799999999999995</v>
      </c>
      <c r="E95" s="83">
        <v>0.621</v>
      </c>
      <c r="F95" s="83">
        <v>55.74</v>
      </c>
      <c r="G95" s="83">
        <v>180</v>
      </c>
      <c r="H95" s="83">
        <v>90</v>
      </c>
      <c r="I95" s="83" t="s">
        <v>487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508</v>
      </c>
      <c r="B96" s="83" t="s">
        <v>732</v>
      </c>
      <c r="C96" s="83">
        <v>0.08</v>
      </c>
      <c r="D96" s="83">
        <v>0.56799999999999995</v>
      </c>
      <c r="E96" s="83">
        <v>0.621</v>
      </c>
      <c r="F96" s="83">
        <v>104.06</v>
      </c>
      <c r="G96" s="83">
        <v>270</v>
      </c>
      <c r="H96" s="83">
        <v>90</v>
      </c>
      <c r="I96" s="83" t="s">
        <v>489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521</v>
      </c>
      <c r="B97" s="83" t="s">
        <v>732</v>
      </c>
      <c r="C97" s="83">
        <v>0.08</v>
      </c>
      <c r="D97" s="83">
        <v>0.56799999999999995</v>
      </c>
      <c r="E97" s="83">
        <v>0.621</v>
      </c>
      <c r="F97" s="83">
        <v>13.94</v>
      </c>
      <c r="G97" s="83">
        <v>180</v>
      </c>
      <c r="H97" s="83">
        <v>90</v>
      </c>
      <c r="I97" s="83" t="s">
        <v>487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522</v>
      </c>
      <c r="B98" s="83" t="s">
        <v>732</v>
      </c>
      <c r="C98" s="83">
        <v>0.08</v>
      </c>
      <c r="D98" s="83">
        <v>0.56799999999999995</v>
      </c>
      <c r="E98" s="83">
        <v>0.621</v>
      </c>
      <c r="F98" s="83">
        <v>26.01</v>
      </c>
      <c r="G98" s="83">
        <v>270</v>
      </c>
      <c r="H98" s="83">
        <v>90</v>
      </c>
      <c r="I98" s="83" t="s">
        <v>489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523</v>
      </c>
      <c r="B99" s="83" t="s">
        <v>733</v>
      </c>
      <c r="C99" s="83">
        <v>0.3</v>
      </c>
      <c r="D99" s="83">
        <v>0.29599999999999999</v>
      </c>
      <c r="E99" s="83">
        <v>0.314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509</v>
      </c>
      <c r="B100" s="83" t="s">
        <v>732</v>
      </c>
      <c r="C100" s="83">
        <v>0.08</v>
      </c>
      <c r="D100" s="83">
        <v>0.56799999999999995</v>
      </c>
      <c r="E100" s="83">
        <v>0.621</v>
      </c>
      <c r="F100" s="83">
        <v>55.74</v>
      </c>
      <c r="G100" s="83">
        <v>0</v>
      </c>
      <c r="H100" s="83">
        <v>90</v>
      </c>
      <c r="I100" s="83" t="s">
        <v>483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510</v>
      </c>
      <c r="B101" s="83" t="s">
        <v>732</v>
      </c>
      <c r="C101" s="83">
        <v>0.08</v>
      </c>
      <c r="D101" s="83">
        <v>0.56799999999999995</v>
      </c>
      <c r="E101" s="83">
        <v>0.621</v>
      </c>
      <c r="F101" s="83">
        <v>104.05</v>
      </c>
      <c r="G101" s="83">
        <v>270</v>
      </c>
      <c r="H101" s="83">
        <v>90</v>
      </c>
      <c r="I101" s="83" t="s">
        <v>489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524</v>
      </c>
      <c r="B102" s="83" t="s">
        <v>732</v>
      </c>
      <c r="C102" s="83">
        <v>0.08</v>
      </c>
      <c r="D102" s="83">
        <v>0.56799999999999995</v>
      </c>
      <c r="E102" s="83">
        <v>0.621</v>
      </c>
      <c r="F102" s="83">
        <v>13.94</v>
      </c>
      <c r="G102" s="83">
        <v>0</v>
      </c>
      <c r="H102" s="83">
        <v>90</v>
      </c>
      <c r="I102" s="83" t="s">
        <v>483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525</v>
      </c>
      <c r="B103" s="83" t="s">
        <v>732</v>
      </c>
      <c r="C103" s="83">
        <v>0.08</v>
      </c>
      <c r="D103" s="83">
        <v>0.56799999999999995</v>
      </c>
      <c r="E103" s="83">
        <v>0.621</v>
      </c>
      <c r="F103" s="83">
        <v>26.01</v>
      </c>
      <c r="G103" s="83">
        <v>270</v>
      </c>
      <c r="H103" s="83">
        <v>90</v>
      </c>
      <c r="I103" s="83" t="s">
        <v>489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526</v>
      </c>
      <c r="B104" s="83" t="s">
        <v>733</v>
      </c>
      <c r="C104" s="83">
        <v>0.3</v>
      </c>
      <c r="D104" s="83">
        <v>0.29599999999999999</v>
      </c>
      <c r="E104" s="83">
        <v>0.314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511</v>
      </c>
      <c r="B105" s="83" t="s">
        <v>732</v>
      </c>
      <c r="C105" s="83">
        <v>0.08</v>
      </c>
      <c r="D105" s="83">
        <v>0.56799999999999995</v>
      </c>
      <c r="E105" s="83">
        <v>0.621</v>
      </c>
      <c r="F105" s="83">
        <v>847.14</v>
      </c>
      <c r="G105" s="83">
        <v>180</v>
      </c>
      <c r="H105" s="83">
        <v>90</v>
      </c>
      <c r="I105" s="83" t="s">
        <v>487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527</v>
      </c>
      <c r="B106" s="83" t="s">
        <v>732</v>
      </c>
      <c r="C106" s="83">
        <v>0.08</v>
      </c>
      <c r="D106" s="83">
        <v>0.56799999999999995</v>
      </c>
      <c r="E106" s="83">
        <v>0.621</v>
      </c>
      <c r="F106" s="83">
        <v>183.96</v>
      </c>
      <c r="G106" s="83">
        <v>180</v>
      </c>
      <c r="H106" s="83">
        <v>90</v>
      </c>
      <c r="I106" s="83" t="s">
        <v>487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528</v>
      </c>
      <c r="B107" s="83" t="s">
        <v>733</v>
      </c>
      <c r="C107" s="83">
        <v>0.3</v>
      </c>
      <c r="D107" s="83">
        <v>0.29599999999999999</v>
      </c>
      <c r="E107" s="83">
        <v>0.314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512</v>
      </c>
      <c r="B108" s="83" t="s">
        <v>732</v>
      </c>
      <c r="C108" s="83">
        <v>0.08</v>
      </c>
      <c r="D108" s="83">
        <v>0.56799999999999995</v>
      </c>
      <c r="E108" s="83">
        <v>0.621</v>
      </c>
      <c r="F108" s="83">
        <v>847.37</v>
      </c>
      <c r="G108" s="83">
        <v>0</v>
      </c>
      <c r="H108" s="83">
        <v>90</v>
      </c>
      <c r="I108" s="83" t="s">
        <v>483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513</v>
      </c>
      <c r="B109" s="83" t="s">
        <v>732</v>
      </c>
      <c r="C109" s="83">
        <v>0.08</v>
      </c>
      <c r="D109" s="83">
        <v>0.56799999999999995</v>
      </c>
      <c r="E109" s="83">
        <v>0.621</v>
      </c>
      <c r="F109" s="83">
        <v>104.06</v>
      </c>
      <c r="G109" s="83">
        <v>90</v>
      </c>
      <c r="H109" s="83">
        <v>90</v>
      </c>
      <c r="I109" s="83" t="s">
        <v>485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514</v>
      </c>
      <c r="B110" s="83" t="s">
        <v>732</v>
      </c>
      <c r="C110" s="83">
        <v>0.08</v>
      </c>
      <c r="D110" s="83">
        <v>0.56799999999999995</v>
      </c>
      <c r="E110" s="83">
        <v>0.621</v>
      </c>
      <c r="F110" s="83">
        <v>55.74</v>
      </c>
      <c r="G110" s="83">
        <v>180</v>
      </c>
      <c r="H110" s="83">
        <v>90</v>
      </c>
      <c r="I110" s="83" t="s">
        <v>487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516</v>
      </c>
      <c r="B111" s="83" t="s">
        <v>732</v>
      </c>
      <c r="C111" s="83">
        <v>0.08</v>
      </c>
      <c r="D111" s="83">
        <v>0.56799999999999995</v>
      </c>
      <c r="E111" s="83">
        <v>0.621</v>
      </c>
      <c r="F111" s="83">
        <v>104.05</v>
      </c>
      <c r="G111" s="83">
        <v>90</v>
      </c>
      <c r="H111" s="83">
        <v>90</v>
      </c>
      <c r="I111" s="83" t="s">
        <v>485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515</v>
      </c>
      <c r="B112" s="83" t="s">
        <v>732</v>
      </c>
      <c r="C112" s="83">
        <v>0.08</v>
      </c>
      <c r="D112" s="83">
        <v>0.56799999999999995</v>
      </c>
      <c r="E112" s="83">
        <v>0.621</v>
      </c>
      <c r="F112" s="83">
        <v>55.74</v>
      </c>
      <c r="G112" s="83">
        <v>0</v>
      </c>
      <c r="H112" s="83">
        <v>90</v>
      </c>
      <c r="I112" s="83" t="s">
        <v>483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496</v>
      </c>
      <c r="B113" s="83" t="s">
        <v>734</v>
      </c>
      <c r="C113" s="83">
        <v>0.08</v>
      </c>
      <c r="D113" s="83">
        <v>0.56799999999999995</v>
      </c>
      <c r="E113" s="83">
        <v>0.621</v>
      </c>
      <c r="F113" s="83">
        <v>36.229999999999997</v>
      </c>
      <c r="G113" s="83">
        <v>0</v>
      </c>
      <c r="H113" s="83">
        <v>90</v>
      </c>
      <c r="I113" s="83" t="s">
        <v>483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176</v>
      </c>
      <c r="C115" s="83" t="s">
        <v>542</v>
      </c>
      <c r="D115" s="83" t="s">
        <v>543</v>
      </c>
      <c r="E115" s="83" t="s">
        <v>544</v>
      </c>
      <c r="F115" s="83" t="s">
        <v>171</v>
      </c>
      <c r="G115" s="83" t="s">
        <v>545</v>
      </c>
      <c r="H115" s="83" t="s">
        <v>546</v>
      </c>
      <c r="I115" s="83" t="s">
        <v>547</v>
      </c>
      <c r="J115" s="83" t="s">
        <v>478</v>
      </c>
      <c r="K115" s="83" t="s">
        <v>480</v>
      </c>
      <c r="L115"/>
      <c r="M115"/>
      <c r="N115"/>
      <c r="O115"/>
      <c r="P115"/>
      <c r="Q115"/>
      <c r="R115"/>
      <c r="S115"/>
    </row>
    <row r="116" spans="1:19">
      <c r="A116" s="83" t="s">
        <v>571</v>
      </c>
      <c r="B116" s="83" t="s">
        <v>878</v>
      </c>
      <c r="C116" s="83">
        <v>32.21</v>
      </c>
      <c r="D116" s="83">
        <v>32.21</v>
      </c>
      <c r="E116" s="83">
        <v>3.3540000000000001</v>
      </c>
      <c r="F116" s="83">
        <v>0.38500000000000001</v>
      </c>
      <c r="G116" s="83">
        <v>0.30499999999999999</v>
      </c>
      <c r="H116" s="83" t="s">
        <v>549</v>
      </c>
      <c r="I116" s="83" t="s">
        <v>529</v>
      </c>
      <c r="J116" s="83">
        <v>0</v>
      </c>
      <c r="K116" s="83" t="s">
        <v>483</v>
      </c>
      <c r="L116"/>
      <c r="M116"/>
      <c r="N116"/>
      <c r="O116"/>
      <c r="P116"/>
      <c r="Q116"/>
      <c r="R116"/>
      <c r="S116"/>
    </row>
    <row r="117" spans="1:19">
      <c r="A117" s="83" t="s">
        <v>550</v>
      </c>
      <c r="B117" s="83" t="s">
        <v>878</v>
      </c>
      <c r="C117" s="83">
        <v>65.62</v>
      </c>
      <c r="D117" s="83">
        <v>65.62</v>
      </c>
      <c r="E117" s="83">
        <v>3.3540000000000001</v>
      </c>
      <c r="F117" s="83">
        <v>0.38500000000000001</v>
      </c>
      <c r="G117" s="83">
        <v>0.30499999999999999</v>
      </c>
      <c r="H117" s="83" t="s">
        <v>549</v>
      </c>
      <c r="I117" s="83" t="s">
        <v>500</v>
      </c>
      <c r="J117" s="83">
        <v>180</v>
      </c>
      <c r="K117" s="83" t="s">
        <v>487</v>
      </c>
      <c r="L117"/>
      <c r="M117"/>
      <c r="N117"/>
      <c r="O117"/>
      <c r="P117"/>
      <c r="Q117"/>
      <c r="R117"/>
      <c r="S117"/>
    </row>
    <row r="118" spans="1:19">
      <c r="A118" s="83" t="s">
        <v>562</v>
      </c>
      <c r="B118" s="83" t="s">
        <v>878</v>
      </c>
      <c r="C118" s="83">
        <v>5.82</v>
      </c>
      <c r="D118" s="83">
        <v>23.29</v>
      </c>
      <c r="E118" s="83">
        <v>3.3540000000000001</v>
      </c>
      <c r="F118" s="83">
        <v>0.38500000000000001</v>
      </c>
      <c r="G118" s="83">
        <v>0.30499999999999999</v>
      </c>
      <c r="H118" s="83" t="s">
        <v>549</v>
      </c>
      <c r="I118" s="83" t="s">
        <v>517</v>
      </c>
      <c r="J118" s="83">
        <v>0</v>
      </c>
      <c r="K118" s="83" t="s">
        <v>483</v>
      </c>
      <c r="L118"/>
      <c r="M118"/>
      <c r="N118"/>
      <c r="O118"/>
      <c r="P118"/>
      <c r="Q118"/>
      <c r="R118"/>
      <c r="S118"/>
    </row>
    <row r="119" spans="1:19">
      <c r="A119" s="83" t="s">
        <v>564</v>
      </c>
      <c r="B119" s="83" t="s">
        <v>878</v>
      </c>
      <c r="C119" s="83">
        <v>2.15</v>
      </c>
      <c r="D119" s="83">
        <v>8.58</v>
      </c>
      <c r="E119" s="83">
        <v>3.3540000000000001</v>
      </c>
      <c r="F119" s="83">
        <v>0.38500000000000001</v>
      </c>
      <c r="G119" s="83">
        <v>0.30499999999999999</v>
      </c>
      <c r="H119" s="83" t="s">
        <v>549</v>
      </c>
      <c r="I119" s="83" t="s">
        <v>519</v>
      </c>
      <c r="J119" s="83">
        <v>180</v>
      </c>
      <c r="K119" s="83" t="s">
        <v>487</v>
      </c>
      <c r="L119"/>
      <c r="M119"/>
      <c r="N119"/>
      <c r="O119"/>
      <c r="P119"/>
      <c r="Q119"/>
      <c r="R119"/>
      <c r="S119"/>
    </row>
    <row r="120" spans="1:19">
      <c r="A120" s="83" t="s">
        <v>563</v>
      </c>
      <c r="B120" s="83" t="s">
        <v>878</v>
      </c>
      <c r="C120" s="83">
        <v>2.15</v>
      </c>
      <c r="D120" s="83">
        <v>8.59</v>
      </c>
      <c r="E120" s="83">
        <v>3.3540000000000001</v>
      </c>
      <c r="F120" s="83">
        <v>0.38500000000000001</v>
      </c>
      <c r="G120" s="83">
        <v>0.30499999999999999</v>
      </c>
      <c r="H120" s="83" t="s">
        <v>549</v>
      </c>
      <c r="I120" s="83" t="s">
        <v>518</v>
      </c>
      <c r="J120" s="83">
        <v>0</v>
      </c>
      <c r="K120" s="83" t="s">
        <v>483</v>
      </c>
      <c r="L120"/>
      <c r="M120"/>
      <c r="N120"/>
      <c r="O120"/>
      <c r="P120"/>
      <c r="Q120"/>
      <c r="R120"/>
      <c r="S120"/>
    </row>
    <row r="121" spans="1:19">
      <c r="A121" s="83" t="s">
        <v>565</v>
      </c>
      <c r="B121" s="83" t="s">
        <v>878</v>
      </c>
      <c r="C121" s="83">
        <v>5.82</v>
      </c>
      <c r="D121" s="83">
        <v>23.29</v>
      </c>
      <c r="E121" s="83">
        <v>3.3540000000000001</v>
      </c>
      <c r="F121" s="83">
        <v>0.38500000000000001</v>
      </c>
      <c r="G121" s="83">
        <v>0.30499999999999999</v>
      </c>
      <c r="H121" s="83" t="s">
        <v>549</v>
      </c>
      <c r="I121" s="83" t="s">
        <v>520</v>
      </c>
      <c r="J121" s="83">
        <v>180</v>
      </c>
      <c r="K121" s="83" t="s">
        <v>487</v>
      </c>
      <c r="L121"/>
      <c r="M121"/>
      <c r="N121"/>
      <c r="O121"/>
      <c r="P121"/>
      <c r="Q121"/>
      <c r="R121"/>
      <c r="S121"/>
    </row>
    <row r="122" spans="1:19">
      <c r="A122" s="83" t="s">
        <v>576</v>
      </c>
      <c r="B122" s="83" t="s">
        <v>878</v>
      </c>
      <c r="C122" s="83">
        <v>5.83</v>
      </c>
      <c r="D122" s="83">
        <v>5.83</v>
      </c>
      <c r="E122" s="83">
        <v>3.3540000000000001</v>
      </c>
      <c r="F122" s="83">
        <v>0.38500000000000001</v>
      </c>
      <c r="G122" s="83">
        <v>0.30499999999999999</v>
      </c>
      <c r="H122" s="83" t="s">
        <v>549</v>
      </c>
      <c r="I122" s="83" t="s">
        <v>537</v>
      </c>
      <c r="J122" s="83">
        <v>0</v>
      </c>
      <c r="K122" s="83" t="s">
        <v>483</v>
      </c>
      <c r="L122"/>
      <c r="M122"/>
      <c r="N122"/>
      <c r="O122"/>
      <c r="P122"/>
      <c r="Q122"/>
      <c r="R122"/>
      <c r="S122"/>
    </row>
    <row r="123" spans="1:19">
      <c r="A123" s="83" t="s">
        <v>577</v>
      </c>
      <c r="B123" s="83" t="s">
        <v>878</v>
      </c>
      <c r="C123" s="83">
        <v>5.21</v>
      </c>
      <c r="D123" s="83">
        <v>5.21</v>
      </c>
      <c r="E123" s="83">
        <v>3.3540000000000001</v>
      </c>
      <c r="F123" s="83">
        <v>0.38500000000000001</v>
      </c>
      <c r="G123" s="83">
        <v>0.30499999999999999</v>
      </c>
      <c r="H123" s="83" t="s">
        <v>549</v>
      </c>
      <c r="I123" s="83" t="s">
        <v>538</v>
      </c>
      <c r="J123" s="83">
        <v>0</v>
      </c>
      <c r="K123" s="83" t="s">
        <v>483</v>
      </c>
      <c r="L123"/>
      <c r="M123"/>
      <c r="N123"/>
      <c r="O123"/>
      <c r="P123"/>
      <c r="Q123"/>
      <c r="R123"/>
      <c r="S123"/>
    </row>
    <row r="124" spans="1:19">
      <c r="A124" s="83" t="s">
        <v>578</v>
      </c>
      <c r="B124" s="83" t="s">
        <v>878</v>
      </c>
      <c r="C124" s="83">
        <v>17.18</v>
      </c>
      <c r="D124" s="83">
        <v>17.18</v>
      </c>
      <c r="E124" s="83">
        <v>3.3540000000000001</v>
      </c>
      <c r="F124" s="83">
        <v>0.38500000000000001</v>
      </c>
      <c r="G124" s="83">
        <v>0.30499999999999999</v>
      </c>
      <c r="H124" s="83" t="s">
        <v>549</v>
      </c>
      <c r="I124" s="83" t="s">
        <v>539</v>
      </c>
      <c r="J124" s="83">
        <v>180</v>
      </c>
      <c r="K124" s="83" t="s">
        <v>487</v>
      </c>
      <c r="L124"/>
      <c r="M124"/>
      <c r="N124"/>
      <c r="O124"/>
      <c r="P124"/>
      <c r="Q124"/>
      <c r="R124"/>
      <c r="S124"/>
    </row>
    <row r="125" spans="1:19">
      <c r="A125" s="83" t="s">
        <v>572</v>
      </c>
      <c r="B125" s="83" t="s">
        <v>878</v>
      </c>
      <c r="C125" s="83">
        <v>32.21</v>
      </c>
      <c r="D125" s="83">
        <v>32.21</v>
      </c>
      <c r="E125" s="83">
        <v>3.3540000000000001</v>
      </c>
      <c r="F125" s="83">
        <v>0.38500000000000001</v>
      </c>
      <c r="G125" s="83">
        <v>0.30499999999999999</v>
      </c>
      <c r="H125" s="83" t="s">
        <v>549</v>
      </c>
      <c r="I125" s="83" t="s">
        <v>531</v>
      </c>
      <c r="J125" s="83">
        <v>0</v>
      </c>
      <c r="K125" s="83" t="s">
        <v>483</v>
      </c>
      <c r="L125"/>
      <c r="M125"/>
      <c r="N125"/>
      <c r="O125"/>
      <c r="P125"/>
      <c r="Q125"/>
      <c r="R125"/>
      <c r="S125"/>
    </row>
    <row r="126" spans="1:19">
      <c r="A126" s="83" t="s">
        <v>575</v>
      </c>
      <c r="B126" s="83" t="s">
        <v>878</v>
      </c>
      <c r="C126" s="83">
        <v>4.5999999999999996</v>
      </c>
      <c r="D126" s="83">
        <v>4.5999999999999996</v>
      </c>
      <c r="E126" s="83">
        <v>3.3540000000000001</v>
      </c>
      <c r="F126" s="83">
        <v>0.38500000000000001</v>
      </c>
      <c r="G126" s="83">
        <v>0.30499999999999999</v>
      </c>
      <c r="H126" s="83" t="s">
        <v>549</v>
      </c>
      <c r="I126" s="83" t="s">
        <v>535</v>
      </c>
      <c r="J126" s="83">
        <v>180</v>
      </c>
      <c r="K126" s="83" t="s">
        <v>487</v>
      </c>
      <c r="L126"/>
      <c r="M126"/>
      <c r="N126"/>
      <c r="O126"/>
      <c r="P126"/>
      <c r="Q126"/>
      <c r="R126"/>
      <c r="S126"/>
    </row>
    <row r="127" spans="1:19">
      <c r="A127" s="83" t="s">
        <v>574</v>
      </c>
      <c r="B127" s="83" t="s">
        <v>878</v>
      </c>
      <c r="C127" s="83">
        <v>17.18</v>
      </c>
      <c r="D127" s="83">
        <v>17.18</v>
      </c>
      <c r="E127" s="83">
        <v>3.3540000000000001</v>
      </c>
      <c r="F127" s="83">
        <v>0.38500000000000001</v>
      </c>
      <c r="G127" s="83">
        <v>0.30499999999999999</v>
      </c>
      <c r="H127" s="83" t="s">
        <v>549</v>
      </c>
      <c r="I127" s="83" t="s">
        <v>534</v>
      </c>
      <c r="J127" s="83">
        <v>90</v>
      </c>
      <c r="K127" s="83" t="s">
        <v>485</v>
      </c>
      <c r="L127"/>
      <c r="M127"/>
      <c r="N127"/>
      <c r="O127"/>
      <c r="P127"/>
      <c r="Q127"/>
      <c r="R127"/>
      <c r="S127"/>
    </row>
    <row r="128" spans="1:19">
      <c r="A128" s="83" t="s">
        <v>573</v>
      </c>
      <c r="B128" s="83" t="s">
        <v>878</v>
      </c>
      <c r="C128" s="83">
        <v>4.5999999999999996</v>
      </c>
      <c r="D128" s="83">
        <v>4.5999999999999996</v>
      </c>
      <c r="E128" s="83">
        <v>3.3540000000000001</v>
      </c>
      <c r="F128" s="83">
        <v>0.38500000000000001</v>
      </c>
      <c r="G128" s="83">
        <v>0.30499999999999999</v>
      </c>
      <c r="H128" s="83" t="s">
        <v>549</v>
      </c>
      <c r="I128" s="83" t="s">
        <v>533</v>
      </c>
      <c r="J128" s="83">
        <v>0</v>
      </c>
      <c r="K128" s="83" t="s">
        <v>483</v>
      </c>
      <c r="L128"/>
      <c r="M128"/>
      <c r="N128"/>
      <c r="O128"/>
      <c r="P128"/>
      <c r="Q128"/>
      <c r="R128"/>
      <c r="S128"/>
    </row>
    <row r="129" spans="1:19">
      <c r="A129" s="83" t="s">
        <v>551</v>
      </c>
      <c r="B129" s="83" t="s">
        <v>878</v>
      </c>
      <c r="C129" s="83">
        <v>85.24</v>
      </c>
      <c r="D129" s="83">
        <v>85.24</v>
      </c>
      <c r="E129" s="83">
        <v>3.3540000000000001</v>
      </c>
      <c r="F129" s="83">
        <v>0.38500000000000001</v>
      </c>
      <c r="G129" s="83">
        <v>0.30499999999999999</v>
      </c>
      <c r="H129" s="83" t="s">
        <v>549</v>
      </c>
      <c r="I129" s="83" t="s">
        <v>504</v>
      </c>
      <c r="J129" s="83">
        <v>180</v>
      </c>
      <c r="K129" s="83" t="s">
        <v>487</v>
      </c>
      <c r="L129"/>
      <c r="M129"/>
      <c r="N129"/>
      <c r="O129"/>
      <c r="P129"/>
      <c r="Q129"/>
      <c r="R129"/>
      <c r="S129"/>
    </row>
    <row r="130" spans="1:19">
      <c r="A130" s="83" t="s">
        <v>548</v>
      </c>
      <c r="B130" s="83" t="s">
        <v>878</v>
      </c>
      <c r="C130" s="83">
        <v>23.3</v>
      </c>
      <c r="D130" s="83">
        <v>23.3</v>
      </c>
      <c r="E130" s="83">
        <v>3.3540000000000001</v>
      </c>
      <c r="F130" s="83">
        <v>0.38500000000000001</v>
      </c>
      <c r="G130" s="83">
        <v>0.30499999999999999</v>
      </c>
      <c r="H130" s="83" t="s">
        <v>549</v>
      </c>
      <c r="I130" s="83" t="s">
        <v>491</v>
      </c>
      <c r="J130" s="83">
        <v>180</v>
      </c>
      <c r="K130" s="83" t="s">
        <v>487</v>
      </c>
      <c r="L130"/>
      <c r="M130"/>
      <c r="N130"/>
      <c r="O130"/>
      <c r="P130"/>
      <c r="Q130"/>
      <c r="R130"/>
      <c r="S130"/>
    </row>
    <row r="131" spans="1:19">
      <c r="A131" s="83" t="s">
        <v>552</v>
      </c>
      <c r="B131" s="83" t="s">
        <v>879</v>
      </c>
      <c r="C131" s="83">
        <v>4.5999999999999996</v>
      </c>
      <c r="D131" s="83">
        <v>18.39</v>
      </c>
      <c r="E131" s="83">
        <v>3.3540000000000001</v>
      </c>
      <c r="F131" s="83">
        <v>0.38500000000000001</v>
      </c>
      <c r="G131" s="83">
        <v>0.30499999999999999</v>
      </c>
      <c r="H131" s="83" t="s">
        <v>549</v>
      </c>
      <c r="I131" s="83" t="s">
        <v>507</v>
      </c>
      <c r="J131" s="83">
        <v>180</v>
      </c>
      <c r="K131" s="83" t="s">
        <v>487</v>
      </c>
      <c r="L131"/>
      <c r="M131"/>
      <c r="N131"/>
      <c r="O131"/>
      <c r="P131"/>
      <c r="Q131"/>
      <c r="R131"/>
      <c r="S131"/>
    </row>
    <row r="132" spans="1:19">
      <c r="A132" s="83" t="s">
        <v>553</v>
      </c>
      <c r="B132" s="83" t="s">
        <v>879</v>
      </c>
      <c r="C132" s="83">
        <v>8.58</v>
      </c>
      <c r="D132" s="83">
        <v>34.33</v>
      </c>
      <c r="E132" s="83">
        <v>3.3540000000000001</v>
      </c>
      <c r="F132" s="83">
        <v>0.38500000000000001</v>
      </c>
      <c r="G132" s="83">
        <v>0.30499999999999999</v>
      </c>
      <c r="H132" s="83" t="s">
        <v>549</v>
      </c>
      <c r="I132" s="83" t="s">
        <v>508</v>
      </c>
      <c r="J132" s="83">
        <v>270</v>
      </c>
      <c r="K132" s="83" t="s">
        <v>489</v>
      </c>
      <c r="L132"/>
      <c r="M132"/>
      <c r="N132"/>
      <c r="O132"/>
      <c r="P132"/>
      <c r="Q132"/>
      <c r="R132"/>
      <c r="S132"/>
    </row>
    <row r="133" spans="1:19">
      <c r="A133" s="83" t="s">
        <v>566</v>
      </c>
      <c r="B133" s="83" t="s">
        <v>879</v>
      </c>
      <c r="C133" s="83">
        <v>4.5999999999999996</v>
      </c>
      <c r="D133" s="83">
        <v>4.5999999999999996</v>
      </c>
      <c r="E133" s="83">
        <v>3.3540000000000001</v>
      </c>
      <c r="F133" s="83">
        <v>0.38500000000000001</v>
      </c>
      <c r="G133" s="83">
        <v>0.30499999999999999</v>
      </c>
      <c r="H133" s="83" t="s">
        <v>549</v>
      </c>
      <c r="I133" s="83" t="s">
        <v>521</v>
      </c>
      <c r="J133" s="83">
        <v>180</v>
      </c>
      <c r="K133" s="83" t="s">
        <v>487</v>
      </c>
      <c r="L133"/>
      <c r="M133"/>
      <c r="N133"/>
      <c r="O133"/>
      <c r="P133"/>
      <c r="Q133"/>
      <c r="R133"/>
      <c r="S133"/>
    </row>
    <row r="134" spans="1:19">
      <c r="A134" s="83" t="s">
        <v>567</v>
      </c>
      <c r="B134" s="83" t="s">
        <v>879</v>
      </c>
      <c r="C134" s="83">
        <v>8.59</v>
      </c>
      <c r="D134" s="83">
        <v>8.59</v>
      </c>
      <c r="E134" s="83">
        <v>3.3540000000000001</v>
      </c>
      <c r="F134" s="83">
        <v>0.38500000000000001</v>
      </c>
      <c r="G134" s="83">
        <v>0.30499999999999999</v>
      </c>
      <c r="H134" s="83" t="s">
        <v>549</v>
      </c>
      <c r="I134" s="83" t="s">
        <v>522</v>
      </c>
      <c r="J134" s="83">
        <v>270</v>
      </c>
      <c r="K134" s="83" t="s">
        <v>489</v>
      </c>
      <c r="L134"/>
      <c r="M134"/>
      <c r="N134"/>
      <c r="O134"/>
      <c r="P134"/>
      <c r="Q134"/>
      <c r="R134"/>
      <c r="S134"/>
    </row>
    <row r="135" spans="1:19">
      <c r="A135" s="83" t="s">
        <v>554</v>
      </c>
      <c r="B135" s="83" t="s">
        <v>879</v>
      </c>
      <c r="C135" s="83">
        <v>4.5999999999999996</v>
      </c>
      <c r="D135" s="83">
        <v>18.39</v>
      </c>
      <c r="E135" s="83">
        <v>3.3540000000000001</v>
      </c>
      <c r="F135" s="83">
        <v>0.38500000000000001</v>
      </c>
      <c r="G135" s="83">
        <v>0.30499999999999999</v>
      </c>
      <c r="H135" s="83" t="s">
        <v>549</v>
      </c>
      <c r="I135" s="83" t="s">
        <v>509</v>
      </c>
      <c r="J135" s="83">
        <v>0</v>
      </c>
      <c r="K135" s="83" t="s">
        <v>483</v>
      </c>
      <c r="L135"/>
      <c r="M135"/>
      <c r="N135"/>
      <c r="O135"/>
      <c r="P135"/>
      <c r="Q135"/>
      <c r="R135"/>
      <c r="S135"/>
    </row>
    <row r="136" spans="1:19">
      <c r="A136" s="83" t="s">
        <v>555</v>
      </c>
      <c r="B136" s="83" t="s">
        <v>879</v>
      </c>
      <c r="C136" s="83">
        <v>8.58</v>
      </c>
      <c r="D136" s="83">
        <v>34.33</v>
      </c>
      <c r="E136" s="83">
        <v>3.3540000000000001</v>
      </c>
      <c r="F136" s="83">
        <v>0.38500000000000001</v>
      </c>
      <c r="G136" s="83">
        <v>0.30499999999999999</v>
      </c>
      <c r="H136" s="83" t="s">
        <v>549</v>
      </c>
      <c r="I136" s="83" t="s">
        <v>510</v>
      </c>
      <c r="J136" s="83">
        <v>270</v>
      </c>
      <c r="K136" s="83" t="s">
        <v>489</v>
      </c>
      <c r="L136"/>
      <c r="M136"/>
      <c r="N136"/>
      <c r="O136"/>
      <c r="P136"/>
      <c r="Q136"/>
      <c r="R136"/>
      <c r="S136"/>
    </row>
    <row r="137" spans="1:19">
      <c r="A137" s="83" t="s">
        <v>568</v>
      </c>
      <c r="B137" s="83" t="s">
        <v>879</v>
      </c>
      <c r="C137" s="83">
        <v>4.5999999999999996</v>
      </c>
      <c r="D137" s="83">
        <v>4.5999999999999996</v>
      </c>
      <c r="E137" s="83">
        <v>3.3540000000000001</v>
      </c>
      <c r="F137" s="83">
        <v>0.38500000000000001</v>
      </c>
      <c r="G137" s="83">
        <v>0.30499999999999999</v>
      </c>
      <c r="H137" s="83" t="s">
        <v>549</v>
      </c>
      <c r="I137" s="83" t="s">
        <v>524</v>
      </c>
      <c r="J137" s="83">
        <v>0</v>
      </c>
      <c r="K137" s="83" t="s">
        <v>483</v>
      </c>
      <c r="L137"/>
      <c r="M137"/>
      <c r="N137"/>
      <c r="O137"/>
      <c r="P137"/>
      <c r="Q137"/>
      <c r="R137"/>
      <c r="S137"/>
    </row>
    <row r="138" spans="1:19">
      <c r="A138" s="83" t="s">
        <v>569</v>
      </c>
      <c r="B138" s="83" t="s">
        <v>879</v>
      </c>
      <c r="C138" s="83">
        <v>8.59</v>
      </c>
      <c r="D138" s="83">
        <v>8.59</v>
      </c>
      <c r="E138" s="83">
        <v>3.3540000000000001</v>
      </c>
      <c r="F138" s="83">
        <v>0.38500000000000001</v>
      </c>
      <c r="G138" s="83">
        <v>0.30499999999999999</v>
      </c>
      <c r="H138" s="83" t="s">
        <v>549</v>
      </c>
      <c r="I138" s="83" t="s">
        <v>525</v>
      </c>
      <c r="J138" s="83">
        <v>270</v>
      </c>
      <c r="K138" s="83" t="s">
        <v>489</v>
      </c>
      <c r="L138"/>
      <c r="M138"/>
      <c r="N138"/>
      <c r="O138"/>
      <c r="P138"/>
      <c r="Q138"/>
      <c r="R138"/>
      <c r="S138"/>
    </row>
    <row r="139" spans="1:19">
      <c r="A139" s="83" t="s">
        <v>556</v>
      </c>
      <c r="B139" s="83" t="s">
        <v>879</v>
      </c>
      <c r="C139" s="83">
        <v>3.68</v>
      </c>
      <c r="D139" s="83">
        <v>279.51</v>
      </c>
      <c r="E139" s="83">
        <v>3.3540000000000001</v>
      </c>
      <c r="F139" s="83">
        <v>0.38500000000000001</v>
      </c>
      <c r="G139" s="83">
        <v>0.30499999999999999</v>
      </c>
      <c r="H139" s="83" t="s">
        <v>549</v>
      </c>
      <c r="I139" s="83" t="s">
        <v>511</v>
      </c>
      <c r="J139" s="83">
        <v>180</v>
      </c>
      <c r="K139" s="83" t="s">
        <v>487</v>
      </c>
      <c r="L139"/>
      <c r="M139"/>
      <c r="N139"/>
      <c r="O139"/>
      <c r="P139"/>
      <c r="Q139"/>
      <c r="R139"/>
      <c r="S139"/>
    </row>
    <row r="140" spans="1:19">
      <c r="A140" s="83" t="s">
        <v>570</v>
      </c>
      <c r="B140" s="83" t="s">
        <v>879</v>
      </c>
      <c r="C140" s="83">
        <v>6.75</v>
      </c>
      <c r="D140" s="83">
        <v>60.74</v>
      </c>
      <c r="E140" s="83">
        <v>3.3540000000000001</v>
      </c>
      <c r="F140" s="83">
        <v>0.38500000000000001</v>
      </c>
      <c r="G140" s="83">
        <v>0.30499999999999999</v>
      </c>
      <c r="H140" s="83" t="s">
        <v>549</v>
      </c>
      <c r="I140" s="83" t="s">
        <v>527</v>
      </c>
      <c r="J140" s="83">
        <v>180</v>
      </c>
      <c r="K140" s="83" t="s">
        <v>487</v>
      </c>
      <c r="L140"/>
      <c r="M140"/>
      <c r="N140"/>
      <c r="O140"/>
      <c r="P140"/>
      <c r="Q140"/>
      <c r="R140"/>
      <c r="S140"/>
    </row>
    <row r="141" spans="1:19">
      <c r="A141" s="83" t="s">
        <v>557</v>
      </c>
      <c r="B141" s="83" t="s">
        <v>879</v>
      </c>
      <c r="C141" s="83">
        <v>3.68</v>
      </c>
      <c r="D141" s="83">
        <v>279.60000000000002</v>
      </c>
      <c r="E141" s="83">
        <v>3.3540000000000001</v>
      </c>
      <c r="F141" s="83">
        <v>0.38500000000000001</v>
      </c>
      <c r="G141" s="83">
        <v>0.30499999999999999</v>
      </c>
      <c r="H141" s="83" t="s">
        <v>549</v>
      </c>
      <c r="I141" s="83" t="s">
        <v>512</v>
      </c>
      <c r="J141" s="83">
        <v>0</v>
      </c>
      <c r="K141" s="83" t="s">
        <v>483</v>
      </c>
      <c r="L141"/>
      <c r="M141"/>
      <c r="N141"/>
      <c r="O141"/>
      <c r="P141"/>
      <c r="Q141"/>
      <c r="R141"/>
      <c r="S141"/>
    </row>
    <row r="142" spans="1:19">
      <c r="A142" s="83" t="s">
        <v>558</v>
      </c>
      <c r="B142" s="83" t="s">
        <v>879</v>
      </c>
      <c r="C142" s="83">
        <v>8.58</v>
      </c>
      <c r="D142" s="83">
        <v>34.33</v>
      </c>
      <c r="E142" s="83">
        <v>3.3540000000000001</v>
      </c>
      <c r="F142" s="83">
        <v>0.38500000000000001</v>
      </c>
      <c r="G142" s="83">
        <v>0.30499999999999999</v>
      </c>
      <c r="H142" s="83" t="s">
        <v>549</v>
      </c>
      <c r="I142" s="83" t="s">
        <v>513</v>
      </c>
      <c r="J142" s="83">
        <v>90</v>
      </c>
      <c r="K142" s="83" t="s">
        <v>485</v>
      </c>
      <c r="L142"/>
      <c r="M142"/>
      <c r="N142"/>
      <c r="O142"/>
      <c r="P142"/>
      <c r="Q142"/>
      <c r="R142"/>
      <c r="S142"/>
    </row>
    <row r="143" spans="1:19">
      <c r="A143" s="83" t="s">
        <v>559</v>
      </c>
      <c r="B143" s="83" t="s">
        <v>879</v>
      </c>
      <c r="C143" s="83">
        <v>4.5999999999999996</v>
      </c>
      <c r="D143" s="83">
        <v>18.39</v>
      </c>
      <c r="E143" s="83">
        <v>3.3540000000000001</v>
      </c>
      <c r="F143" s="83">
        <v>0.38500000000000001</v>
      </c>
      <c r="G143" s="83">
        <v>0.30499999999999999</v>
      </c>
      <c r="H143" s="83" t="s">
        <v>549</v>
      </c>
      <c r="I143" s="83" t="s">
        <v>514</v>
      </c>
      <c r="J143" s="83">
        <v>180</v>
      </c>
      <c r="K143" s="83" t="s">
        <v>487</v>
      </c>
      <c r="L143"/>
      <c r="M143"/>
      <c r="N143"/>
      <c r="O143"/>
      <c r="P143"/>
      <c r="Q143"/>
      <c r="R143"/>
      <c r="S143"/>
    </row>
    <row r="144" spans="1:19">
      <c r="A144" s="83" t="s">
        <v>561</v>
      </c>
      <c r="B144" s="83" t="s">
        <v>879</v>
      </c>
      <c r="C144" s="83">
        <v>8.58</v>
      </c>
      <c r="D144" s="83">
        <v>34.33</v>
      </c>
      <c r="E144" s="83">
        <v>3.3540000000000001</v>
      </c>
      <c r="F144" s="83">
        <v>0.38500000000000001</v>
      </c>
      <c r="G144" s="83">
        <v>0.30499999999999999</v>
      </c>
      <c r="H144" s="83" t="s">
        <v>549</v>
      </c>
      <c r="I144" s="83" t="s">
        <v>516</v>
      </c>
      <c r="J144" s="83">
        <v>90</v>
      </c>
      <c r="K144" s="83" t="s">
        <v>485</v>
      </c>
      <c r="L144"/>
      <c r="M144"/>
      <c r="N144"/>
      <c r="O144"/>
      <c r="P144"/>
      <c r="Q144"/>
      <c r="R144"/>
      <c r="S144"/>
    </row>
    <row r="145" spans="1:19">
      <c r="A145" s="83" t="s">
        <v>560</v>
      </c>
      <c r="B145" s="83" t="s">
        <v>879</v>
      </c>
      <c r="C145" s="83">
        <v>4.5999999999999996</v>
      </c>
      <c r="D145" s="83">
        <v>18.39</v>
      </c>
      <c r="E145" s="83">
        <v>3.3540000000000001</v>
      </c>
      <c r="F145" s="83">
        <v>0.38500000000000001</v>
      </c>
      <c r="G145" s="83">
        <v>0.30499999999999999</v>
      </c>
      <c r="H145" s="83" t="s">
        <v>549</v>
      </c>
      <c r="I145" s="83" t="s">
        <v>515</v>
      </c>
      <c r="J145" s="83">
        <v>0</v>
      </c>
      <c r="K145" s="83" t="s">
        <v>483</v>
      </c>
      <c r="L145"/>
      <c r="M145"/>
      <c r="N145"/>
      <c r="O145"/>
      <c r="P145"/>
      <c r="Q145"/>
      <c r="R145"/>
      <c r="S145"/>
    </row>
    <row r="146" spans="1:19">
      <c r="A146" s="83" t="s">
        <v>579</v>
      </c>
      <c r="B146" s="83"/>
      <c r="C146" s="83"/>
      <c r="D146" s="83">
        <v>1214.08</v>
      </c>
      <c r="E146" s="83">
        <v>3.35</v>
      </c>
      <c r="F146" s="83">
        <v>0.38500000000000001</v>
      </c>
      <c r="G146" s="83">
        <v>0.30499999999999999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580</v>
      </c>
      <c r="B147" s="83"/>
      <c r="C147" s="83"/>
      <c r="D147" s="83">
        <v>432.93</v>
      </c>
      <c r="E147" s="83">
        <v>3.35</v>
      </c>
      <c r="F147" s="83">
        <v>0.38500000000000001</v>
      </c>
      <c r="G147" s="83">
        <v>0.30499999999999999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581</v>
      </c>
      <c r="B148" s="83"/>
      <c r="C148" s="83"/>
      <c r="D148" s="83">
        <v>781.15</v>
      </c>
      <c r="E148" s="83">
        <v>3.35</v>
      </c>
      <c r="F148" s="83">
        <v>0.38500000000000001</v>
      </c>
      <c r="G148" s="83">
        <v>0.30499999999999999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241</v>
      </c>
      <c r="C150" s="83" t="s">
        <v>582</v>
      </c>
      <c r="D150" s="83" t="s">
        <v>583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584</v>
      </c>
      <c r="B151" s="83" t="s">
        <v>585</v>
      </c>
      <c r="C151" s="83">
        <v>3200468.59</v>
      </c>
      <c r="D151" s="83">
        <v>2.5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586</v>
      </c>
      <c r="B152" s="83" t="s">
        <v>587</v>
      </c>
      <c r="C152" s="83">
        <v>4092324.79</v>
      </c>
      <c r="D152" s="83">
        <v>0.7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241</v>
      </c>
      <c r="C154" s="83" t="s">
        <v>588</v>
      </c>
      <c r="D154" s="83" t="s">
        <v>589</v>
      </c>
      <c r="E154" s="83" t="s">
        <v>590</v>
      </c>
      <c r="F154" s="83" t="s">
        <v>591</v>
      </c>
      <c r="G154" s="83" t="s">
        <v>583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592</v>
      </c>
      <c r="B155" s="83" t="s">
        <v>593</v>
      </c>
      <c r="C155" s="83">
        <v>33191.65</v>
      </c>
      <c r="D155" s="83">
        <v>22918.94</v>
      </c>
      <c r="E155" s="83">
        <v>10272.709999999999</v>
      </c>
      <c r="F155" s="83">
        <v>0.69</v>
      </c>
      <c r="G155" s="83" t="s">
        <v>594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600</v>
      </c>
      <c r="B156" s="83" t="s">
        <v>593</v>
      </c>
      <c r="C156" s="83">
        <v>8841.3700000000008</v>
      </c>
      <c r="D156" s="83">
        <v>6115.07</v>
      </c>
      <c r="E156" s="83">
        <v>2726.31</v>
      </c>
      <c r="F156" s="83">
        <v>0.69</v>
      </c>
      <c r="G156" s="83" t="s">
        <v>594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595</v>
      </c>
      <c r="B157" s="83" t="s">
        <v>593</v>
      </c>
      <c r="C157" s="83">
        <v>32856.94</v>
      </c>
      <c r="D157" s="83">
        <v>22681.95</v>
      </c>
      <c r="E157" s="83">
        <v>10175</v>
      </c>
      <c r="F157" s="83">
        <v>0.69</v>
      </c>
      <c r="G157" s="83" t="s">
        <v>594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601</v>
      </c>
      <c r="B158" s="83" t="s">
        <v>593</v>
      </c>
      <c r="C158" s="83">
        <v>8774.7800000000007</v>
      </c>
      <c r="D158" s="83">
        <v>6067.83</v>
      </c>
      <c r="E158" s="83">
        <v>2706.95</v>
      </c>
      <c r="F158" s="83">
        <v>0.69</v>
      </c>
      <c r="G158" s="83" t="s">
        <v>594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596</v>
      </c>
      <c r="B159" s="83" t="s">
        <v>593</v>
      </c>
      <c r="C159" s="83">
        <v>677490.23</v>
      </c>
      <c r="D159" s="83">
        <v>425361.55</v>
      </c>
      <c r="E159" s="83">
        <v>252128.69</v>
      </c>
      <c r="F159" s="83">
        <v>0.63</v>
      </c>
      <c r="G159" s="83" t="s">
        <v>594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602</v>
      </c>
      <c r="B160" s="83" t="s">
        <v>593</v>
      </c>
      <c r="C160" s="83">
        <v>42237.06</v>
      </c>
      <c r="D160" s="83">
        <v>26444.09</v>
      </c>
      <c r="E160" s="83">
        <v>15792.97</v>
      </c>
      <c r="F160" s="83">
        <v>0.63</v>
      </c>
      <c r="G160" s="83" t="s">
        <v>594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597</v>
      </c>
      <c r="B161" s="83" t="s">
        <v>593</v>
      </c>
      <c r="C161" s="83">
        <v>677490.23</v>
      </c>
      <c r="D161" s="83">
        <v>425361.55</v>
      </c>
      <c r="E161" s="83">
        <v>252128.69</v>
      </c>
      <c r="F161" s="83">
        <v>0.63</v>
      </c>
      <c r="G161" s="83" t="s">
        <v>594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598</v>
      </c>
      <c r="B162" s="83" t="s">
        <v>593</v>
      </c>
      <c r="C162" s="83">
        <v>27440.09</v>
      </c>
      <c r="D162" s="83">
        <v>18860.88</v>
      </c>
      <c r="E162" s="83">
        <v>8579.2099999999991</v>
      </c>
      <c r="F162" s="83">
        <v>0.69</v>
      </c>
      <c r="G162" s="83" t="s">
        <v>594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599</v>
      </c>
      <c r="B163" s="83" t="s">
        <v>593</v>
      </c>
      <c r="C163" s="83">
        <v>27240.78</v>
      </c>
      <c r="D163" s="83">
        <v>18720.05</v>
      </c>
      <c r="E163" s="83">
        <v>8520.73</v>
      </c>
      <c r="F163" s="83">
        <v>0.69</v>
      </c>
      <c r="G163" s="83" t="s">
        <v>594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604</v>
      </c>
      <c r="B164" s="83" t="s">
        <v>593</v>
      </c>
      <c r="C164" s="83">
        <v>78555</v>
      </c>
      <c r="D164" s="83">
        <v>49357.62</v>
      </c>
      <c r="E164" s="83">
        <v>29197.38</v>
      </c>
      <c r="F164" s="83">
        <v>0.63</v>
      </c>
      <c r="G164" s="83" t="s">
        <v>594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605</v>
      </c>
      <c r="B165" s="83" t="s">
        <v>593</v>
      </c>
      <c r="C165" s="83">
        <v>5257.47</v>
      </c>
      <c r="D165" s="83">
        <v>3287.23</v>
      </c>
      <c r="E165" s="83">
        <v>1970.24</v>
      </c>
      <c r="F165" s="83">
        <v>0.63</v>
      </c>
      <c r="G165" s="83" t="s">
        <v>594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603</v>
      </c>
      <c r="B166" s="83" t="s">
        <v>593</v>
      </c>
      <c r="C166" s="83">
        <v>802065.87</v>
      </c>
      <c r="D166" s="83">
        <v>535573.9</v>
      </c>
      <c r="E166" s="83">
        <v>266491.96999999997</v>
      </c>
      <c r="F166" s="83">
        <v>0.67</v>
      </c>
      <c r="G166" s="83" t="s">
        <v>594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241</v>
      </c>
      <c r="C168" s="83" t="s">
        <v>588</v>
      </c>
      <c r="D168" s="83" t="s">
        <v>583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625</v>
      </c>
      <c r="B169" s="83" t="s">
        <v>607</v>
      </c>
      <c r="C169" s="83">
        <v>41478.58</v>
      </c>
      <c r="D169" s="83" t="s">
        <v>594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606</v>
      </c>
      <c r="B170" s="83" t="s">
        <v>607</v>
      </c>
      <c r="C170" s="83">
        <v>37715.019999999997</v>
      </c>
      <c r="D170" s="83" t="s">
        <v>594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613</v>
      </c>
      <c r="B171" s="83" t="s">
        <v>607</v>
      </c>
      <c r="C171" s="83">
        <v>17653.62</v>
      </c>
      <c r="D171" s="83" t="s">
        <v>594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621</v>
      </c>
      <c r="B172" s="83" t="s">
        <v>607</v>
      </c>
      <c r="C172" s="83">
        <v>11227.76</v>
      </c>
      <c r="D172" s="83" t="s">
        <v>594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628</v>
      </c>
      <c r="B173" s="83" t="s">
        <v>607</v>
      </c>
      <c r="C173" s="83">
        <v>3740.16</v>
      </c>
      <c r="D173" s="83" t="s">
        <v>594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838</v>
      </c>
      <c r="B174" s="83" t="s">
        <v>839</v>
      </c>
      <c r="C174" s="83">
        <v>16959.47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626</v>
      </c>
      <c r="B175" s="83" t="s">
        <v>607</v>
      </c>
      <c r="C175" s="83">
        <v>42544.800000000003</v>
      </c>
      <c r="D175" s="83" t="s">
        <v>594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627</v>
      </c>
      <c r="B176" s="83" t="s">
        <v>607</v>
      </c>
      <c r="C176" s="83">
        <v>17154.75</v>
      </c>
      <c r="D176" s="83" t="s">
        <v>594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612</v>
      </c>
      <c r="B177" s="83" t="s">
        <v>607</v>
      </c>
      <c r="C177" s="83">
        <v>47070.05</v>
      </c>
      <c r="D177" s="83" t="s">
        <v>594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614</v>
      </c>
      <c r="B178" s="83" t="s">
        <v>607</v>
      </c>
      <c r="C178" s="83">
        <v>92336.35</v>
      </c>
      <c r="D178" s="83" t="s">
        <v>594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610</v>
      </c>
      <c r="B179" s="83" t="s">
        <v>607</v>
      </c>
      <c r="C179" s="83">
        <v>344.93</v>
      </c>
      <c r="D179" s="83" t="s">
        <v>594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608</v>
      </c>
      <c r="B180" s="83" t="s">
        <v>607</v>
      </c>
      <c r="C180" s="83">
        <v>6118.48</v>
      </c>
      <c r="D180" s="83" t="s">
        <v>594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609</v>
      </c>
      <c r="B181" s="83" t="s">
        <v>607</v>
      </c>
      <c r="C181" s="83">
        <v>6996.17</v>
      </c>
      <c r="D181" s="83" t="s">
        <v>594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615</v>
      </c>
      <c r="B182" s="83" t="s">
        <v>607</v>
      </c>
      <c r="C182" s="83">
        <v>19570.580000000002</v>
      </c>
      <c r="D182" s="83" t="s">
        <v>594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622</v>
      </c>
      <c r="B183" s="83" t="s">
        <v>607</v>
      </c>
      <c r="C183" s="83">
        <v>5434.94</v>
      </c>
      <c r="D183" s="83" t="s">
        <v>594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616</v>
      </c>
      <c r="B184" s="83" t="s">
        <v>607</v>
      </c>
      <c r="C184" s="83">
        <v>19547.25</v>
      </c>
      <c r="D184" s="83" t="s">
        <v>594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623</v>
      </c>
      <c r="B185" s="83" t="s">
        <v>607</v>
      </c>
      <c r="C185" s="83">
        <v>5438.73</v>
      </c>
      <c r="D185" s="83" t="s">
        <v>594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617</v>
      </c>
      <c r="B186" s="83" t="s">
        <v>607</v>
      </c>
      <c r="C186" s="83">
        <v>952901.87</v>
      </c>
      <c r="D186" s="83" t="s">
        <v>594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624</v>
      </c>
      <c r="B187" s="83" t="s">
        <v>607</v>
      </c>
      <c r="C187" s="83">
        <v>55259.59</v>
      </c>
      <c r="D187" s="83" t="s">
        <v>594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618</v>
      </c>
      <c r="B188" s="83" t="s">
        <v>607</v>
      </c>
      <c r="C188" s="83">
        <v>952901.87</v>
      </c>
      <c r="D188" s="83" t="s">
        <v>594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619</v>
      </c>
      <c r="B189" s="83" t="s">
        <v>607</v>
      </c>
      <c r="C189" s="83">
        <v>19235.650000000001</v>
      </c>
      <c r="D189" s="83" t="s">
        <v>594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620</v>
      </c>
      <c r="B190" s="83" t="s">
        <v>607</v>
      </c>
      <c r="C190" s="83">
        <v>19228.2</v>
      </c>
      <c r="D190" s="83" t="s">
        <v>594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611</v>
      </c>
      <c r="B191" s="83" t="s">
        <v>607</v>
      </c>
      <c r="C191" s="83">
        <v>604.94000000000005</v>
      </c>
      <c r="D191" s="83" t="s">
        <v>594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630</v>
      </c>
      <c r="B192" s="83" t="s">
        <v>607</v>
      </c>
      <c r="C192" s="83">
        <v>69468.240000000005</v>
      </c>
      <c r="D192" s="83" t="s">
        <v>594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631</v>
      </c>
      <c r="B193" s="83" t="s">
        <v>607</v>
      </c>
      <c r="C193" s="83">
        <v>4548.5200000000004</v>
      </c>
      <c r="D193" s="83" t="s">
        <v>594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629</v>
      </c>
      <c r="B194" s="83" t="s">
        <v>607</v>
      </c>
      <c r="C194" s="83">
        <v>371182.67</v>
      </c>
      <c r="D194" s="83" t="s">
        <v>594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241</v>
      </c>
      <c r="C196" s="83" t="s">
        <v>632</v>
      </c>
      <c r="D196" s="83" t="s">
        <v>633</v>
      </c>
      <c r="E196" s="83" t="s">
        <v>634</v>
      </c>
      <c r="F196" s="83" t="s">
        <v>635</v>
      </c>
      <c r="G196" s="83" t="s">
        <v>636</v>
      </c>
      <c r="H196" s="83" t="s">
        <v>637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840</v>
      </c>
      <c r="B197" s="83" t="s">
        <v>642</v>
      </c>
      <c r="C197" s="83">
        <v>0.54</v>
      </c>
      <c r="D197" s="83">
        <v>50</v>
      </c>
      <c r="E197" s="83">
        <v>0.43</v>
      </c>
      <c r="F197" s="83">
        <v>40.25</v>
      </c>
      <c r="G197" s="83">
        <v>1</v>
      </c>
      <c r="H197" s="83" t="s">
        <v>841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652</v>
      </c>
      <c r="B198" s="83" t="s">
        <v>639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640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653</v>
      </c>
      <c r="B199" s="83" t="s">
        <v>639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640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638</v>
      </c>
      <c r="B200" s="83" t="s">
        <v>639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640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641</v>
      </c>
      <c r="B201" s="83" t="s">
        <v>642</v>
      </c>
      <c r="C201" s="83">
        <v>0.52</v>
      </c>
      <c r="D201" s="83">
        <v>331</v>
      </c>
      <c r="E201" s="83">
        <v>1.36</v>
      </c>
      <c r="F201" s="83">
        <v>867.14</v>
      </c>
      <c r="G201" s="83">
        <v>1</v>
      </c>
      <c r="H201" s="83" t="s">
        <v>643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649</v>
      </c>
      <c r="B202" s="83" t="s">
        <v>642</v>
      </c>
      <c r="C202" s="83">
        <v>0.52</v>
      </c>
      <c r="D202" s="83">
        <v>331</v>
      </c>
      <c r="E202" s="83">
        <v>0.36</v>
      </c>
      <c r="F202" s="83">
        <v>231.82</v>
      </c>
      <c r="G202" s="83">
        <v>1</v>
      </c>
      <c r="H202" s="83" t="s">
        <v>643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644</v>
      </c>
      <c r="B203" s="83" t="s">
        <v>642</v>
      </c>
      <c r="C203" s="83">
        <v>0.52</v>
      </c>
      <c r="D203" s="83">
        <v>331</v>
      </c>
      <c r="E203" s="83">
        <v>1.35</v>
      </c>
      <c r="F203" s="83">
        <v>857.92</v>
      </c>
      <c r="G203" s="83">
        <v>1</v>
      </c>
      <c r="H203" s="83" t="s">
        <v>643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650</v>
      </c>
      <c r="B204" s="83" t="s">
        <v>642</v>
      </c>
      <c r="C204" s="83">
        <v>0.52</v>
      </c>
      <c r="D204" s="83">
        <v>331</v>
      </c>
      <c r="E204" s="83">
        <v>0.36</v>
      </c>
      <c r="F204" s="83">
        <v>229.99</v>
      </c>
      <c r="G204" s="83">
        <v>1</v>
      </c>
      <c r="H204" s="83" t="s">
        <v>643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645</v>
      </c>
      <c r="B205" s="83" t="s">
        <v>642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643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651</v>
      </c>
      <c r="B206" s="83" t="s">
        <v>642</v>
      </c>
      <c r="C206" s="83">
        <v>0.52</v>
      </c>
      <c r="D206" s="83">
        <v>331</v>
      </c>
      <c r="E206" s="83">
        <v>1.26</v>
      </c>
      <c r="F206" s="83">
        <v>801.43</v>
      </c>
      <c r="G206" s="83">
        <v>1</v>
      </c>
      <c r="H206" s="83" t="s">
        <v>643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646</v>
      </c>
      <c r="B207" s="83" t="s">
        <v>642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643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647</v>
      </c>
      <c r="B208" s="83" t="s">
        <v>642</v>
      </c>
      <c r="C208" s="83">
        <v>0.52</v>
      </c>
      <c r="D208" s="83">
        <v>331</v>
      </c>
      <c r="E208" s="83">
        <v>1.1200000000000001</v>
      </c>
      <c r="F208" s="83">
        <v>711.52</v>
      </c>
      <c r="G208" s="83">
        <v>1</v>
      </c>
      <c r="H208" s="83" t="s">
        <v>643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648</v>
      </c>
      <c r="B209" s="83" t="s">
        <v>642</v>
      </c>
      <c r="C209" s="83">
        <v>0.52</v>
      </c>
      <c r="D209" s="83">
        <v>331</v>
      </c>
      <c r="E209" s="83">
        <v>1.1100000000000001</v>
      </c>
      <c r="F209" s="83">
        <v>706.07</v>
      </c>
      <c r="G209" s="83">
        <v>1</v>
      </c>
      <c r="H209" s="83" t="s">
        <v>643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657</v>
      </c>
      <c r="B210" s="83" t="s">
        <v>642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656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658</v>
      </c>
      <c r="B211" s="83" t="s">
        <v>642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656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654</v>
      </c>
      <c r="B212" s="83" t="s">
        <v>655</v>
      </c>
      <c r="C212" s="83">
        <v>0.61</v>
      </c>
      <c r="D212" s="83">
        <v>1017.59</v>
      </c>
      <c r="E212" s="83">
        <v>38.69</v>
      </c>
      <c r="F212" s="83">
        <v>64366.32</v>
      </c>
      <c r="G212" s="83">
        <v>1</v>
      </c>
      <c r="H212" s="83" t="s">
        <v>656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241</v>
      </c>
      <c r="C214" s="83" t="s">
        <v>659</v>
      </c>
      <c r="D214" s="83" t="s">
        <v>660</v>
      </c>
      <c r="E214" s="83" t="s">
        <v>661</v>
      </c>
      <c r="F214" s="83" t="s">
        <v>662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667</v>
      </c>
      <c r="B215" s="83" t="s">
        <v>664</v>
      </c>
      <c r="C215" s="83" t="s">
        <v>665</v>
      </c>
      <c r="D215" s="83">
        <v>179352</v>
      </c>
      <c r="E215" s="83">
        <v>29327.87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666</v>
      </c>
      <c r="B216" s="83" t="s">
        <v>664</v>
      </c>
      <c r="C216" s="83" t="s">
        <v>665</v>
      </c>
      <c r="D216" s="83">
        <v>179352</v>
      </c>
      <c r="E216" s="83">
        <v>22534.080000000002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663</v>
      </c>
      <c r="B217" s="83" t="s">
        <v>664</v>
      </c>
      <c r="C217" s="83" t="s">
        <v>665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241</v>
      </c>
      <c r="C219" s="83" t="s">
        <v>668</v>
      </c>
      <c r="D219" s="83" t="s">
        <v>669</v>
      </c>
      <c r="E219" s="83" t="s">
        <v>670</v>
      </c>
      <c r="F219" s="83" t="s">
        <v>671</v>
      </c>
      <c r="G219" s="83" t="s">
        <v>672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673</v>
      </c>
      <c r="B220" s="83" t="s">
        <v>674</v>
      </c>
      <c r="C220" s="83">
        <v>2</v>
      </c>
      <c r="D220" s="83">
        <v>845000</v>
      </c>
      <c r="E220" s="83">
        <v>0.78</v>
      </c>
      <c r="F220" s="83">
        <v>0.33</v>
      </c>
      <c r="G220" s="83">
        <v>0.65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675</v>
      </c>
      <c r="C222" s="83" t="s">
        <v>676</v>
      </c>
      <c r="D222" s="83" t="s">
        <v>677</v>
      </c>
      <c r="E222" s="83" t="s">
        <v>678</v>
      </c>
      <c r="F222" s="83" t="s">
        <v>679</v>
      </c>
      <c r="G222" s="83" t="s">
        <v>680</v>
      </c>
      <c r="H222" s="83" t="s">
        <v>681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682</v>
      </c>
      <c r="B223" s="83">
        <v>286848.37680000003</v>
      </c>
      <c r="C223" s="83">
        <v>442.072</v>
      </c>
      <c r="D223" s="83">
        <v>1090.4251999999999</v>
      </c>
      <c r="E223" s="83">
        <v>0</v>
      </c>
      <c r="F223" s="83">
        <v>3.5000000000000001E-3</v>
      </c>
      <c r="G223" s="83">
        <v>250924.14290000001</v>
      </c>
      <c r="H223" s="83">
        <v>116650.9902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683</v>
      </c>
      <c r="B224" s="83">
        <v>254061.00659999999</v>
      </c>
      <c r="C224" s="83">
        <v>395.12450000000001</v>
      </c>
      <c r="D224" s="83">
        <v>987.26220000000001</v>
      </c>
      <c r="E224" s="83">
        <v>0</v>
      </c>
      <c r="F224" s="83">
        <v>3.0999999999999999E-3</v>
      </c>
      <c r="G224" s="83">
        <v>227191.39619999999</v>
      </c>
      <c r="H224" s="83">
        <v>103660.0431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684</v>
      </c>
      <c r="B225" s="83">
        <v>272632.46769999998</v>
      </c>
      <c r="C225" s="83">
        <v>431.49189999999999</v>
      </c>
      <c r="D225" s="83">
        <v>1104.2963999999999</v>
      </c>
      <c r="E225" s="83">
        <v>0</v>
      </c>
      <c r="F225" s="83">
        <v>3.5000000000000001E-3</v>
      </c>
      <c r="G225" s="83">
        <v>254137.30230000001</v>
      </c>
      <c r="H225" s="83">
        <v>111953.0166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685</v>
      </c>
      <c r="B226" s="83">
        <v>252020.47640000001</v>
      </c>
      <c r="C226" s="83">
        <v>411.94299999999998</v>
      </c>
      <c r="D226" s="83">
        <v>1099.1792</v>
      </c>
      <c r="E226" s="83">
        <v>0</v>
      </c>
      <c r="F226" s="83">
        <v>3.3999999999999998E-3</v>
      </c>
      <c r="G226" s="83">
        <v>252982.5969</v>
      </c>
      <c r="H226" s="83">
        <v>104738.9249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387</v>
      </c>
      <c r="B227" s="83">
        <v>273488.68150000001</v>
      </c>
      <c r="C227" s="83">
        <v>459.87110000000001</v>
      </c>
      <c r="D227" s="83">
        <v>1269.7662</v>
      </c>
      <c r="E227" s="83">
        <v>0</v>
      </c>
      <c r="F227" s="83">
        <v>3.8999999999999998E-3</v>
      </c>
      <c r="G227" s="83">
        <v>292265.12359999999</v>
      </c>
      <c r="H227" s="83">
        <v>114888.3943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686</v>
      </c>
      <c r="B228" s="83">
        <v>297295.71059999999</v>
      </c>
      <c r="C228" s="83">
        <v>509.73480000000001</v>
      </c>
      <c r="D228" s="83">
        <v>1439.2403999999999</v>
      </c>
      <c r="E228" s="83">
        <v>0</v>
      </c>
      <c r="F228" s="83">
        <v>4.4000000000000003E-3</v>
      </c>
      <c r="G228" s="83">
        <v>331288.43729999999</v>
      </c>
      <c r="H228" s="83">
        <v>125829.4299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687</v>
      </c>
      <c r="B229" s="83">
        <v>329638.14689999999</v>
      </c>
      <c r="C229" s="83">
        <v>570.14530000000002</v>
      </c>
      <c r="D229" s="83">
        <v>1625.5297</v>
      </c>
      <c r="E229" s="83">
        <v>0</v>
      </c>
      <c r="F229" s="83">
        <v>5.0000000000000001E-3</v>
      </c>
      <c r="G229" s="83">
        <v>374176.32870000001</v>
      </c>
      <c r="H229" s="83">
        <v>139992.20600000001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688</v>
      </c>
      <c r="B230" s="83">
        <v>319611.09700000001</v>
      </c>
      <c r="C230" s="83">
        <v>552.5684</v>
      </c>
      <c r="D230" s="83">
        <v>1574.6808000000001</v>
      </c>
      <c r="E230" s="83">
        <v>0</v>
      </c>
      <c r="F230" s="83">
        <v>4.7999999999999996E-3</v>
      </c>
      <c r="G230" s="83">
        <v>362471.20740000001</v>
      </c>
      <c r="H230" s="83">
        <v>135711.49669999999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689</v>
      </c>
      <c r="B231" s="83">
        <v>275894.5269</v>
      </c>
      <c r="C231" s="83">
        <v>472.49349999999998</v>
      </c>
      <c r="D231" s="83">
        <v>1332.3531</v>
      </c>
      <c r="E231" s="83">
        <v>0</v>
      </c>
      <c r="F231" s="83">
        <v>4.1000000000000003E-3</v>
      </c>
      <c r="G231" s="83">
        <v>306684.01459999999</v>
      </c>
      <c r="H231" s="83">
        <v>116719.1066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690</v>
      </c>
      <c r="B232" s="83">
        <v>261248.6851</v>
      </c>
      <c r="C232" s="83">
        <v>437.28460000000001</v>
      </c>
      <c r="D232" s="83">
        <v>1200.9187999999999</v>
      </c>
      <c r="E232" s="83">
        <v>0</v>
      </c>
      <c r="F232" s="83">
        <v>3.7000000000000002E-3</v>
      </c>
      <c r="G232" s="83">
        <v>276415.26539999997</v>
      </c>
      <c r="H232" s="83">
        <v>109554.8667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691</v>
      </c>
      <c r="B233" s="83">
        <v>255960.818</v>
      </c>
      <c r="C233" s="83">
        <v>413.30099999999999</v>
      </c>
      <c r="D233" s="83">
        <v>1085.8951999999999</v>
      </c>
      <c r="E233" s="83">
        <v>0</v>
      </c>
      <c r="F233" s="83">
        <v>3.3999999999999998E-3</v>
      </c>
      <c r="G233" s="83">
        <v>249916.91409999999</v>
      </c>
      <c r="H233" s="83">
        <v>105890.5536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692</v>
      </c>
      <c r="B234" s="83">
        <v>280040.17739999999</v>
      </c>
      <c r="C234" s="83">
        <v>435.90280000000001</v>
      </c>
      <c r="D234" s="83">
        <v>1090.4607000000001</v>
      </c>
      <c r="E234" s="83">
        <v>0</v>
      </c>
      <c r="F234" s="83">
        <v>3.5000000000000001E-3</v>
      </c>
      <c r="G234" s="83">
        <v>250940.38699999999</v>
      </c>
      <c r="H234" s="83">
        <v>114295.6784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693</v>
      </c>
      <c r="B236" s="84">
        <v>3358740</v>
      </c>
      <c r="C236" s="83">
        <v>5531.9327999999996</v>
      </c>
      <c r="D236" s="83">
        <v>14900.007799999999</v>
      </c>
      <c r="E236" s="83">
        <v>0</v>
      </c>
      <c r="F236" s="83">
        <v>4.6199999999999998E-2</v>
      </c>
      <c r="G236" s="84">
        <v>3429390</v>
      </c>
      <c r="H236" s="84">
        <v>1399880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694</v>
      </c>
      <c r="B237" s="83">
        <v>252020.47640000001</v>
      </c>
      <c r="C237" s="83">
        <v>395.12450000000001</v>
      </c>
      <c r="D237" s="83">
        <v>987.26220000000001</v>
      </c>
      <c r="E237" s="83">
        <v>0</v>
      </c>
      <c r="F237" s="83">
        <v>3.0999999999999999E-3</v>
      </c>
      <c r="G237" s="83">
        <v>227191.39619999999</v>
      </c>
      <c r="H237" s="83">
        <v>103660.0431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695</v>
      </c>
      <c r="B238" s="83">
        <v>329638.14689999999</v>
      </c>
      <c r="C238" s="83">
        <v>570.14530000000002</v>
      </c>
      <c r="D238" s="83">
        <v>1625.5297</v>
      </c>
      <c r="E238" s="83">
        <v>0</v>
      </c>
      <c r="F238" s="83">
        <v>5.0000000000000001E-3</v>
      </c>
      <c r="G238" s="83">
        <v>374176.32870000001</v>
      </c>
      <c r="H238" s="83">
        <v>139992.20600000001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696</v>
      </c>
      <c r="C240" s="83" t="s">
        <v>697</v>
      </c>
      <c r="D240" s="83" t="s">
        <v>698</v>
      </c>
      <c r="E240" s="83" t="s">
        <v>699</v>
      </c>
      <c r="F240" s="83" t="s">
        <v>700</v>
      </c>
      <c r="G240" s="83" t="s">
        <v>701</v>
      </c>
      <c r="H240" s="83" t="s">
        <v>702</v>
      </c>
      <c r="I240" s="83" t="s">
        <v>703</v>
      </c>
      <c r="J240" s="83" t="s">
        <v>704</v>
      </c>
      <c r="K240" s="83" t="s">
        <v>705</v>
      </c>
      <c r="L240" s="83" t="s">
        <v>706</v>
      </c>
      <c r="M240" s="83" t="s">
        <v>707</v>
      </c>
      <c r="N240" s="83" t="s">
        <v>708</v>
      </c>
      <c r="O240" s="83" t="s">
        <v>709</v>
      </c>
      <c r="P240" s="83" t="s">
        <v>710</v>
      </c>
      <c r="Q240" s="83" t="s">
        <v>711</v>
      </c>
      <c r="R240" s="83" t="s">
        <v>712</v>
      </c>
      <c r="S240" s="83" t="s">
        <v>713</v>
      </c>
    </row>
    <row r="241" spans="1:19">
      <c r="A241" s="83" t="s">
        <v>682</v>
      </c>
      <c r="B241" s="84">
        <v>582251000000</v>
      </c>
      <c r="C241" s="83">
        <v>391636.20299999998</v>
      </c>
      <c r="D241" s="83" t="s">
        <v>807</v>
      </c>
      <c r="E241" s="83">
        <v>177438.022</v>
      </c>
      <c r="F241" s="83">
        <v>92719.3</v>
      </c>
      <c r="G241" s="83">
        <v>36895.75</v>
      </c>
      <c r="H241" s="83">
        <v>0</v>
      </c>
      <c r="I241" s="83">
        <v>20149.008999999998</v>
      </c>
      <c r="J241" s="83">
        <v>11888</v>
      </c>
      <c r="K241" s="83">
        <v>1546.4269999999999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2110.9050000000002</v>
      </c>
      <c r="R241" s="83">
        <v>0</v>
      </c>
      <c r="S241" s="83">
        <v>0</v>
      </c>
    </row>
    <row r="242" spans="1:19">
      <c r="A242" s="83" t="s">
        <v>683</v>
      </c>
      <c r="B242" s="84">
        <v>527181000000</v>
      </c>
      <c r="C242" s="83">
        <v>391122.05900000001</v>
      </c>
      <c r="D242" s="83" t="s">
        <v>808</v>
      </c>
      <c r="E242" s="83">
        <v>177438.022</v>
      </c>
      <c r="F242" s="83">
        <v>92719.3</v>
      </c>
      <c r="G242" s="83">
        <v>36895.75</v>
      </c>
      <c r="H242" s="83">
        <v>0</v>
      </c>
      <c r="I242" s="83">
        <v>19263.97</v>
      </c>
      <c r="J242" s="83">
        <v>11888</v>
      </c>
      <c r="K242" s="83">
        <v>1504.3140000000001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2523.913</v>
      </c>
      <c r="R242" s="83">
        <v>0</v>
      </c>
      <c r="S242" s="83">
        <v>0</v>
      </c>
    </row>
    <row r="243" spans="1:19">
      <c r="A243" s="83" t="s">
        <v>684</v>
      </c>
      <c r="B243" s="84">
        <v>589706000000</v>
      </c>
      <c r="C243" s="83">
        <v>423555.55300000001</v>
      </c>
      <c r="D243" s="83" t="s">
        <v>809</v>
      </c>
      <c r="E243" s="83">
        <v>177438.022</v>
      </c>
      <c r="F243" s="83">
        <v>92719.3</v>
      </c>
      <c r="G243" s="83">
        <v>36895.75</v>
      </c>
      <c r="H243" s="83">
        <v>0</v>
      </c>
      <c r="I243" s="83">
        <v>51382.75</v>
      </c>
      <c r="J243" s="83">
        <v>11888</v>
      </c>
      <c r="K243" s="83">
        <v>2032.489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2310.451</v>
      </c>
      <c r="R243" s="83">
        <v>0</v>
      </c>
      <c r="S243" s="83">
        <v>0</v>
      </c>
    </row>
    <row r="244" spans="1:19">
      <c r="A244" s="83" t="s">
        <v>685</v>
      </c>
      <c r="B244" s="84">
        <v>587027000000</v>
      </c>
      <c r="C244" s="83">
        <v>412111.04800000001</v>
      </c>
      <c r="D244" s="83" t="s">
        <v>843</v>
      </c>
      <c r="E244" s="83">
        <v>177438.022</v>
      </c>
      <c r="F244" s="83">
        <v>92719.3</v>
      </c>
      <c r="G244" s="83">
        <v>36989.555</v>
      </c>
      <c r="H244" s="83">
        <v>0</v>
      </c>
      <c r="I244" s="83">
        <v>40101.288999999997</v>
      </c>
      <c r="J244" s="83">
        <v>11888</v>
      </c>
      <c r="K244" s="83">
        <v>1823.221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2262.87</v>
      </c>
      <c r="R244" s="83">
        <v>0</v>
      </c>
      <c r="S244" s="83">
        <v>0</v>
      </c>
    </row>
    <row r="245" spans="1:19">
      <c r="A245" s="83" t="s">
        <v>387</v>
      </c>
      <c r="B245" s="84">
        <v>678179000000</v>
      </c>
      <c r="C245" s="83">
        <v>485831.603</v>
      </c>
      <c r="D245" s="83" t="s">
        <v>863</v>
      </c>
      <c r="E245" s="83">
        <v>118587.99</v>
      </c>
      <c r="F245" s="83">
        <v>86260.043999999994</v>
      </c>
      <c r="G245" s="83">
        <v>36998.008999999998</v>
      </c>
      <c r="H245" s="83">
        <v>0</v>
      </c>
      <c r="I245" s="83">
        <v>175534.856</v>
      </c>
      <c r="J245" s="83">
        <v>0</v>
      </c>
      <c r="K245" s="83">
        <v>4924.4690000000001</v>
      </c>
      <c r="L245" s="83">
        <v>0</v>
      </c>
      <c r="M245" s="83">
        <v>61110.989000000001</v>
      </c>
      <c r="N245" s="83">
        <v>0</v>
      </c>
      <c r="O245" s="83">
        <v>0</v>
      </c>
      <c r="P245" s="83">
        <v>0</v>
      </c>
      <c r="Q245" s="83">
        <v>2415.2469999999998</v>
      </c>
      <c r="R245" s="83">
        <v>0</v>
      </c>
      <c r="S245" s="83">
        <v>0</v>
      </c>
    </row>
    <row r="246" spans="1:19">
      <c r="A246" s="83" t="s">
        <v>686</v>
      </c>
      <c r="B246" s="84">
        <v>768730000000</v>
      </c>
      <c r="C246" s="83">
        <v>553471.88899999997</v>
      </c>
      <c r="D246" s="83" t="s">
        <v>810</v>
      </c>
      <c r="E246" s="83">
        <v>177438.022</v>
      </c>
      <c r="F246" s="83">
        <v>92719.3</v>
      </c>
      <c r="G246" s="83">
        <v>37154.675000000003</v>
      </c>
      <c r="H246" s="83">
        <v>0</v>
      </c>
      <c r="I246" s="83">
        <v>177182.283</v>
      </c>
      <c r="J246" s="83">
        <v>11888</v>
      </c>
      <c r="K246" s="83">
        <v>5150.5550000000003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3050.2629999999999</v>
      </c>
      <c r="R246" s="83">
        <v>0</v>
      </c>
      <c r="S246" s="83">
        <v>0</v>
      </c>
    </row>
    <row r="247" spans="1:19">
      <c r="A247" s="83" t="s">
        <v>687</v>
      </c>
      <c r="B247" s="84">
        <v>868248000000</v>
      </c>
      <c r="C247" s="83">
        <v>595777.50399999996</v>
      </c>
      <c r="D247" s="83" t="s">
        <v>893</v>
      </c>
      <c r="E247" s="83">
        <v>177438.022</v>
      </c>
      <c r="F247" s="83">
        <v>92719.3</v>
      </c>
      <c r="G247" s="83">
        <v>37439.175999999999</v>
      </c>
      <c r="H247" s="83">
        <v>0</v>
      </c>
      <c r="I247" s="83">
        <v>219002.92800000001</v>
      </c>
      <c r="J247" s="83">
        <v>11888</v>
      </c>
      <c r="K247" s="83">
        <v>5872.3289999999997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2528.9580000000001</v>
      </c>
      <c r="R247" s="83">
        <v>0</v>
      </c>
      <c r="S247" s="83">
        <v>0</v>
      </c>
    </row>
    <row r="248" spans="1:19">
      <c r="A248" s="83" t="s">
        <v>688</v>
      </c>
      <c r="B248" s="84">
        <v>841087000000</v>
      </c>
      <c r="C248" s="83">
        <v>638124.33700000006</v>
      </c>
      <c r="D248" s="83" t="s">
        <v>784</v>
      </c>
      <c r="E248" s="83">
        <v>177438.022</v>
      </c>
      <c r="F248" s="83">
        <v>92719.3</v>
      </c>
      <c r="G248" s="83">
        <v>37431.072</v>
      </c>
      <c r="H248" s="83">
        <v>0</v>
      </c>
      <c r="I248" s="83">
        <v>260645.75700000001</v>
      </c>
      <c r="J248" s="83">
        <v>11888</v>
      </c>
      <c r="K248" s="83">
        <v>6566.2470000000003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2547.1469999999999</v>
      </c>
      <c r="R248" s="83">
        <v>0</v>
      </c>
      <c r="S248" s="83">
        <v>0</v>
      </c>
    </row>
    <row r="249" spans="1:19">
      <c r="A249" s="83" t="s">
        <v>689</v>
      </c>
      <c r="B249" s="84">
        <v>711637000000</v>
      </c>
      <c r="C249" s="83">
        <v>523812.076</v>
      </c>
      <c r="D249" s="83" t="s">
        <v>811</v>
      </c>
      <c r="E249" s="83">
        <v>177438.022</v>
      </c>
      <c r="F249" s="83">
        <v>92719.3</v>
      </c>
      <c r="G249" s="83">
        <v>37226.809000000001</v>
      </c>
      <c r="H249" s="83">
        <v>0</v>
      </c>
      <c r="I249" s="83">
        <v>148433.27499999999</v>
      </c>
      <c r="J249" s="83">
        <v>11888</v>
      </c>
      <c r="K249" s="83">
        <v>4253.4960000000001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2964.384</v>
      </c>
      <c r="R249" s="83">
        <v>0</v>
      </c>
      <c r="S249" s="83">
        <v>0</v>
      </c>
    </row>
    <row r="250" spans="1:19">
      <c r="A250" s="83" t="s">
        <v>690</v>
      </c>
      <c r="B250" s="84">
        <v>641401000000</v>
      </c>
      <c r="C250" s="83">
        <v>462364.69199999998</v>
      </c>
      <c r="D250" s="83" t="s">
        <v>753</v>
      </c>
      <c r="E250" s="83">
        <v>177438.022</v>
      </c>
      <c r="F250" s="83">
        <v>92719.3</v>
      </c>
      <c r="G250" s="83">
        <v>36895.75</v>
      </c>
      <c r="H250" s="83">
        <v>0</v>
      </c>
      <c r="I250" s="83">
        <v>88595.407000000007</v>
      </c>
      <c r="J250" s="83">
        <v>11888</v>
      </c>
      <c r="K250" s="83">
        <v>3066.2350000000001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2873.1869999999999</v>
      </c>
      <c r="R250" s="83">
        <v>0</v>
      </c>
      <c r="S250" s="83">
        <v>0</v>
      </c>
    </row>
    <row r="251" spans="1:19">
      <c r="A251" s="83" t="s">
        <v>691</v>
      </c>
      <c r="B251" s="84">
        <v>579913000000</v>
      </c>
      <c r="C251" s="83">
        <v>456085.65299999999</v>
      </c>
      <c r="D251" s="83" t="s">
        <v>731</v>
      </c>
      <c r="E251" s="83">
        <v>177438.022</v>
      </c>
      <c r="F251" s="83">
        <v>92719.3</v>
      </c>
      <c r="G251" s="83">
        <v>36927.517999999996</v>
      </c>
      <c r="H251" s="83">
        <v>0</v>
      </c>
      <c r="I251" s="83">
        <v>82336.898000000001</v>
      </c>
      <c r="J251" s="83">
        <v>11888</v>
      </c>
      <c r="K251" s="83">
        <v>2954.0720000000001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2933.0520000000001</v>
      </c>
      <c r="R251" s="83">
        <v>0</v>
      </c>
      <c r="S251" s="83">
        <v>0</v>
      </c>
    </row>
    <row r="252" spans="1:19">
      <c r="A252" s="83" t="s">
        <v>692</v>
      </c>
      <c r="B252" s="84">
        <v>582288000000</v>
      </c>
      <c r="C252" s="83">
        <v>392433.79700000002</v>
      </c>
      <c r="D252" s="83" t="s">
        <v>730</v>
      </c>
      <c r="E252" s="83">
        <v>177438.022</v>
      </c>
      <c r="F252" s="83">
        <v>92719.3</v>
      </c>
      <c r="G252" s="83">
        <v>36895.75</v>
      </c>
      <c r="H252" s="83">
        <v>0</v>
      </c>
      <c r="I252" s="83">
        <v>20564.66</v>
      </c>
      <c r="J252" s="83">
        <v>11888</v>
      </c>
      <c r="K252" s="83">
        <v>1512.2750000000001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2526.9989999999998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693</v>
      </c>
      <c r="B254" s="84">
        <v>7957650000000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694</v>
      </c>
      <c r="B255" s="84">
        <v>527181000000</v>
      </c>
      <c r="C255" s="83">
        <v>391122.05900000001</v>
      </c>
      <c r="D255" s="83"/>
      <c r="E255" s="83">
        <v>118587.99</v>
      </c>
      <c r="F255" s="83">
        <v>86260.043999999994</v>
      </c>
      <c r="G255" s="83">
        <v>36895.75</v>
      </c>
      <c r="H255" s="83">
        <v>0</v>
      </c>
      <c r="I255" s="83">
        <v>19263.97</v>
      </c>
      <c r="J255" s="83">
        <v>0</v>
      </c>
      <c r="K255" s="83">
        <v>1504.3140000000001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2110.9050000000002</v>
      </c>
      <c r="R255" s="83">
        <v>0</v>
      </c>
      <c r="S255" s="83">
        <v>0</v>
      </c>
    </row>
    <row r="256" spans="1:19">
      <c r="A256" s="83" t="s">
        <v>695</v>
      </c>
      <c r="B256" s="84">
        <v>868248000000</v>
      </c>
      <c r="C256" s="83">
        <v>638124.33700000006</v>
      </c>
      <c r="D256" s="83"/>
      <c r="E256" s="83">
        <v>177438.022</v>
      </c>
      <c r="F256" s="83">
        <v>92719.3</v>
      </c>
      <c r="G256" s="83">
        <v>37439.175999999999</v>
      </c>
      <c r="H256" s="83">
        <v>0</v>
      </c>
      <c r="I256" s="83">
        <v>260645.75700000001</v>
      </c>
      <c r="J256" s="83">
        <v>11888</v>
      </c>
      <c r="K256" s="83">
        <v>6566.2470000000003</v>
      </c>
      <c r="L256" s="83">
        <v>0</v>
      </c>
      <c r="M256" s="83">
        <v>61110.989000000001</v>
      </c>
      <c r="N256" s="83">
        <v>0</v>
      </c>
      <c r="O256" s="83">
        <v>0</v>
      </c>
      <c r="P256" s="83">
        <v>0</v>
      </c>
      <c r="Q256" s="83">
        <v>3050.2629999999999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716</v>
      </c>
      <c r="C258" s="83" t="s">
        <v>717</v>
      </c>
      <c r="D258" s="83" t="s">
        <v>132</v>
      </c>
      <c r="E258" s="83" t="s">
        <v>287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718</v>
      </c>
      <c r="B259" s="83">
        <v>209948.6</v>
      </c>
      <c r="C259" s="83">
        <v>108179.16</v>
      </c>
      <c r="D259" s="83">
        <v>0</v>
      </c>
      <c r="E259" s="83">
        <v>318127.76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719</v>
      </c>
      <c r="B260" s="83">
        <v>18.510000000000002</v>
      </c>
      <c r="C260" s="83">
        <v>9.5399999999999991</v>
      </c>
      <c r="D260" s="83">
        <v>0</v>
      </c>
      <c r="E260" s="83">
        <v>28.04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720</v>
      </c>
      <c r="B261" s="83">
        <v>18.510000000000002</v>
      </c>
      <c r="C261" s="83">
        <v>9.5399999999999991</v>
      </c>
      <c r="D261" s="83">
        <v>0</v>
      </c>
      <c r="E261" s="83">
        <v>28.04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274"/>
  <sheetViews>
    <sheetView workbookViewId="0"/>
  </sheetViews>
  <sheetFormatPr defaultRowHeight="10.5"/>
  <cols>
    <col min="1" max="1" width="47.1640625" style="73" customWidth="1"/>
    <col min="2" max="2" width="25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426</v>
      </c>
      <c r="C1" s="83" t="s">
        <v>427</v>
      </c>
      <c r="D1" s="83" t="s">
        <v>428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429</v>
      </c>
      <c r="B2" s="83">
        <v>18793.29</v>
      </c>
      <c r="C2" s="83">
        <v>1656.48</v>
      </c>
      <c r="D2" s="83">
        <v>1656.48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430</v>
      </c>
      <c r="B3" s="83">
        <v>18793.29</v>
      </c>
      <c r="C3" s="83">
        <v>1656.48</v>
      </c>
      <c r="D3" s="83">
        <v>1656.48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431</v>
      </c>
      <c r="B4" s="83">
        <v>37685.24</v>
      </c>
      <c r="C4" s="83">
        <v>3321.66</v>
      </c>
      <c r="D4" s="83">
        <v>3321.66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432</v>
      </c>
      <c r="B5" s="83">
        <v>37685.24</v>
      </c>
      <c r="C5" s="83">
        <v>3321.66</v>
      </c>
      <c r="D5" s="83">
        <v>3321.66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434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435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436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437</v>
      </c>
      <c r="C12" s="83" t="s">
        <v>438</v>
      </c>
      <c r="D12" s="83" t="s">
        <v>439</v>
      </c>
      <c r="E12" s="83" t="s">
        <v>440</v>
      </c>
      <c r="F12" s="83" t="s">
        <v>441</v>
      </c>
      <c r="G12" s="83" t="s">
        <v>442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196</v>
      </c>
      <c r="B13" s="83">
        <v>0.23</v>
      </c>
      <c r="C13" s="83">
        <v>2579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197</v>
      </c>
      <c r="B14" s="83">
        <v>1096.95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205</v>
      </c>
      <c r="B15" s="83">
        <v>2237.64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206</v>
      </c>
      <c r="B16" s="83">
        <v>186.65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207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208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209</v>
      </c>
      <c r="B19" s="83">
        <v>1157.2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210</v>
      </c>
      <c r="B20" s="83">
        <v>61.35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211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212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191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213</v>
      </c>
      <c r="B24" s="83">
        <v>0</v>
      </c>
      <c r="C24" s="83">
        <v>7265.41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214</v>
      </c>
      <c r="B25" s="83">
        <v>70.489999999999995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215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216</v>
      </c>
      <c r="B28" s="83">
        <v>7710.23</v>
      </c>
      <c r="C28" s="83">
        <v>11083.06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433</v>
      </c>
      <c r="C30" s="83" t="s">
        <v>338</v>
      </c>
      <c r="D30" s="83" t="s">
        <v>443</v>
      </c>
      <c r="E30" s="83" t="s">
        <v>444</v>
      </c>
      <c r="F30" s="83" t="s">
        <v>445</v>
      </c>
      <c r="G30" s="83" t="s">
        <v>446</v>
      </c>
      <c r="H30" s="83" t="s">
        <v>447</v>
      </c>
      <c r="I30" s="83" t="s">
        <v>448</v>
      </c>
      <c r="J30" s="83" t="s">
        <v>449</v>
      </c>
      <c r="K30"/>
      <c r="L30"/>
      <c r="M30"/>
      <c r="N30"/>
      <c r="O30"/>
      <c r="P30"/>
      <c r="Q30"/>
      <c r="R30"/>
      <c r="S30"/>
    </row>
    <row r="31" spans="1:19">
      <c r="A31" s="83" t="s">
        <v>468</v>
      </c>
      <c r="B31" s="83">
        <v>331.66</v>
      </c>
      <c r="C31" s="83" t="s">
        <v>286</v>
      </c>
      <c r="D31" s="83">
        <v>1010.89</v>
      </c>
      <c r="E31" s="83">
        <v>1</v>
      </c>
      <c r="F31" s="83">
        <v>97.55</v>
      </c>
      <c r="G31" s="83">
        <v>32.21</v>
      </c>
      <c r="H31" s="83">
        <v>27.55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450</v>
      </c>
      <c r="B32" s="83">
        <v>1978.83</v>
      </c>
      <c r="C32" s="83" t="s">
        <v>286</v>
      </c>
      <c r="D32" s="83">
        <v>4826.41</v>
      </c>
      <c r="E32" s="83">
        <v>1</v>
      </c>
      <c r="F32" s="83">
        <v>0</v>
      </c>
      <c r="G32" s="83">
        <v>0</v>
      </c>
      <c r="H32" s="83">
        <v>7.53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456</v>
      </c>
      <c r="B33" s="83">
        <v>188.86</v>
      </c>
      <c r="C33" s="83" t="s">
        <v>286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15.74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464</v>
      </c>
      <c r="B34" s="83">
        <v>389.4</v>
      </c>
      <c r="C34" s="83" t="s">
        <v>286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13.11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471</v>
      </c>
      <c r="B35" s="83">
        <v>412.12</v>
      </c>
      <c r="C35" s="83" t="s">
        <v>286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13.11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469</v>
      </c>
      <c r="B36" s="83">
        <v>331.66</v>
      </c>
      <c r="C36" s="83" t="s">
        <v>286</v>
      </c>
      <c r="D36" s="83">
        <v>1010.89</v>
      </c>
      <c r="E36" s="83">
        <v>1</v>
      </c>
      <c r="F36" s="83">
        <v>97.55</v>
      </c>
      <c r="G36" s="83">
        <v>32.21</v>
      </c>
      <c r="H36" s="83">
        <v>27.55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470</v>
      </c>
      <c r="B37" s="83">
        <v>103.3</v>
      </c>
      <c r="C37" s="83" t="s">
        <v>286</v>
      </c>
      <c r="D37" s="83">
        <v>314.87</v>
      </c>
      <c r="E37" s="83">
        <v>1</v>
      </c>
      <c r="F37" s="83">
        <v>87.33</v>
      </c>
      <c r="G37" s="83">
        <v>26.38</v>
      </c>
      <c r="H37" s="83">
        <v>16.829999999999998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455</v>
      </c>
      <c r="B38" s="83">
        <v>78.040000000000006</v>
      </c>
      <c r="C38" s="83" t="s">
        <v>286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12.23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457</v>
      </c>
      <c r="B39" s="83">
        <v>1308.19</v>
      </c>
      <c r="C39" s="83" t="s">
        <v>286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20.28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453</v>
      </c>
      <c r="B40" s="83">
        <v>164.24</v>
      </c>
      <c r="C40" s="83" t="s">
        <v>286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8.6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451</v>
      </c>
      <c r="B41" s="83">
        <v>67.069999999999993</v>
      </c>
      <c r="C41" s="83" t="s">
        <v>286</v>
      </c>
      <c r="D41" s="83">
        <v>265.76</v>
      </c>
      <c r="E41" s="83">
        <v>1</v>
      </c>
      <c r="F41" s="83">
        <v>68.84</v>
      </c>
      <c r="G41" s="83">
        <v>23.3</v>
      </c>
      <c r="H41" s="83">
        <v>38.090000000000003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452</v>
      </c>
      <c r="B42" s="83">
        <v>77.67</v>
      </c>
      <c r="C42" s="83" t="s">
        <v>286</v>
      </c>
      <c r="D42" s="83">
        <v>307.76</v>
      </c>
      <c r="E42" s="83">
        <v>1</v>
      </c>
      <c r="F42" s="83">
        <v>26.57</v>
      </c>
      <c r="G42" s="83">
        <v>0</v>
      </c>
      <c r="H42" s="83">
        <v>38.090000000000003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458</v>
      </c>
      <c r="B43" s="83">
        <v>39.020000000000003</v>
      </c>
      <c r="C43" s="83" t="s">
        <v>286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19.09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465</v>
      </c>
      <c r="B44" s="83">
        <v>39.020000000000003</v>
      </c>
      <c r="C44" s="83" t="s">
        <v>286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19.09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459</v>
      </c>
      <c r="B45" s="83">
        <v>39.020000000000003</v>
      </c>
      <c r="C45" s="83" t="s">
        <v>286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19.09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466</v>
      </c>
      <c r="B46" s="83">
        <v>39.020000000000003</v>
      </c>
      <c r="C46" s="83" t="s">
        <v>286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19.09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460</v>
      </c>
      <c r="B47" s="83">
        <v>24.52</v>
      </c>
      <c r="C47" s="83" t="s">
        <v>286</v>
      </c>
      <c r="D47" s="83">
        <v>74.75</v>
      </c>
      <c r="E47" s="83">
        <v>76</v>
      </c>
      <c r="F47" s="83">
        <v>11.15</v>
      </c>
      <c r="G47" s="83">
        <v>3.68</v>
      </c>
      <c r="H47" s="83">
        <v>19.09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467</v>
      </c>
      <c r="B48" s="83">
        <v>24.53</v>
      </c>
      <c r="C48" s="83" t="s">
        <v>286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19.09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461</v>
      </c>
      <c r="B49" s="83">
        <v>24.53</v>
      </c>
      <c r="C49" s="83" t="s">
        <v>286</v>
      </c>
      <c r="D49" s="83">
        <v>74.77</v>
      </c>
      <c r="E49" s="83">
        <v>76</v>
      </c>
      <c r="F49" s="83">
        <v>11.15</v>
      </c>
      <c r="G49" s="83">
        <v>3.68</v>
      </c>
      <c r="H49" s="83">
        <v>19.09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462</v>
      </c>
      <c r="B50" s="83">
        <v>39.020000000000003</v>
      </c>
      <c r="C50" s="83" t="s">
        <v>286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19.09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463</v>
      </c>
      <c r="B51" s="83">
        <v>39.020000000000003</v>
      </c>
      <c r="C51" s="83" t="s">
        <v>286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19.09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454</v>
      </c>
      <c r="B52" s="83">
        <v>94.76</v>
      </c>
      <c r="C52" s="83" t="s">
        <v>286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3.96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287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16.507999999999999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472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16.507999999999999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473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176</v>
      </c>
      <c r="C57" s="83" t="s">
        <v>474</v>
      </c>
      <c r="D57" s="83" t="s">
        <v>475</v>
      </c>
      <c r="E57" s="83" t="s">
        <v>476</v>
      </c>
      <c r="F57" s="83" t="s">
        <v>477</v>
      </c>
      <c r="G57" s="83" t="s">
        <v>478</v>
      </c>
      <c r="H57" s="83" t="s">
        <v>479</v>
      </c>
      <c r="I57" s="83" t="s">
        <v>480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529</v>
      </c>
      <c r="B58" s="83" t="s">
        <v>732</v>
      </c>
      <c r="C58" s="83">
        <v>0.08</v>
      </c>
      <c r="D58" s="83">
        <v>0.79500000000000004</v>
      </c>
      <c r="E58" s="83">
        <v>0.90200000000000002</v>
      </c>
      <c r="F58" s="83">
        <v>97.55</v>
      </c>
      <c r="G58" s="83">
        <v>0</v>
      </c>
      <c r="H58" s="83">
        <v>90</v>
      </c>
      <c r="I58" s="83" t="s">
        <v>483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530</v>
      </c>
      <c r="B59" s="83" t="s">
        <v>733</v>
      </c>
      <c r="C59" s="83">
        <v>0.3</v>
      </c>
      <c r="D59" s="83">
        <v>0.28499999999999998</v>
      </c>
      <c r="E59" s="83">
        <v>0.30199999999999999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484</v>
      </c>
      <c r="B60" s="83" t="s">
        <v>482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485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481</v>
      </c>
      <c r="B61" s="83" t="s">
        <v>482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483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486</v>
      </c>
      <c r="B62" s="83" t="s">
        <v>482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487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488</v>
      </c>
      <c r="B63" s="83" t="s">
        <v>482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489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490</v>
      </c>
      <c r="B64" s="83" t="s">
        <v>482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499</v>
      </c>
      <c r="B65" s="83" t="s">
        <v>734</v>
      </c>
      <c r="C65" s="83">
        <v>0.08</v>
      </c>
      <c r="D65" s="83">
        <v>0.79500000000000004</v>
      </c>
      <c r="E65" s="83">
        <v>0.90200000000000002</v>
      </c>
      <c r="F65" s="83">
        <v>22.95</v>
      </c>
      <c r="G65" s="83">
        <v>90</v>
      </c>
      <c r="H65" s="83">
        <v>90</v>
      </c>
      <c r="I65" s="83" t="s">
        <v>485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500</v>
      </c>
      <c r="B66" s="83" t="s">
        <v>734</v>
      </c>
      <c r="C66" s="83">
        <v>0.08</v>
      </c>
      <c r="D66" s="83">
        <v>0.79500000000000004</v>
      </c>
      <c r="E66" s="83">
        <v>0.90200000000000002</v>
      </c>
      <c r="F66" s="83">
        <v>129.22999999999999</v>
      </c>
      <c r="G66" s="83">
        <v>180</v>
      </c>
      <c r="H66" s="83">
        <v>90</v>
      </c>
      <c r="I66" s="83" t="s">
        <v>487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501</v>
      </c>
      <c r="B67" s="83" t="s">
        <v>733</v>
      </c>
      <c r="C67" s="83">
        <v>0.3</v>
      </c>
      <c r="D67" s="83">
        <v>0.28499999999999998</v>
      </c>
      <c r="E67" s="83">
        <v>0.30199999999999999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517</v>
      </c>
      <c r="B68" s="83" t="s">
        <v>732</v>
      </c>
      <c r="C68" s="83">
        <v>0.08</v>
      </c>
      <c r="D68" s="83">
        <v>0.79500000000000004</v>
      </c>
      <c r="E68" s="83">
        <v>0.90200000000000002</v>
      </c>
      <c r="F68" s="83">
        <v>70.599999999999994</v>
      </c>
      <c r="G68" s="83">
        <v>0</v>
      </c>
      <c r="H68" s="83">
        <v>90</v>
      </c>
      <c r="I68" s="83" t="s">
        <v>483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519</v>
      </c>
      <c r="B69" s="83" t="s">
        <v>732</v>
      </c>
      <c r="C69" s="83">
        <v>0.08</v>
      </c>
      <c r="D69" s="83">
        <v>0.79500000000000004</v>
      </c>
      <c r="E69" s="83">
        <v>0.90200000000000002</v>
      </c>
      <c r="F69" s="83">
        <v>26.02</v>
      </c>
      <c r="G69" s="83">
        <v>180</v>
      </c>
      <c r="H69" s="83">
        <v>90</v>
      </c>
      <c r="I69" s="83" t="s">
        <v>487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518</v>
      </c>
      <c r="B70" s="83" t="s">
        <v>732</v>
      </c>
      <c r="C70" s="83">
        <v>0.08</v>
      </c>
      <c r="D70" s="83">
        <v>0.79500000000000004</v>
      </c>
      <c r="E70" s="83">
        <v>0.90200000000000002</v>
      </c>
      <c r="F70" s="83">
        <v>26.01</v>
      </c>
      <c r="G70" s="83">
        <v>0</v>
      </c>
      <c r="H70" s="83">
        <v>90</v>
      </c>
      <c r="I70" s="83" t="s">
        <v>483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520</v>
      </c>
      <c r="B71" s="83" t="s">
        <v>732</v>
      </c>
      <c r="C71" s="83">
        <v>0.08</v>
      </c>
      <c r="D71" s="83">
        <v>0.79500000000000004</v>
      </c>
      <c r="E71" s="83">
        <v>0.90200000000000002</v>
      </c>
      <c r="F71" s="83">
        <v>70.599999999999994</v>
      </c>
      <c r="G71" s="83">
        <v>180</v>
      </c>
      <c r="H71" s="83">
        <v>90</v>
      </c>
      <c r="I71" s="83" t="s">
        <v>487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537</v>
      </c>
      <c r="B72" s="83" t="s">
        <v>732</v>
      </c>
      <c r="C72" s="83">
        <v>0.08</v>
      </c>
      <c r="D72" s="83">
        <v>0.79500000000000004</v>
      </c>
      <c r="E72" s="83">
        <v>0.90200000000000002</v>
      </c>
      <c r="F72" s="83">
        <v>17.649999999999999</v>
      </c>
      <c r="G72" s="83">
        <v>0</v>
      </c>
      <c r="H72" s="83">
        <v>90</v>
      </c>
      <c r="I72" s="83" t="s">
        <v>483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538</v>
      </c>
      <c r="B73" s="83" t="s">
        <v>732</v>
      </c>
      <c r="C73" s="83">
        <v>0.08</v>
      </c>
      <c r="D73" s="83">
        <v>0.79500000000000004</v>
      </c>
      <c r="E73" s="83">
        <v>0.90200000000000002</v>
      </c>
      <c r="F73" s="83">
        <v>15.79</v>
      </c>
      <c r="G73" s="83">
        <v>0</v>
      </c>
      <c r="H73" s="83">
        <v>90</v>
      </c>
      <c r="I73" s="83" t="s">
        <v>483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539</v>
      </c>
      <c r="B74" s="83" t="s">
        <v>732</v>
      </c>
      <c r="C74" s="83">
        <v>0.08</v>
      </c>
      <c r="D74" s="83">
        <v>0.79500000000000004</v>
      </c>
      <c r="E74" s="83">
        <v>0.90200000000000002</v>
      </c>
      <c r="F74" s="83">
        <v>52.03</v>
      </c>
      <c r="G74" s="83">
        <v>180</v>
      </c>
      <c r="H74" s="83">
        <v>90</v>
      </c>
      <c r="I74" s="83" t="s">
        <v>487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540</v>
      </c>
      <c r="B75" s="83" t="s">
        <v>733</v>
      </c>
      <c r="C75" s="83">
        <v>0.3</v>
      </c>
      <c r="D75" s="83">
        <v>0.28499999999999998</v>
      </c>
      <c r="E75" s="83">
        <v>0.30199999999999999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541</v>
      </c>
      <c r="B76" s="83" t="s">
        <v>733</v>
      </c>
      <c r="C76" s="83">
        <v>0.3</v>
      </c>
      <c r="D76" s="83">
        <v>0.28499999999999998</v>
      </c>
      <c r="E76" s="83">
        <v>0.30199999999999999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531</v>
      </c>
      <c r="B77" s="83" t="s">
        <v>732</v>
      </c>
      <c r="C77" s="83">
        <v>0.08</v>
      </c>
      <c r="D77" s="83">
        <v>0.79500000000000004</v>
      </c>
      <c r="E77" s="83">
        <v>0.90200000000000002</v>
      </c>
      <c r="F77" s="83">
        <v>97.55</v>
      </c>
      <c r="G77" s="83">
        <v>0</v>
      </c>
      <c r="H77" s="83">
        <v>90</v>
      </c>
      <c r="I77" s="83" t="s">
        <v>483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532</v>
      </c>
      <c r="B78" s="83" t="s">
        <v>733</v>
      </c>
      <c r="C78" s="83">
        <v>0.3</v>
      </c>
      <c r="D78" s="83">
        <v>0.28499999999999998</v>
      </c>
      <c r="E78" s="83">
        <v>0.30199999999999999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535</v>
      </c>
      <c r="B79" s="83" t="s">
        <v>732</v>
      </c>
      <c r="C79" s="83">
        <v>0.08</v>
      </c>
      <c r="D79" s="83">
        <v>0.79500000000000004</v>
      </c>
      <c r="E79" s="83">
        <v>0.90200000000000002</v>
      </c>
      <c r="F79" s="83">
        <v>13.94</v>
      </c>
      <c r="G79" s="83">
        <v>180</v>
      </c>
      <c r="H79" s="83">
        <v>90</v>
      </c>
      <c r="I79" s="83" t="s">
        <v>487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534</v>
      </c>
      <c r="B80" s="83" t="s">
        <v>732</v>
      </c>
      <c r="C80" s="83">
        <v>0.08</v>
      </c>
      <c r="D80" s="83">
        <v>0.79500000000000004</v>
      </c>
      <c r="E80" s="83">
        <v>0.90200000000000002</v>
      </c>
      <c r="F80" s="83">
        <v>52.03</v>
      </c>
      <c r="G80" s="83">
        <v>90</v>
      </c>
      <c r="H80" s="83">
        <v>90</v>
      </c>
      <c r="I80" s="83" t="s">
        <v>485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533</v>
      </c>
      <c r="B81" s="83" t="s">
        <v>732</v>
      </c>
      <c r="C81" s="83">
        <v>0.08</v>
      </c>
      <c r="D81" s="83">
        <v>0.79500000000000004</v>
      </c>
      <c r="E81" s="83">
        <v>0.90200000000000002</v>
      </c>
      <c r="F81" s="83">
        <v>21.37</v>
      </c>
      <c r="G81" s="83">
        <v>0</v>
      </c>
      <c r="H81" s="83">
        <v>90</v>
      </c>
      <c r="I81" s="83" t="s">
        <v>483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536</v>
      </c>
      <c r="B82" s="83" t="s">
        <v>733</v>
      </c>
      <c r="C82" s="83">
        <v>0.3</v>
      </c>
      <c r="D82" s="83">
        <v>0.28499999999999998</v>
      </c>
      <c r="E82" s="83">
        <v>0.30199999999999999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498</v>
      </c>
      <c r="B83" s="83" t="s">
        <v>734</v>
      </c>
      <c r="C83" s="83">
        <v>0.08</v>
      </c>
      <c r="D83" s="83">
        <v>0.79500000000000004</v>
      </c>
      <c r="E83" s="83">
        <v>0.90200000000000002</v>
      </c>
      <c r="F83" s="83">
        <v>67.63</v>
      </c>
      <c r="G83" s="83">
        <v>90</v>
      </c>
      <c r="H83" s="83">
        <v>90</v>
      </c>
      <c r="I83" s="83" t="s">
        <v>485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497</v>
      </c>
      <c r="B84" s="83" t="s">
        <v>734</v>
      </c>
      <c r="C84" s="83">
        <v>0.08</v>
      </c>
      <c r="D84" s="83">
        <v>0.79500000000000004</v>
      </c>
      <c r="E84" s="83">
        <v>0.90200000000000002</v>
      </c>
      <c r="F84" s="83">
        <v>18.12</v>
      </c>
      <c r="G84" s="83">
        <v>0</v>
      </c>
      <c r="H84" s="83">
        <v>90</v>
      </c>
      <c r="I84" s="83" t="s">
        <v>483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502</v>
      </c>
      <c r="B85" s="83" t="s">
        <v>734</v>
      </c>
      <c r="C85" s="83">
        <v>0.08</v>
      </c>
      <c r="D85" s="83">
        <v>0.79500000000000004</v>
      </c>
      <c r="E85" s="83">
        <v>0.90200000000000002</v>
      </c>
      <c r="F85" s="83">
        <v>213.77</v>
      </c>
      <c r="G85" s="83">
        <v>0</v>
      </c>
      <c r="H85" s="83">
        <v>90</v>
      </c>
      <c r="I85" s="83" t="s">
        <v>483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504</v>
      </c>
      <c r="B86" s="83" t="s">
        <v>734</v>
      </c>
      <c r="C86" s="83">
        <v>0.08</v>
      </c>
      <c r="D86" s="83">
        <v>0.79500000000000004</v>
      </c>
      <c r="E86" s="83">
        <v>0.90200000000000002</v>
      </c>
      <c r="F86" s="83">
        <v>167.88</v>
      </c>
      <c r="G86" s="83">
        <v>180</v>
      </c>
      <c r="H86" s="83">
        <v>90</v>
      </c>
      <c r="I86" s="83" t="s">
        <v>487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505</v>
      </c>
      <c r="B87" s="83" t="s">
        <v>734</v>
      </c>
      <c r="C87" s="83">
        <v>0.08</v>
      </c>
      <c r="D87" s="83">
        <v>0.79500000000000004</v>
      </c>
      <c r="E87" s="83">
        <v>0.90200000000000002</v>
      </c>
      <c r="F87" s="83">
        <v>41.06</v>
      </c>
      <c r="G87" s="83">
        <v>270</v>
      </c>
      <c r="H87" s="83">
        <v>90</v>
      </c>
      <c r="I87" s="83" t="s">
        <v>489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503</v>
      </c>
      <c r="B88" s="83" t="s">
        <v>734</v>
      </c>
      <c r="C88" s="83">
        <v>0.08</v>
      </c>
      <c r="D88" s="83">
        <v>0.79500000000000004</v>
      </c>
      <c r="E88" s="83">
        <v>0.90200000000000002</v>
      </c>
      <c r="F88" s="83">
        <v>12.08</v>
      </c>
      <c r="G88" s="83">
        <v>0</v>
      </c>
      <c r="H88" s="83">
        <v>90</v>
      </c>
      <c r="I88" s="83" t="s">
        <v>483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506</v>
      </c>
      <c r="B89" s="83" t="s">
        <v>733</v>
      </c>
      <c r="C89" s="83">
        <v>0.3</v>
      </c>
      <c r="D89" s="83">
        <v>0.28499999999999998</v>
      </c>
      <c r="E89" s="83">
        <v>0.30199999999999999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495</v>
      </c>
      <c r="B90" s="83" t="s">
        <v>734</v>
      </c>
      <c r="C90" s="83">
        <v>0.08</v>
      </c>
      <c r="D90" s="83">
        <v>0.79500000000000004</v>
      </c>
      <c r="E90" s="83">
        <v>0.90200000000000002</v>
      </c>
      <c r="F90" s="83">
        <v>62.8</v>
      </c>
      <c r="G90" s="83">
        <v>0</v>
      </c>
      <c r="H90" s="83">
        <v>90</v>
      </c>
      <c r="I90" s="83" t="s">
        <v>483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491</v>
      </c>
      <c r="B91" s="83" t="s">
        <v>734</v>
      </c>
      <c r="C91" s="83">
        <v>0.08</v>
      </c>
      <c r="D91" s="83">
        <v>0.79500000000000004</v>
      </c>
      <c r="E91" s="83">
        <v>0.90200000000000002</v>
      </c>
      <c r="F91" s="83">
        <v>45.89</v>
      </c>
      <c r="G91" s="83">
        <v>180</v>
      </c>
      <c r="H91" s="83">
        <v>90</v>
      </c>
      <c r="I91" s="83" t="s">
        <v>487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492</v>
      </c>
      <c r="B92" s="83" t="s">
        <v>734</v>
      </c>
      <c r="C92" s="83">
        <v>0.08</v>
      </c>
      <c r="D92" s="83">
        <v>0.79500000000000004</v>
      </c>
      <c r="E92" s="83">
        <v>0.90200000000000002</v>
      </c>
      <c r="F92" s="83">
        <v>22.95</v>
      </c>
      <c r="G92" s="83">
        <v>270</v>
      </c>
      <c r="H92" s="83">
        <v>90</v>
      </c>
      <c r="I92" s="83" t="s">
        <v>489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493</v>
      </c>
      <c r="B93" s="83" t="s">
        <v>733</v>
      </c>
      <c r="C93" s="83">
        <v>0.3</v>
      </c>
      <c r="D93" s="83">
        <v>0.28499999999999998</v>
      </c>
      <c r="E93" s="83">
        <v>0.30199999999999999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494</v>
      </c>
      <c r="B94" s="83" t="s">
        <v>734</v>
      </c>
      <c r="C94" s="83">
        <v>0.08</v>
      </c>
      <c r="D94" s="83">
        <v>0.79500000000000004</v>
      </c>
      <c r="E94" s="83">
        <v>0.90200000000000002</v>
      </c>
      <c r="F94" s="83">
        <v>26.57</v>
      </c>
      <c r="G94" s="83">
        <v>270</v>
      </c>
      <c r="H94" s="83">
        <v>90</v>
      </c>
      <c r="I94" s="83" t="s">
        <v>489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507</v>
      </c>
      <c r="B95" s="83" t="s">
        <v>732</v>
      </c>
      <c r="C95" s="83">
        <v>0.08</v>
      </c>
      <c r="D95" s="83">
        <v>0.79500000000000004</v>
      </c>
      <c r="E95" s="83">
        <v>0.90200000000000002</v>
      </c>
      <c r="F95" s="83">
        <v>55.74</v>
      </c>
      <c r="G95" s="83">
        <v>180</v>
      </c>
      <c r="H95" s="83">
        <v>90</v>
      </c>
      <c r="I95" s="83" t="s">
        <v>487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508</v>
      </c>
      <c r="B96" s="83" t="s">
        <v>732</v>
      </c>
      <c r="C96" s="83">
        <v>0.08</v>
      </c>
      <c r="D96" s="83">
        <v>0.79500000000000004</v>
      </c>
      <c r="E96" s="83">
        <v>0.90200000000000002</v>
      </c>
      <c r="F96" s="83">
        <v>104.06</v>
      </c>
      <c r="G96" s="83">
        <v>270</v>
      </c>
      <c r="H96" s="83">
        <v>90</v>
      </c>
      <c r="I96" s="83" t="s">
        <v>489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521</v>
      </c>
      <c r="B97" s="83" t="s">
        <v>732</v>
      </c>
      <c r="C97" s="83">
        <v>0.08</v>
      </c>
      <c r="D97" s="83">
        <v>0.79500000000000004</v>
      </c>
      <c r="E97" s="83">
        <v>0.90200000000000002</v>
      </c>
      <c r="F97" s="83">
        <v>13.94</v>
      </c>
      <c r="G97" s="83">
        <v>180</v>
      </c>
      <c r="H97" s="83">
        <v>90</v>
      </c>
      <c r="I97" s="83" t="s">
        <v>487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522</v>
      </c>
      <c r="B98" s="83" t="s">
        <v>732</v>
      </c>
      <c r="C98" s="83">
        <v>0.08</v>
      </c>
      <c r="D98" s="83">
        <v>0.79500000000000004</v>
      </c>
      <c r="E98" s="83">
        <v>0.90200000000000002</v>
      </c>
      <c r="F98" s="83">
        <v>26.01</v>
      </c>
      <c r="G98" s="83">
        <v>270</v>
      </c>
      <c r="H98" s="83">
        <v>90</v>
      </c>
      <c r="I98" s="83" t="s">
        <v>489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523</v>
      </c>
      <c r="B99" s="83" t="s">
        <v>733</v>
      </c>
      <c r="C99" s="83">
        <v>0.3</v>
      </c>
      <c r="D99" s="83">
        <v>0.28499999999999998</v>
      </c>
      <c r="E99" s="83">
        <v>0.30199999999999999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509</v>
      </c>
      <c r="B100" s="83" t="s">
        <v>732</v>
      </c>
      <c r="C100" s="83">
        <v>0.08</v>
      </c>
      <c r="D100" s="83">
        <v>0.79500000000000004</v>
      </c>
      <c r="E100" s="83">
        <v>0.90200000000000002</v>
      </c>
      <c r="F100" s="83">
        <v>55.74</v>
      </c>
      <c r="G100" s="83">
        <v>0</v>
      </c>
      <c r="H100" s="83">
        <v>90</v>
      </c>
      <c r="I100" s="83" t="s">
        <v>483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510</v>
      </c>
      <c r="B101" s="83" t="s">
        <v>732</v>
      </c>
      <c r="C101" s="83">
        <v>0.08</v>
      </c>
      <c r="D101" s="83">
        <v>0.79500000000000004</v>
      </c>
      <c r="E101" s="83">
        <v>0.90200000000000002</v>
      </c>
      <c r="F101" s="83">
        <v>104.05</v>
      </c>
      <c r="G101" s="83">
        <v>270</v>
      </c>
      <c r="H101" s="83">
        <v>90</v>
      </c>
      <c r="I101" s="83" t="s">
        <v>489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524</v>
      </c>
      <c r="B102" s="83" t="s">
        <v>732</v>
      </c>
      <c r="C102" s="83">
        <v>0.08</v>
      </c>
      <c r="D102" s="83">
        <v>0.79500000000000004</v>
      </c>
      <c r="E102" s="83">
        <v>0.90200000000000002</v>
      </c>
      <c r="F102" s="83">
        <v>13.94</v>
      </c>
      <c r="G102" s="83">
        <v>0</v>
      </c>
      <c r="H102" s="83">
        <v>90</v>
      </c>
      <c r="I102" s="83" t="s">
        <v>483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525</v>
      </c>
      <c r="B103" s="83" t="s">
        <v>732</v>
      </c>
      <c r="C103" s="83">
        <v>0.08</v>
      </c>
      <c r="D103" s="83">
        <v>0.79500000000000004</v>
      </c>
      <c r="E103" s="83">
        <v>0.90200000000000002</v>
      </c>
      <c r="F103" s="83">
        <v>26.01</v>
      </c>
      <c r="G103" s="83">
        <v>270</v>
      </c>
      <c r="H103" s="83">
        <v>90</v>
      </c>
      <c r="I103" s="83" t="s">
        <v>489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526</v>
      </c>
      <c r="B104" s="83" t="s">
        <v>733</v>
      </c>
      <c r="C104" s="83">
        <v>0.3</v>
      </c>
      <c r="D104" s="83">
        <v>0.28499999999999998</v>
      </c>
      <c r="E104" s="83">
        <v>0.30199999999999999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511</v>
      </c>
      <c r="B105" s="83" t="s">
        <v>732</v>
      </c>
      <c r="C105" s="83">
        <v>0.08</v>
      </c>
      <c r="D105" s="83">
        <v>0.79500000000000004</v>
      </c>
      <c r="E105" s="83">
        <v>0.90200000000000002</v>
      </c>
      <c r="F105" s="83">
        <v>847.14</v>
      </c>
      <c r="G105" s="83">
        <v>180</v>
      </c>
      <c r="H105" s="83">
        <v>90</v>
      </c>
      <c r="I105" s="83" t="s">
        <v>487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527</v>
      </c>
      <c r="B106" s="83" t="s">
        <v>732</v>
      </c>
      <c r="C106" s="83">
        <v>0.08</v>
      </c>
      <c r="D106" s="83">
        <v>0.79500000000000004</v>
      </c>
      <c r="E106" s="83">
        <v>0.90200000000000002</v>
      </c>
      <c r="F106" s="83">
        <v>183.96</v>
      </c>
      <c r="G106" s="83">
        <v>180</v>
      </c>
      <c r="H106" s="83">
        <v>90</v>
      </c>
      <c r="I106" s="83" t="s">
        <v>487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528</v>
      </c>
      <c r="B107" s="83" t="s">
        <v>733</v>
      </c>
      <c r="C107" s="83">
        <v>0.3</v>
      </c>
      <c r="D107" s="83">
        <v>0.28499999999999998</v>
      </c>
      <c r="E107" s="83">
        <v>0.30199999999999999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512</v>
      </c>
      <c r="B108" s="83" t="s">
        <v>732</v>
      </c>
      <c r="C108" s="83">
        <v>0.08</v>
      </c>
      <c r="D108" s="83">
        <v>0.79500000000000004</v>
      </c>
      <c r="E108" s="83">
        <v>0.90200000000000002</v>
      </c>
      <c r="F108" s="83">
        <v>847.37</v>
      </c>
      <c r="G108" s="83">
        <v>0</v>
      </c>
      <c r="H108" s="83">
        <v>90</v>
      </c>
      <c r="I108" s="83" t="s">
        <v>483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513</v>
      </c>
      <c r="B109" s="83" t="s">
        <v>732</v>
      </c>
      <c r="C109" s="83">
        <v>0.08</v>
      </c>
      <c r="D109" s="83">
        <v>0.79500000000000004</v>
      </c>
      <c r="E109" s="83">
        <v>0.90200000000000002</v>
      </c>
      <c r="F109" s="83">
        <v>104.06</v>
      </c>
      <c r="G109" s="83">
        <v>90</v>
      </c>
      <c r="H109" s="83">
        <v>90</v>
      </c>
      <c r="I109" s="83" t="s">
        <v>485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514</v>
      </c>
      <c r="B110" s="83" t="s">
        <v>732</v>
      </c>
      <c r="C110" s="83">
        <v>0.08</v>
      </c>
      <c r="D110" s="83">
        <v>0.79500000000000004</v>
      </c>
      <c r="E110" s="83">
        <v>0.90200000000000002</v>
      </c>
      <c r="F110" s="83">
        <v>55.74</v>
      </c>
      <c r="G110" s="83">
        <v>180</v>
      </c>
      <c r="H110" s="83">
        <v>90</v>
      </c>
      <c r="I110" s="83" t="s">
        <v>487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516</v>
      </c>
      <c r="B111" s="83" t="s">
        <v>732</v>
      </c>
      <c r="C111" s="83">
        <v>0.08</v>
      </c>
      <c r="D111" s="83">
        <v>0.79500000000000004</v>
      </c>
      <c r="E111" s="83">
        <v>0.90200000000000002</v>
      </c>
      <c r="F111" s="83">
        <v>104.05</v>
      </c>
      <c r="G111" s="83">
        <v>90</v>
      </c>
      <c r="H111" s="83">
        <v>90</v>
      </c>
      <c r="I111" s="83" t="s">
        <v>485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515</v>
      </c>
      <c r="B112" s="83" t="s">
        <v>732</v>
      </c>
      <c r="C112" s="83">
        <v>0.08</v>
      </c>
      <c r="D112" s="83">
        <v>0.79500000000000004</v>
      </c>
      <c r="E112" s="83">
        <v>0.90200000000000002</v>
      </c>
      <c r="F112" s="83">
        <v>55.74</v>
      </c>
      <c r="G112" s="83">
        <v>0</v>
      </c>
      <c r="H112" s="83">
        <v>90</v>
      </c>
      <c r="I112" s="83" t="s">
        <v>483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496</v>
      </c>
      <c r="B113" s="83" t="s">
        <v>734</v>
      </c>
      <c r="C113" s="83">
        <v>0.08</v>
      </c>
      <c r="D113" s="83">
        <v>0.79500000000000004</v>
      </c>
      <c r="E113" s="83">
        <v>0.90200000000000002</v>
      </c>
      <c r="F113" s="83">
        <v>36.229999999999997</v>
      </c>
      <c r="G113" s="83">
        <v>0</v>
      </c>
      <c r="H113" s="83">
        <v>90</v>
      </c>
      <c r="I113" s="83" t="s">
        <v>483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176</v>
      </c>
      <c r="C115" s="83" t="s">
        <v>542</v>
      </c>
      <c r="D115" s="83" t="s">
        <v>543</v>
      </c>
      <c r="E115" s="83" t="s">
        <v>544</v>
      </c>
      <c r="F115" s="83" t="s">
        <v>171</v>
      </c>
      <c r="G115" s="83" t="s">
        <v>545</v>
      </c>
      <c r="H115" s="83" t="s">
        <v>546</v>
      </c>
      <c r="I115" s="83" t="s">
        <v>547</v>
      </c>
      <c r="J115" s="83" t="s">
        <v>478</v>
      </c>
      <c r="K115" s="83" t="s">
        <v>480</v>
      </c>
      <c r="L115"/>
      <c r="M115"/>
      <c r="N115"/>
      <c r="O115"/>
      <c r="P115"/>
      <c r="Q115"/>
      <c r="R115"/>
      <c r="S115"/>
    </row>
    <row r="116" spans="1:19">
      <c r="A116" s="83" t="s">
        <v>571</v>
      </c>
      <c r="B116" s="83" t="s">
        <v>878</v>
      </c>
      <c r="C116" s="83">
        <v>32.21</v>
      </c>
      <c r="D116" s="83">
        <v>32.21</v>
      </c>
      <c r="E116" s="83">
        <v>3.3540000000000001</v>
      </c>
      <c r="F116" s="83">
        <v>0.38500000000000001</v>
      </c>
      <c r="G116" s="83">
        <v>0.30499999999999999</v>
      </c>
      <c r="H116" s="83" t="s">
        <v>549</v>
      </c>
      <c r="I116" s="83" t="s">
        <v>529</v>
      </c>
      <c r="J116" s="83">
        <v>0</v>
      </c>
      <c r="K116" s="83" t="s">
        <v>483</v>
      </c>
      <c r="L116"/>
      <c r="M116"/>
      <c r="N116"/>
      <c r="O116"/>
      <c r="P116"/>
      <c r="Q116"/>
      <c r="R116"/>
      <c r="S116"/>
    </row>
    <row r="117" spans="1:19">
      <c r="A117" s="83" t="s">
        <v>550</v>
      </c>
      <c r="B117" s="83" t="s">
        <v>878</v>
      </c>
      <c r="C117" s="83">
        <v>65.62</v>
      </c>
      <c r="D117" s="83">
        <v>65.62</v>
      </c>
      <c r="E117" s="83">
        <v>3.3540000000000001</v>
      </c>
      <c r="F117" s="83">
        <v>0.38500000000000001</v>
      </c>
      <c r="G117" s="83">
        <v>0.30499999999999999</v>
      </c>
      <c r="H117" s="83" t="s">
        <v>549</v>
      </c>
      <c r="I117" s="83" t="s">
        <v>500</v>
      </c>
      <c r="J117" s="83">
        <v>180</v>
      </c>
      <c r="K117" s="83" t="s">
        <v>487</v>
      </c>
      <c r="L117"/>
      <c r="M117"/>
      <c r="N117"/>
      <c r="O117"/>
      <c r="P117"/>
      <c r="Q117"/>
      <c r="R117"/>
      <c r="S117"/>
    </row>
    <row r="118" spans="1:19">
      <c r="A118" s="83" t="s">
        <v>562</v>
      </c>
      <c r="B118" s="83" t="s">
        <v>878</v>
      </c>
      <c r="C118" s="83">
        <v>5.82</v>
      </c>
      <c r="D118" s="83">
        <v>23.29</v>
      </c>
      <c r="E118" s="83">
        <v>3.3540000000000001</v>
      </c>
      <c r="F118" s="83">
        <v>0.38500000000000001</v>
      </c>
      <c r="G118" s="83">
        <v>0.30499999999999999</v>
      </c>
      <c r="H118" s="83" t="s">
        <v>549</v>
      </c>
      <c r="I118" s="83" t="s">
        <v>517</v>
      </c>
      <c r="J118" s="83">
        <v>0</v>
      </c>
      <c r="K118" s="83" t="s">
        <v>483</v>
      </c>
      <c r="L118"/>
      <c r="M118"/>
      <c r="N118"/>
      <c r="O118"/>
      <c r="P118"/>
      <c r="Q118"/>
      <c r="R118"/>
      <c r="S118"/>
    </row>
    <row r="119" spans="1:19">
      <c r="A119" s="83" t="s">
        <v>564</v>
      </c>
      <c r="B119" s="83" t="s">
        <v>878</v>
      </c>
      <c r="C119" s="83">
        <v>2.15</v>
      </c>
      <c r="D119" s="83">
        <v>8.58</v>
      </c>
      <c r="E119" s="83">
        <v>3.3540000000000001</v>
      </c>
      <c r="F119" s="83">
        <v>0.38500000000000001</v>
      </c>
      <c r="G119" s="83">
        <v>0.30499999999999999</v>
      </c>
      <c r="H119" s="83" t="s">
        <v>549</v>
      </c>
      <c r="I119" s="83" t="s">
        <v>519</v>
      </c>
      <c r="J119" s="83">
        <v>180</v>
      </c>
      <c r="K119" s="83" t="s">
        <v>487</v>
      </c>
      <c r="L119"/>
      <c r="M119"/>
      <c r="N119"/>
      <c r="O119"/>
      <c r="P119"/>
      <c r="Q119"/>
      <c r="R119"/>
      <c r="S119"/>
    </row>
    <row r="120" spans="1:19">
      <c r="A120" s="83" t="s">
        <v>563</v>
      </c>
      <c r="B120" s="83" t="s">
        <v>878</v>
      </c>
      <c r="C120" s="83">
        <v>2.15</v>
      </c>
      <c r="D120" s="83">
        <v>8.59</v>
      </c>
      <c r="E120" s="83">
        <v>3.3540000000000001</v>
      </c>
      <c r="F120" s="83">
        <v>0.38500000000000001</v>
      </c>
      <c r="G120" s="83">
        <v>0.30499999999999999</v>
      </c>
      <c r="H120" s="83" t="s">
        <v>549</v>
      </c>
      <c r="I120" s="83" t="s">
        <v>518</v>
      </c>
      <c r="J120" s="83">
        <v>0</v>
      </c>
      <c r="K120" s="83" t="s">
        <v>483</v>
      </c>
      <c r="L120"/>
      <c r="M120"/>
      <c r="N120"/>
      <c r="O120"/>
      <c r="P120"/>
      <c r="Q120"/>
      <c r="R120"/>
      <c r="S120"/>
    </row>
    <row r="121" spans="1:19">
      <c r="A121" s="83" t="s">
        <v>565</v>
      </c>
      <c r="B121" s="83" t="s">
        <v>878</v>
      </c>
      <c r="C121" s="83">
        <v>5.82</v>
      </c>
      <c r="D121" s="83">
        <v>23.29</v>
      </c>
      <c r="E121" s="83">
        <v>3.3540000000000001</v>
      </c>
      <c r="F121" s="83">
        <v>0.38500000000000001</v>
      </c>
      <c r="G121" s="83">
        <v>0.30499999999999999</v>
      </c>
      <c r="H121" s="83" t="s">
        <v>549</v>
      </c>
      <c r="I121" s="83" t="s">
        <v>520</v>
      </c>
      <c r="J121" s="83">
        <v>180</v>
      </c>
      <c r="K121" s="83" t="s">
        <v>487</v>
      </c>
      <c r="L121"/>
      <c r="M121"/>
      <c r="N121"/>
      <c r="O121"/>
      <c r="P121"/>
      <c r="Q121"/>
      <c r="R121"/>
      <c r="S121"/>
    </row>
    <row r="122" spans="1:19">
      <c r="A122" s="83" t="s">
        <v>576</v>
      </c>
      <c r="B122" s="83" t="s">
        <v>878</v>
      </c>
      <c r="C122" s="83">
        <v>5.83</v>
      </c>
      <c r="D122" s="83">
        <v>5.83</v>
      </c>
      <c r="E122" s="83">
        <v>3.3540000000000001</v>
      </c>
      <c r="F122" s="83">
        <v>0.38500000000000001</v>
      </c>
      <c r="G122" s="83">
        <v>0.30499999999999999</v>
      </c>
      <c r="H122" s="83" t="s">
        <v>549</v>
      </c>
      <c r="I122" s="83" t="s">
        <v>537</v>
      </c>
      <c r="J122" s="83">
        <v>0</v>
      </c>
      <c r="K122" s="83" t="s">
        <v>483</v>
      </c>
      <c r="L122"/>
      <c r="M122"/>
      <c r="N122"/>
      <c r="O122"/>
      <c r="P122"/>
      <c r="Q122"/>
      <c r="R122"/>
      <c r="S122"/>
    </row>
    <row r="123" spans="1:19">
      <c r="A123" s="83" t="s">
        <v>577</v>
      </c>
      <c r="B123" s="83" t="s">
        <v>878</v>
      </c>
      <c r="C123" s="83">
        <v>5.21</v>
      </c>
      <c r="D123" s="83">
        <v>5.21</v>
      </c>
      <c r="E123" s="83">
        <v>3.3540000000000001</v>
      </c>
      <c r="F123" s="83">
        <v>0.38500000000000001</v>
      </c>
      <c r="G123" s="83">
        <v>0.30499999999999999</v>
      </c>
      <c r="H123" s="83" t="s">
        <v>549</v>
      </c>
      <c r="I123" s="83" t="s">
        <v>538</v>
      </c>
      <c r="J123" s="83">
        <v>0</v>
      </c>
      <c r="K123" s="83" t="s">
        <v>483</v>
      </c>
      <c r="L123"/>
      <c r="M123"/>
      <c r="N123"/>
      <c r="O123"/>
      <c r="P123"/>
      <c r="Q123"/>
      <c r="R123"/>
      <c r="S123"/>
    </row>
    <row r="124" spans="1:19">
      <c r="A124" s="83" t="s">
        <v>578</v>
      </c>
      <c r="B124" s="83" t="s">
        <v>878</v>
      </c>
      <c r="C124" s="83">
        <v>17.18</v>
      </c>
      <c r="D124" s="83">
        <v>17.18</v>
      </c>
      <c r="E124" s="83">
        <v>3.3540000000000001</v>
      </c>
      <c r="F124" s="83">
        <v>0.38500000000000001</v>
      </c>
      <c r="G124" s="83">
        <v>0.30499999999999999</v>
      </c>
      <c r="H124" s="83" t="s">
        <v>549</v>
      </c>
      <c r="I124" s="83" t="s">
        <v>539</v>
      </c>
      <c r="J124" s="83">
        <v>180</v>
      </c>
      <c r="K124" s="83" t="s">
        <v>487</v>
      </c>
      <c r="L124"/>
      <c r="M124"/>
      <c r="N124"/>
      <c r="O124"/>
      <c r="P124"/>
      <c r="Q124"/>
      <c r="R124"/>
      <c r="S124"/>
    </row>
    <row r="125" spans="1:19">
      <c r="A125" s="83" t="s">
        <v>572</v>
      </c>
      <c r="B125" s="83" t="s">
        <v>878</v>
      </c>
      <c r="C125" s="83">
        <v>32.21</v>
      </c>
      <c r="D125" s="83">
        <v>32.21</v>
      </c>
      <c r="E125" s="83">
        <v>3.3540000000000001</v>
      </c>
      <c r="F125" s="83">
        <v>0.38500000000000001</v>
      </c>
      <c r="G125" s="83">
        <v>0.30499999999999999</v>
      </c>
      <c r="H125" s="83" t="s">
        <v>549</v>
      </c>
      <c r="I125" s="83" t="s">
        <v>531</v>
      </c>
      <c r="J125" s="83">
        <v>0</v>
      </c>
      <c r="K125" s="83" t="s">
        <v>483</v>
      </c>
      <c r="L125"/>
      <c r="M125"/>
      <c r="N125"/>
      <c r="O125"/>
      <c r="P125"/>
      <c r="Q125"/>
      <c r="R125"/>
      <c r="S125"/>
    </row>
    <row r="126" spans="1:19">
      <c r="A126" s="83" t="s">
        <v>575</v>
      </c>
      <c r="B126" s="83" t="s">
        <v>878</v>
      </c>
      <c r="C126" s="83">
        <v>4.5999999999999996</v>
      </c>
      <c r="D126" s="83">
        <v>4.5999999999999996</v>
      </c>
      <c r="E126" s="83">
        <v>3.3540000000000001</v>
      </c>
      <c r="F126" s="83">
        <v>0.38500000000000001</v>
      </c>
      <c r="G126" s="83">
        <v>0.30499999999999999</v>
      </c>
      <c r="H126" s="83" t="s">
        <v>549</v>
      </c>
      <c r="I126" s="83" t="s">
        <v>535</v>
      </c>
      <c r="J126" s="83">
        <v>180</v>
      </c>
      <c r="K126" s="83" t="s">
        <v>487</v>
      </c>
      <c r="L126"/>
      <c r="M126"/>
      <c r="N126"/>
      <c r="O126"/>
      <c r="P126"/>
      <c r="Q126"/>
      <c r="R126"/>
      <c r="S126"/>
    </row>
    <row r="127" spans="1:19">
      <c r="A127" s="83" t="s">
        <v>574</v>
      </c>
      <c r="B127" s="83" t="s">
        <v>878</v>
      </c>
      <c r="C127" s="83">
        <v>17.18</v>
      </c>
      <c r="D127" s="83">
        <v>17.18</v>
      </c>
      <c r="E127" s="83">
        <v>3.3540000000000001</v>
      </c>
      <c r="F127" s="83">
        <v>0.38500000000000001</v>
      </c>
      <c r="G127" s="83">
        <v>0.30499999999999999</v>
      </c>
      <c r="H127" s="83" t="s">
        <v>549</v>
      </c>
      <c r="I127" s="83" t="s">
        <v>534</v>
      </c>
      <c r="J127" s="83">
        <v>90</v>
      </c>
      <c r="K127" s="83" t="s">
        <v>485</v>
      </c>
      <c r="L127"/>
      <c r="M127"/>
      <c r="N127"/>
      <c r="O127"/>
      <c r="P127"/>
      <c r="Q127"/>
      <c r="R127"/>
      <c r="S127"/>
    </row>
    <row r="128" spans="1:19">
      <c r="A128" s="83" t="s">
        <v>573</v>
      </c>
      <c r="B128" s="83" t="s">
        <v>878</v>
      </c>
      <c r="C128" s="83">
        <v>4.5999999999999996</v>
      </c>
      <c r="D128" s="83">
        <v>4.5999999999999996</v>
      </c>
      <c r="E128" s="83">
        <v>3.3540000000000001</v>
      </c>
      <c r="F128" s="83">
        <v>0.38500000000000001</v>
      </c>
      <c r="G128" s="83">
        <v>0.30499999999999999</v>
      </c>
      <c r="H128" s="83" t="s">
        <v>549</v>
      </c>
      <c r="I128" s="83" t="s">
        <v>533</v>
      </c>
      <c r="J128" s="83">
        <v>0</v>
      </c>
      <c r="K128" s="83" t="s">
        <v>483</v>
      </c>
      <c r="L128"/>
      <c r="M128"/>
      <c r="N128"/>
      <c r="O128"/>
      <c r="P128"/>
      <c r="Q128"/>
      <c r="R128"/>
      <c r="S128"/>
    </row>
    <row r="129" spans="1:19">
      <c r="A129" s="83" t="s">
        <v>551</v>
      </c>
      <c r="B129" s="83" t="s">
        <v>878</v>
      </c>
      <c r="C129" s="83">
        <v>85.24</v>
      </c>
      <c r="D129" s="83">
        <v>85.24</v>
      </c>
      <c r="E129" s="83">
        <v>3.3540000000000001</v>
      </c>
      <c r="F129" s="83">
        <v>0.38500000000000001</v>
      </c>
      <c r="G129" s="83">
        <v>0.30499999999999999</v>
      </c>
      <c r="H129" s="83" t="s">
        <v>549</v>
      </c>
      <c r="I129" s="83" t="s">
        <v>504</v>
      </c>
      <c r="J129" s="83">
        <v>180</v>
      </c>
      <c r="K129" s="83" t="s">
        <v>487</v>
      </c>
      <c r="L129"/>
      <c r="M129"/>
      <c r="N129"/>
      <c r="O129"/>
      <c r="P129"/>
      <c r="Q129"/>
      <c r="R129"/>
      <c r="S129"/>
    </row>
    <row r="130" spans="1:19">
      <c r="A130" s="83" t="s">
        <v>548</v>
      </c>
      <c r="B130" s="83" t="s">
        <v>878</v>
      </c>
      <c r="C130" s="83">
        <v>23.3</v>
      </c>
      <c r="D130" s="83">
        <v>23.3</v>
      </c>
      <c r="E130" s="83">
        <v>3.3540000000000001</v>
      </c>
      <c r="F130" s="83">
        <v>0.38500000000000001</v>
      </c>
      <c r="G130" s="83">
        <v>0.30499999999999999</v>
      </c>
      <c r="H130" s="83" t="s">
        <v>549</v>
      </c>
      <c r="I130" s="83" t="s">
        <v>491</v>
      </c>
      <c r="J130" s="83">
        <v>180</v>
      </c>
      <c r="K130" s="83" t="s">
        <v>487</v>
      </c>
      <c r="L130"/>
      <c r="M130"/>
      <c r="N130"/>
      <c r="O130"/>
      <c r="P130"/>
      <c r="Q130"/>
      <c r="R130"/>
      <c r="S130"/>
    </row>
    <row r="131" spans="1:19">
      <c r="A131" s="83" t="s">
        <v>552</v>
      </c>
      <c r="B131" s="83" t="s">
        <v>879</v>
      </c>
      <c r="C131" s="83">
        <v>4.5999999999999996</v>
      </c>
      <c r="D131" s="83">
        <v>18.39</v>
      </c>
      <c r="E131" s="83">
        <v>3.3540000000000001</v>
      </c>
      <c r="F131" s="83">
        <v>0.38500000000000001</v>
      </c>
      <c r="G131" s="83">
        <v>0.30499999999999999</v>
      </c>
      <c r="H131" s="83" t="s">
        <v>549</v>
      </c>
      <c r="I131" s="83" t="s">
        <v>507</v>
      </c>
      <c r="J131" s="83">
        <v>180</v>
      </c>
      <c r="K131" s="83" t="s">
        <v>487</v>
      </c>
      <c r="L131"/>
      <c r="M131"/>
      <c r="N131"/>
      <c r="O131"/>
      <c r="P131"/>
      <c r="Q131"/>
      <c r="R131"/>
      <c r="S131"/>
    </row>
    <row r="132" spans="1:19">
      <c r="A132" s="83" t="s">
        <v>553</v>
      </c>
      <c r="B132" s="83" t="s">
        <v>879</v>
      </c>
      <c r="C132" s="83">
        <v>8.58</v>
      </c>
      <c r="D132" s="83">
        <v>34.33</v>
      </c>
      <c r="E132" s="83">
        <v>3.3540000000000001</v>
      </c>
      <c r="F132" s="83">
        <v>0.38500000000000001</v>
      </c>
      <c r="G132" s="83">
        <v>0.30499999999999999</v>
      </c>
      <c r="H132" s="83" t="s">
        <v>549</v>
      </c>
      <c r="I132" s="83" t="s">
        <v>508</v>
      </c>
      <c r="J132" s="83">
        <v>270</v>
      </c>
      <c r="K132" s="83" t="s">
        <v>489</v>
      </c>
      <c r="L132"/>
      <c r="M132"/>
      <c r="N132"/>
      <c r="O132"/>
      <c r="P132"/>
      <c r="Q132"/>
      <c r="R132"/>
      <c r="S132"/>
    </row>
    <row r="133" spans="1:19">
      <c r="A133" s="83" t="s">
        <v>566</v>
      </c>
      <c r="B133" s="83" t="s">
        <v>879</v>
      </c>
      <c r="C133" s="83">
        <v>4.5999999999999996</v>
      </c>
      <c r="D133" s="83">
        <v>4.5999999999999996</v>
      </c>
      <c r="E133" s="83">
        <v>3.3540000000000001</v>
      </c>
      <c r="F133" s="83">
        <v>0.38500000000000001</v>
      </c>
      <c r="G133" s="83">
        <v>0.30499999999999999</v>
      </c>
      <c r="H133" s="83" t="s">
        <v>549</v>
      </c>
      <c r="I133" s="83" t="s">
        <v>521</v>
      </c>
      <c r="J133" s="83">
        <v>180</v>
      </c>
      <c r="K133" s="83" t="s">
        <v>487</v>
      </c>
      <c r="L133"/>
      <c r="M133"/>
      <c r="N133"/>
      <c r="O133"/>
      <c r="P133"/>
      <c r="Q133"/>
      <c r="R133"/>
      <c r="S133"/>
    </row>
    <row r="134" spans="1:19">
      <c r="A134" s="83" t="s">
        <v>567</v>
      </c>
      <c r="B134" s="83" t="s">
        <v>879</v>
      </c>
      <c r="C134" s="83">
        <v>8.59</v>
      </c>
      <c r="D134" s="83">
        <v>8.59</v>
      </c>
      <c r="E134" s="83">
        <v>3.3540000000000001</v>
      </c>
      <c r="F134" s="83">
        <v>0.38500000000000001</v>
      </c>
      <c r="G134" s="83">
        <v>0.30499999999999999</v>
      </c>
      <c r="H134" s="83" t="s">
        <v>549</v>
      </c>
      <c r="I134" s="83" t="s">
        <v>522</v>
      </c>
      <c r="J134" s="83">
        <v>270</v>
      </c>
      <c r="K134" s="83" t="s">
        <v>489</v>
      </c>
      <c r="L134"/>
      <c r="M134"/>
      <c r="N134"/>
      <c r="O134"/>
      <c r="P134"/>
      <c r="Q134"/>
      <c r="R134"/>
      <c r="S134"/>
    </row>
    <row r="135" spans="1:19">
      <c r="A135" s="83" t="s">
        <v>554</v>
      </c>
      <c r="B135" s="83" t="s">
        <v>879</v>
      </c>
      <c r="C135" s="83">
        <v>4.5999999999999996</v>
      </c>
      <c r="D135" s="83">
        <v>18.39</v>
      </c>
      <c r="E135" s="83">
        <v>3.3540000000000001</v>
      </c>
      <c r="F135" s="83">
        <v>0.38500000000000001</v>
      </c>
      <c r="G135" s="83">
        <v>0.30499999999999999</v>
      </c>
      <c r="H135" s="83" t="s">
        <v>549</v>
      </c>
      <c r="I135" s="83" t="s">
        <v>509</v>
      </c>
      <c r="J135" s="83">
        <v>0</v>
      </c>
      <c r="K135" s="83" t="s">
        <v>483</v>
      </c>
      <c r="L135"/>
      <c r="M135"/>
      <c r="N135"/>
      <c r="O135"/>
      <c r="P135"/>
      <c r="Q135"/>
      <c r="R135"/>
      <c r="S135"/>
    </row>
    <row r="136" spans="1:19">
      <c r="A136" s="83" t="s">
        <v>555</v>
      </c>
      <c r="B136" s="83" t="s">
        <v>879</v>
      </c>
      <c r="C136" s="83">
        <v>8.58</v>
      </c>
      <c r="D136" s="83">
        <v>34.33</v>
      </c>
      <c r="E136" s="83">
        <v>3.3540000000000001</v>
      </c>
      <c r="F136" s="83">
        <v>0.38500000000000001</v>
      </c>
      <c r="G136" s="83">
        <v>0.30499999999999999</v>
      </c>
      <c r="H136" s="83" t="s">
        <v>549</v>
      </c>
      <c r="I136" s="83" t="s">
        <v>510</v>
      </c>
      <c r="J136" s="83">
        <v>270</v>
      </c>
      <c r="K136" s="83" t="s">
        <v>489</v>
      </c>
      <c r="L136"/>
      <c r="M136"/>
      <c r="N136"/>
      <c r="O136"/>
      <c r="P136"/>
      <c r="Q136"/>
      <c r="R136"/>
      <c r="S136"/>
    </row>
    <row r="137" spans="1:19">
      <c r="A137" s="83" t="s">
        <v>568</v>
      </c>
      <c r="B137" s="83" t="s">
        <v>879</v>
      </c>
      <c r="C137" s="83">
        <v>4.5999999999999996</v>
      </c>
      <c r="D137" s="83">
        <v>4.5999999999999996</v>
      </c>
      <c r="E137" s="83">
        <v>3.3540000000000001</v>
      </c>
      <c r="F137" s="83">
        <v>0.38500000000000001</v>
      </c>
      <c r="G137" s="83">
        <v>0.30499999999999999</v>
      </c>
      <c r="H137" s="83" t="s">
        <v>549</v>
      </c>
      <c r="I137" s="83" t="s">
        <v>524</v>
      </c>
      <c r="J137" s="83">
        <v>0</v>
      </c>
      <c r="K137" s="83" t="s">
        <v>483</v>
      </c>
      <c r="L137"/>
      <c r="M137"/>
      <c r="N137"/>
      <c r="O137"/>
      <c r="P137"/>
      <c r="Q137"/>
      <c r="R137"/>
      <c r="S137"/>
    </row>
    <row r="138" spans="1:19">
      <c r="A138" s="83" t="s">
        <v>569</v>
      </c>
      <c r="B138" s="83" t="s">
        <v>879</v>
      </c>
      <c r="C138" s="83">
        <v>8.59</v>
      </c>
      <c r="D138" s="83">
        <v>8.59</v>
      </c>
      <c r="E138" s="83">
        <v>3.3540000000000001</v>
      </c>
      <c r="F138" s="83">
        <v>0.38500000000000001</v>
      </c>
      <c r="G138" s="83">
        <v>0.30499999999999999</v>
      </c>
      <c r="H138" s="83" t="s">
        <v>549</v>
      </c>
      <c r="I138" s="83" t="s">
        <v>525</v>
      </c>
      <c r="J138" s="83">
        <v>270</v>
      </c>
      <c r="K138" s="83" t="s">
        <v>489</v>
      </c>
      <c r="L138"/>
      <c r="M138"/>
      <c r="N138"/>
      <c r="O138"/>
      <c r="P138"/>
      <c r="Q138"/>
      <c r="R138"/>
      <c r="S138"/>
    </row>
    <row r="139" spans="1:19">
      <c r="A139" s="83" t="s">
        <v>556</v>
      </c>
      <c r="B139" s="83" t="s">
        <v>879</v>
      </c>
      <c r="C139" s="83">
        <v>3.68</v>
      </c>
      <c r="D139" s="83">
        <v>279.51</v>
      </c>
      <c r="E139" s="83">
        <v>3.3540000000000001</v>
      </c>
      <c r="F139" s="83">
        <v>0.38500000000000001</v>
      </c>
      <c r="G139" s="83">
        <v>0.30499999999999999</v>
      </c>
      <c r="H139" s="83" t="s">
        <v>549</v>
      </c>
      <c r="I139" s="83" t="s">
        <v>511</v>
      </c>
      <c r="J139" s="83">
        <v>180</v>
      </c>
      <c r="K139" s="83" t="s">
        <v>487</v>
      </c>
      <c r="L139"/>
      <c r="M139"/>
      <c r="N139"/>
      <c r="O139"/>
      <c r="P139"/>
      <c r="Q139"/>
      <c r="R139"/>
      <c r="S139"/>
    </row>
    <row r="140" spans="1:19">
      <c r="A140" s="83" t="s">
        <v>570</v>
      </c>
      <c r="B140" s="83" t="s">
        <v>879</v>
      </c>
      <c r="C140" s="83">
        <v>6.75</v>
      </c>
      <c r="D140" s="83">
        <v>60.74</v>
      </c>
      <c r="E140" s="83">
        <v>3.3540000000000001</v>
      </c>
      <c r="F140" s="83">
        <v>0.38500000000000001</v>
      </c>
      <c r="G140" s="83">
        <v>0.30499999999999999</v>
      </c>
      <c r="H140" s="83" t="s">
        <v>549</v>
      </c>
      <c r="I140" s="83" t="s">
        <v>527</v>
      </c>
      <c r="J140" s="83">
        <v>180</v>
      </c>
      <c r="K140" s="83" t="s">
        <v>487</v>
      </c>
      <c r="L140"/>
      <c r="M140"/>
      <c r="N140"/>
      <c r="O140"/>
      <c r="P140"/>
      <c r="Q140"/>
      <c r="R140"/>
      <c r="S140"/>
    </row>
    <row r="141" spans="1:19">
      <c r="A141" s="83" t="s">
        <v>557</v>
      </c>
      <c r="B141" s="83" t="s">
        <v>879</v>
      </c>
      <c r="C141" s="83">
        <v>3.68</v>
      </c>
      <c r="D141" s="83">
        <v>279.60000000000002</v>
      </c>
      <c r="E141" s="83">
        <v>3.3540000000000001</v>
      </c>
      <c r="F141" s="83">
        <v>0.38500000000000001</v>
      </c>
      <c r="G141" s="83">
        <v>0.30499999999999999</v>
      </c>
      <c r="H141" s="83" t="s">
        <v>549</v>
      </c>
      <c r="I141" s="83" t="s">
        <v>512</v>
      </c>
      <c r="J141" s="83">
        <v>0</v>
      </c>
      <c r="K141" s="83" t="s">
        <v>483</v>
      </c>
      <c r="L141"/>
      <c r="M141"/>
      <c r="N141"/>
      <c r="O141"/>
      <c r="P141"/>
      <c r="Q141"/>
      <c r="R141"/>
      <c r="S141"/>
    </row>
    <row r="142" spans="1:19">
      <c r="A142" s="83" t="s">
        <v>558</v>
      </c>
      <c r="B142" s="83" t="s">
        <v>879</v>
      </c>
      <c r="C142" s="83">
        <v>8.58</v>
      </c>
      <c r="D142" s="83">
        <v>34.33</v>
      </c>
      <c r="E142" s="83">
        <v>3.3540000000000001</v>
      </c>
      <c r="F142" s="83">
        <v>0.38500000000000001</v>
      </c>
      <c r="G142" s="83">
        <v>0.30499999999999999</v>
      </c>
      <c r="H142" s="83" t="s">
        <v>549</v>
      </c>
      <c r="I142" s="83" t="s">
        <v>513</v>
      </c>
      <c r="J142" s="83">
        <v>90</v>
      </c>
      <c r="K142" s="83" t="s">
        <v>485</v>
      </c>
      <c r="L142"/>
      <c r="M142"/>
      <c r="N142"/>
      <c r="O142"/>
      <c r="P142"/>
      <c r="Q142"/>
      <c r="R142"/>
      <c r="S142"/>
    </row>
    <row r="143" spans="1:19">
      <c r="A143" s="83" t="s">
        <v>559</v>
      </c>
      <c r="B143" s="83" t="s">
        <v>879</v>
      </c>
      <c r="C143" s="83">
        <v>4.5999999999999996</v>
      </c>
      <c r="D143" s="83">
        <v>18.39</v>
      </c>
      <c r="E143" s="83">
        <v>3.3540000000000001</v>
      </c>
      <c r="F143" s="83">
        <v>0.38500000000000001</v>
      </c>
      <c r="G143" s="83">
        <v>0.30499999999999999</v>
      </c>
      <c r="H143" s="83" t="s">
        <v>549</v>
      </c>
      <c r="I143" s="83" t="s">
        <v>514</v>
      </c>
      <c r="J143" s="83">
        <v>180</v>
      </c>
      <c r="K143" s="83" t="s">
        <v>487</v>
      </c>
      <c r="L143"/>
      <c r="M143"/>
      <c r="N143"/>
      <c r="O143"/>
      <c r="P143"/>
      <c r="Q143"/>
      <c r="R143"/>
      <c r="S143"/>
    </row>
    <row r="144" spans="1:19">
      <c r="A144" s="83" t="s">
        <v>561</v>
      </c>
      <c r="B144" s="83" t="s">
        <v>879</v>
      </c>
      <c r="C144" s="83">
        <v>8.58</v>
      </c>
      <c r="D144" s="83">
        <v>34.33</v>
      </c>
      <c r="E144" s="83">
        <v>3.3540000000000001</v>
      </c>
      <c r="F144" s="83">
        <v>0.38500000000000001</v>
      </c>
      <c r="G144" s="83">
        <v>0.30499999999999999</v>
      </c>
      <c r="H144" s="83" t="s">
        <v>549</v>
      </c>
      <c r="I144" s="83" t="s">
        <v>516</v>
      </c>
      <c r="J144" s="83">
        <v>90</v>
      </c>
      <c r="K144" s="83" t="s">
        <v>485</v>
      </c>
      <c r="L144"/>
      <c r="M144"/>
      <c r="N144"/>
      <c r="O144"/>
      <c r="P144"/>
      <c r="Q144"/>
      <c r="R144"/>
      <c r="S144"/>
    </row>
    <row r="145" spans="1:19">
      <c r="A145" s="83" t="s">
        <v>560</v>
      </c>
      <c r="B145" s="83" t="s">
        <v>879</v>
      </c>
      <c r="C145" s="83">
        <v>4.5999999999999996</v>
      </c>
      <c r="D145" s="83">
        <v>18.39</v>
      </c>
      <c r="E145" s="83">
        <v>3.3540000000000001</v>
      </c>
      <c r="F145" s="83">
        <v>0.38500000000000001</v>
      </c>
      <c r="G145" s="83">
        <v>0.30499999999999999</v>
      </c>
      <c r="H145" s="83" t="s">
        <v>549</v>
      </c>
      <c r="I145" s="83" t="s">
        <v>515</v>
      </c>
      <c r="J145" s="83">
        <v>0</v>
      </c>
      <c r="K145" s="83" t="s">
        <v>483</v>
      </c>
      <c r="L145"/>
      <c r="M145"/>
      <c r="N145"/>
      <c r="O145"/>
      <c r="P145"/>
      <c r="Q145"/>
      <c r="R145"/>
      <c r="S145"/>
    </row>
    <row r="146" spans="1:19">
      <c r="A146" s="83" t="s">
        <v>579</v>
      </c>
      <c r="B146" s="83"/>
      <c r="C146" s="83"/>
      <c r="D146" s="83">
        <v>1214.08</v>
      </c>
      <c r="E146" s="83">
        <v>3.35</v>
      </c>
      <c r="F146" s="83">
        <v>0.38500000000000001</v>
      </c>
      <c r="G146" s="83">
        <v>0.30499999999999999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580</v>
      </c>
      <c r="B147" s="83"/>
      <c r="C147" s="83"/>
      <c r="D147" s="83">
        <v>432.93</v>
      </c>
      <c r="E147" s="83">
        <v>3.35</v>
      </c>
      <c r="F147" s="83">
        <v>0.38500000000000001</v>
      </c>
      <c r="G147" s="83">
        <v>0.30499999999999999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581</v>
      </c>
      <c r="B148" s="83"/>
      <c r="C148" s="83"/>
      <c r="D148" s="83">
        <v>781.15</v>
      </c>
      <c r="E148" s="83">
        <v>3.35</v>
      </c>
      <c r="F148" s="83">
        <v>0.38500000000000001</v>
      </c>
      <c r="G148" s="83">
        <v>0.30499999999999999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241</v>
      </c>
      <c r="C150" s="83" t="s">
        <v>582</v>
      </c>
      <c r="D150" s="83" t="s">
        <v>583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584</v>
      </c>
      <c r="B151" s="83" t="s">
        <v>585</v>
      </c>
      <c r="C151" s="83">
        <v>1531252.98</v>
      </c>
      <c r="D151" s="83">
        <v>2.5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586</v>
      </c>
      <c r="B152" s="83" t="s">
        <v>587</v>
      </c>
      <c r="C152" s="83">
        <v>3366885.36</v>
      </c>
      <c r="D152" s="83">
        <v>0.7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241</v>
      </c>
      <c r="C154" s="83" t="s">
        <v>588</v>
      </c>
      <c r="D154" s="83" t="s">
        <v>589</v>
      </c>
      <c r="E154" s="83" t="s">
        <v>590</v>
      </c>
      <c r="F154" s="83" t="s">
        <v>591</v>
      </c>
      <c r="G154" s="83" t="s">
        <v>583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592</v>
      </c>
      <c r="B155" s="83" t="s">
        <v>593</v>
      </c>
      <c r="C155" s="83">
        <v>25430.53</v>
      </c>
      <c r="D155" s="83">
        <v>16214.06</v>
      </c>
      <c r="E155" s="83">
        <v>9216.4699999999993</v>
      </c>
      <c r="F155" s="83">
        <v>0.64</v>
      </c>
      <c r="G155" s="83" t="s">
        <v>594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600</v>
      </c>
      <c r="B156" s="83" t="s">
        <v>593</v>
      </c>
      <c r="C156" s="83">
        <v>6683.82</v>
      </c>
      <c r="D156" s="83">
        <v>4264.71</v>
      </c>
      <c r="E156" s="83">
        <v>2419.12</v>
      </c>
      <c r="F156" s="83">
        <v>0.64</v>
      </c>
      <c r="G156" s="83" t="s">
        <v>594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595</v>
      </c>
      <c r="B157" s="83" t="s">
        <v>593</v>
      </c>
      <c r="C157" s="83">
        <v>25134.9</v>
      </c>
      <c r="D157" s="83">
        <v>16022.93</v>
      </c>
      <c r="E157" s="83">
        <v>9111.9699999999993</v>
      </c>
      <c r="F157" s="83">
        <v>0.64</v>
      </c>
      <c r="G157" s="83" t="s">
        <v>594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601</v>
      </c>
      <c r="B158" s="83" t="s">
        <v>593</v>
      </c>
      <c r="C158" s="83">
        <v>6620.21</v>
      </c>
      <c r="D158" s="83">
        <v>4223.57</v>
      </c>
      <c r="E158" s="83">
        <v>2396.65</v>
      </c>
      <c r="F158" s="83">
        <v>0.64</v>
      </c>
      <c r="G158" s="83" t="s">
        <v>594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596</v>
      </c>
      <c r="B159" s="83" t="s">
        <v>593</v>
      </c>
      <c r="C159" s="83">
        <v>474406.98</v>
      </c>
      <c r="D159" s="83">
        <v>288058.67</v>
      </c>
      <c r="E159" s="83">
        <v>186348.31</v>
      </c>
      <c r="F159" s="83">
        <v>0.61</v>
      </c>
      <c r="G159" s="83" t="s">
        <v>594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602</v>
      </c>
      <c r="B160" s="83" t="s">
        <v>593</v>
      </c>
      <c r="C160" s="83">
        <v>29595.119999999999</v>
      </c>
      <c r="D160" s="83">
        <v>17495.310000000001</v>
      </c>
      <c r="E160" s="83">
        <v>12099.81</v>
      </c>
      <c r="F160" s="83">
        <v>0.59</v>
      </c>
      <c r="G160" s="83" t="s">
        <v>594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597</v>
      </c>
      <c r="B161" s="83" t="s">
        <v>593</v>
      </c>
      <c r="C161" s="83">
        <v>474406.98</v>
      </c>
      <c r="D161" s="83">
        <v>288058.67</v>
      </c>
      <c r="E161" s="83">
        <v>186348.31</v>
      </c>
      <c r="F161" s="83">
        <v>0.61</v>
      </c>
      <c r="G161" s="83" t="s">
        <v>594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598</v>
      </c>
      <c r="B162" s="83" t="s">
        <v>593</v>
      </c>
      <c r="C162" s="83">
        <v>19804.75</v>
      </c>
      <c r="D162" s="83">
        <v>12571.39</v>
      </c>
      <c r="E162" s="83">
        <v>7233.36</v>
      </c>
      <c r="F162" s="83">
        <v>0.63</v>
      </c>
      <c r="G162" s="83" t="s">
        <v>594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599</v>
      </c>
      <c r="B163" s="83" t="s">
        <v>593</v>
      </c>
      <c r="C163" s="83">
        <v>19613.330000000002</v>
      </c>
      <c r="D163" s="83">
        <v>12447.75</v>
      </c>
      <c r="E163" s="83">
        <v>7165.57</v>
      </c>
      <c r="F163" s="83">
        <v>0.63</v>
      </c>
      <c r="G163" s="83" t="s">
        <v>594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604</v>
      </c>
      <c r="B164" s="83" t="s">
        <v>593</v>
      </c>
      <c r="C164" s="83">
        <v>54590.080000000002</v>
      </c>
      <c r="D164" s="83">
        <v>33261.370000000003</v>
      </c>
      <c r="E164" s="83">
        <v>21328.71</v>
      </c>
      <c r="F164" s="83">
        <v>0.61</v>
      </c>
      <c r="G164" s="83" t="s">
        <v>594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605</v>
      </c>
      <c r="B165" s="83" t="s">
        <v>593</v>
      </c>
      <c r="C165" s="83">
        <v>3507.3</v>
      </c>
      <c r="D165" s="83">
        <v>2081.4699999999998</v>
      </c>
      <c r="E165" s="83">
        <v>1425.83</v>
      </c>
      <c r="F165" s="83">
        <v>0.59</v>
      </c>
      <c r="G165" s="83" t="s">
        <v>594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603</v>
      </c>
      <c r="B166" s="83" t="s">
        <v>593</v>
      </c>
      <c r="C166" s="83">
        <v>829484.91</v>
      </c>
      <c r="D166" s="83">
        <v>521947.41</v>
      </c>
      <c r="E166" s="83">
        <v>307537.49</v>
      </c>
      <c r="F166" s="83">
        <v>0.63</v>
      </c>
      <c r="G166" s="83" t="s">
        <v>594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241</v>
      </c>
      <c r="C168" s="83" t="s">
        <v>588</v>
      </c>
      <c r="D168" s="83" t="s">
        <v>583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625</v>
      </c>
      <c r="B169" s="83" t="s">
        <v>607</v>
      </c>
      <c r="C169" s="83">
        <v>39176.26</v>
      </c>
      <c r="D169" s="83" t="s">
        <v>594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606</v>
      </c>
      <c r="B170" s="83" t="s">
        <v>607</v>
      </c>
      <c r="C170" s="83">
        <v>31272.83</v>
      </c>
      <c r="D170" s="83" t="s">
        <v>594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613</v>
      </c>
      <c r="B171" s="83" t="s">
        <v>607</v>
      </c>
      <c r="C171" s="83">
        <v>15095.52</v>
      </c>
      <c r="D171" s="83" t="s">
        <v>594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621</v>
      </c>
      <c r="B172" s="83" t="s">
        <v>607</v>
      </c>
      <c r="C172" s="83">
        <v>10068.120000000001</v>
      </c>
      <c r="D172" s="83" t="s">
        <v>594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628</v>
      </c>
      <c r="B173" s="83" t="s">
        <v>607</v>
      </c>
      <c r="C173" s="83">
        <v>3420.37</v>
      </c>
      <c r="D173" s="83" t="s">
        <v>594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838</v>
      </c>
      <c r="B174" s="83" t="s">
        <v>839</v>
      </c>
      <c r="C174" s="83">
        <v>15322.55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626</v>
      </c>
      <c r="B175" s="83" t="s">
        <v>607</v>
      </c>
      <c r="C175" s="83">
        <v>40232</v>
      </c>
      <c r="D175" s="83" t="s">
        <v>594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627</v>
      </c>
      <c r="B176" s="83" t="s">
        <v>607</v>
      </c>
      <c r="C176" s="83">
        <v>16408.27</v>
      </c>
      <c r="D176" s="83" t="s">
        <v>594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612</v>
      </c>
      <c r="B177" s="83" t="s">
        <v>607</v>
      </c>
      <c r="C177" s="83">
        <v>46354.98</v>
      </c>
      <c r="D177" s="83" t="s">
        <v>594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614</v>
      </c>
      <c r="B178" s="83" t="s">
        <v>607</v>
      </c>
      <c r="C178" s="83">
        <v>84840.47</v>
      </c>
      <c r="D178" s="83" t="s">
        <v>594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610</v>
      </c>
      <c r="B179" s="83" t="s">
        <v>607</v>
      </c>
      <c r="C179" s="83">
        <v>352.02</v>
      </c>
      <c r="D179" s="83" t="s">
        <v>594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608</v>
      </c>
      <c r="B180" s="83" t="s">
        <v>607</v>
      </c>
      <c r="C180" s="83">
        <v>5098.9399999999996</v>
      </c>
      <c r="D180" s="83" t="s">
        <v>594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609</v>
      </c>
      <c r="B181" s="83" t="s">
        <v>607</v>
      </c>
      <c r="C181" s="83">
        <v>6615.99</v>
      </c>
      <c r="D181" s="83" t="s">
        <v>594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615</v>
      </c>
      <c r="B182" s="83" t="s">
        <v>607</v>
      </c>
      <c r="C182" s="83">
        <v>18389.240000000002</v>
      </c>
      <c r="D182" s="83" t="s">
        <v>594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622</v>
      </c>
      <c r="B183" s="83" t="s">
        <v>607</v>
      </c>
      <c r="C183" s="83">
        <v>5088.41</v>
      </c>
      <c r="D183" s="83" t="s">
        <v>594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616</v>
      </c>
      <c r="B184" s="83" t="s">
        <v>607</v>
      </c>
      <c r="C184" s="83">
        <v>18400.43</v>
      </c>
      <c r="D184" s="83" t="s">
        <v>594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623</v>
      </c>
      <c r="B185" s="83" t="s">
        <v>607</v>
      </c>
      <c r="C185" s="83">
        <v>5094.29</v>
      </c>
      <c r="D185" s="83" t="s">
        <v>594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617</v>
      </c>
      <c r="B186" s="83" t="s">
        <v>607</v>
      </c>
      <c r="C186" s="83">
        <v>789447.48</v>
      </c>
      <c r="D186" s="83" t="s">
        <v>594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624</v>
      </c>
      <c r="B187" s="83" t="s">
        <v>607</v>
      </c>
      <c r="C187" s="83">
        <v>45906.400000000001</v>
      </c>
      <c r="D187" s="83" t="s">
        <v>594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618</v>
      </c>
      <c r="B188" s="83" t="s">
        <v>607</v>
      </c>
      <c r="C188" s="83">
        <v>789447.48</v>
      </c>
      <c r="D188" s="83" t="s">
        <v>594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619</v>
      </c>
      <c r="B189" s="83" t="s">
        <v>607</v>
      </c>
      <c r="C189" s="83">
        <v>17965.62</v>
      </c>
      <c r="D189" s="83" t="s">
        <v>594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620</v>
      </c>
      <c r="B190" s="83" t="s">
        <v>607</v>
      </c>
      <c r="C190" s="83">
        <v>17972.990000000002</v>
      </c>
      <c r="D190" s="83" t="s">
        <v>594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611</v>
      </c>
      <c r="B191" s="83" t="s">
        <v>607</v>
      </c>
      <c r="C191" s="83">
        <v>508.11</v>
      </c>
      <c r="D191" s="83" t="s">
        <v>594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630</v>
      </c>
      <c r="B192" s="83" t="s">
        <v>607</v>
      </c>
      <c r="C192" s="83">
        <v>56417.29</v>
      </c>
      <c r="D192" s="83" t="s">
        <v>594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631</v>
      </c>
      <c r="B193" s="83" t="s">
        <v>607</v>
      </c>
      <c r="C193" s="83">
        <v>3693.99</v>
      </c>
      <c r="D193" s="83" t="s">
        <v>594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629</v>
      </c>
      <c r="B194" s="83" t="s">
        <v>607</v>
      </c>
      <c r="C194" s="83">
        <v>312499.83</v>
      </c>
      <c r="D194" s="83" t="s">
        <v>594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241</v>
      </c>
      <c r="C196" s="83" t="s">
        <v>632</v>
      </c>
      <c r="D196" s="83" t="s">
        <v>633</v>
      </c>
      <c r="E196" s="83" t="s">
        <v>634</v>
      </c>
      <c r="F196" s="83" t="s">
        <v>635</v>
      </c>
      <c r="G196" s="83" t="s">
        <v>636</v>
      </c>
      <c r="H196" s="83" t="s">
        <v>637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840</v>
      </c>
      <c r="B197" s="83" t="s">
        <v>642</v>
      </c>
      <c r="C197" s="83">
        <v>0.54</v>
      </c>
      <c r="D197" s="83">
        <v>50</v>
      </c>
      <c r="E197" s="83">
        <v>0.48</v>
      </c>
      <c r="F197" s="83">
        <v>45.22</v>
      </c>
      <c r="G197" s="83">
        <v>1</v>
      </c>
      <c r="H197" s="83" t="s">
        <v>841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652</v>
      </c>
      <c r="B198" s="83" t="s">
        <v>639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640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653</v>
      </c>
      <c r="B199" s="83" t="s">
        <v>639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640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638</v>
      </c>
      <c r="B200" s="83" t="s">
        <v>639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640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641</v>
      </c>
      <c r="B201" s="83" t="s">
        <v>642</v>
      </c>
      <c r="C201" s="83">
        <v>0.52</v>
      </c>
      <c r="D201" s="83">
        <v>331</v>
      </c>
      <c r="E201" s="83">
        <v>1.48</v>
      </c>
      <c r="F201" s="83">
        <v>940.87</v>
      </c>
      <c r="G201" s="83">
        <v>1</v>
      </c>
      <c r="H201" s="83" t="s">
        <v>643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649</v>
      </c>
      <c r="B202" s="83" t="s">
        <v>642</v>
      </c>
      <c r="C202" s="83">
        <v>0.52</v>
      </c>
      <c r="D202" s="83">
        <v>331</v>
      </c>
      <c r="E202" s="83">
        <v>0.39</v>
      </c>
      <c r="F202" s="83">
        <v>247.67</v>
      </c>
      <c r="G202" s="83">
        <v>1</v>
      </c>
      <c r="H202" s="83" t="s">
        <v>643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644</v>
      </c>
      <c r="B203" s="83" t="s">
        <v>642</v>
      </c>
      <c r="C203" s="83">
        <v>0.52</v>
      </c>
      <c r="D203" s="83">
        <v>331</v>
      </c>
      <c r="E203" s="83">
        <v>1.46</v>
      </c>
      <c r="F203" s="83">
        <v>929.75</v>
      </c>
      <c r="G203" s="83">
        <v>1</v>
      </c>
      <c r="H203" s="83" t="s">
        <v>643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650</v>
      </c>
      <c r="B204" s="83" t="s">
        <v>642</v>
      </c>
      <c r="C204" s="83">
        <v>0.52</v>
      </c>
      <c r="D204" s="83">
        <v>331</v>
      </c>
      <c r="E204" s="83">
        <v>0.39</v>
      </c>
      <c r="F204" s="83">
        <v>245.27</v>
      </c>
      <c r="G204" s="83">
        <v>1</v>
      </c>
      <c r="H204" s="83" t="s">
        <v>643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645</v>
      </c>
      <c r="B205" s="83" t="s">
        <v>642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643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651</v>
      </c>
      <c r="B206" s="83" t="s">
        <v>642</v>
      </c>
      <c r="C206" s="83">
        <v>0.52</v>
      </c>
      <c r="D206" s="83">
        <v>331</v>
      </c>
      <c r="E206" s="83">
        <v>1.27</v>
      </c>
      <c r="F206" s="83">
        <v>809.89</v>
      </c>
      <c r="G206" s="83">
        <v>1</v>
      </c>
      <c r="H206" s="83" t="s">
        <v>643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646</v>
      </c>
      <c r="B207" s="83" t="s">
        <v>642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643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647</v>
      </c>
      <c r="B208" s="83" t="s">
        <v>642</v>
      </c>
      <c r="C208" s="83">
        <v>0.52</v>
      </c>
      <c r="D208" s="83">
        <v>331</v>
      </c>
      <c r="E208" s="83">
        <v>1.1499999999999999</v>
      </c>
      <c r="F208" s="83">
        <v>734.14</v>
      </c>
      <c r="G208" s="83">
        <v>1</v>
      </c>
      <c r="H208" s="83" t="s">
        <v>643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648</v>
      </c>
      <c r="B209" s="83" t="s">
        <v>642</v>
      </c>
      <c r="C209" s="83">
        <v>0.52</v>
      </c>
      <c r="D209" s="83">
        <v>331</v>
      </c>
      <c r="E209" s="83">
        <v>1.1399999999999999</v>
      </c>
      <c r="F209" s="83">
        <v>726.96</v>
      </c>
      <c r="G209" s="83">
        <v>1</v>
      </c>
      <c r="H209" s="83" t="s">
        <v>643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657</v>
      </c>
      <c r="B210" s="83" t="s">
        <v>642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656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658</v>
      </c>
      <c r="B211" s="83" t="s">
        <v>642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656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654</v>
      </c>
      <c r="B212" s="83" t="s">
        <v>655</v>
      </c>
      <c r="C212" s="83">
        <v>0.61</v>
      </c>
      <c r="D212" s="83">
        <v>1017.59</v>
      </c>
      <c r="E212" s="83">
        <v>42.36</v>
      </c>
      <c r="F212" s="83">
        <v>70174.45</v>
      </c>
      <c r="G212" s="83">
        <v>1</v>
      </c>
      <c r="H212" s="83" t="s">
        <v>656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241</v>
      </c>
      <c r="C214" s="83" t="s">
        <v>659</v>
      </c>
      <c r="D214" s="83" t="s">
        <v>660</v>
      </c>
      <c r="E214" s="83" t="s">
        <v>661</v>
      </c>
      <c r="F214" s="83" t="s">
        <v>662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667</v>
      </c>
      <c r="B215" s="83" t="s">
        <v>664</v>
      </c>
      <c r="C215" s="83" t="s">
        <v>665</v>
      </c>
      <c r="D215" s="83">
        <v>179352</v>
      </c>
      <c r="E215" s="83">
        <v>14031.81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666</v>
      </c>
      <c r="B216" s="83" t="s">
        <v>664</v>
      </c>
      <c r="C216" s="83" t="s">
        <v>665</v>
      </c>
      <c r="D216" s="83">
        <v>179352</v>
      </c>
      <c r="E216" s="83">
        <v>18539.5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663</v>
      </c>
      <c r="B217" s="83" t="s">
        <v>664</v>
      </c>
      <c r="C217" s="83" t="s">
        <v>665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241</v>
      </c>
      <c r="C219" s="83" t="s">
        <v>668</v>
      </c>
      <c r="D219" s="83" t="s">
        <v>669</v>
      </c>
      <c r="E219" s="83" t="s">
        <v>670</v>
      </c>
      <c r="F219" s="83" t="s">
        <v>671</v>
      </c>
      <c r="G219" s="83" t="s">
        <v>672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673</v>
      </c>
      <c r="B220" s="83" t="s">
        <v>674</v>
      </c>
      <c r="C220" s="83">
        <v>2</v>
      </c>
      <c r="D220" s="83">
        <v>845000</v>
      </c>
      <c r="E220" s="83">
        <v>0.78</v>
      </c>
      <c r="F220" s="83">
        <v>0.33</v>
      </c>
      <c r="G220" s="83">
        <v>0.65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675</v>
      </c>
      <c r="C222" s="83" t="s">
        <v>676</v>
      </c>
      <c r="D222" s="83" t="s">
        <v>677</v>
      </c>
      <c r="E222" s="83" t="s">
        <v>678</v>
      </c>
      <c r="F222" s="83" t="s">
        <v>679</v>
      </c>
      <c r="G222" s="83" t="s">
        <v>680</v>
      </c>
      <c r="H222" s="83" t="s">
        <v>681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682</v>
      </c>
      <c r="B223" s="83">
        <v>226859.24359999999</v>
      </c>
      <c r="C223" s="83">
        <v>339.36930000000001</v>
      </c>
      <c r="D223" s="83">
        <v>723.25329999999997</v>
      </c>
      <c r="E223" s="83">
        <v>0</v>
      </c>
      <c r="F223" s="83">
        <v>3.0000000000000001E-3</v>
      </c>
      <c r="G223" s="83">
        <v>751701.29859999998</v>
      </c>
      <c r="H223" s="83">
        <v>91606.106799999994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683</v>
      </c>
      <c r="B224" s="83">
        <v>202393.3873</v>
      </c>
      <c r="C224" s="83">
        <v>304.31950000000001</v>
      </c>
      <c r="D224" s="83">
        <v>653.64179999999999</v>
      </c>
      <c r="E224" s="83">
        <v>0</v>
      </c>
      <c r="F224" s="83">
        <v>2.7000000000000001E-3</v>
      </c>
      <c r="G224" s="83">
        <v>679365.83559999999</v>
      </c>
      <c r="H224" s="83">
        <v>81878.7788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684</v>
      </c>
      <c r="B225" s="83">
        <v>219894.21599999999</v>
      </c>
      <c r="C225" s="83">
        <v>335.04759999999999</v>
      </c>
      <c r="D225" s="83">
        <v>734.05139999999994</v>
      </c>
      <c r="E225" s="83">
        <v>0</v>
      </c>
      <c r="F225" s="83">
        <v>3.0000000000000001E-3</v>
      </c>
      <c r="G225" s="83">
        <v>762979.55810000002</v>
      </c>
      <c r="H225" s="83">
        <v>89391.730100000001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685</v>
      </c>
      <c r="B226" s="83">
        <v>207500.315</v>
      </c>
      <c r="C226" s="83">
        <v>323.67380000000003</v>
      </c>
      <c r="D226" s="83">
        <v>733.3288</v>
      </c>
      <c r="E226" s="83">
        <v>0</v>
      </c>
      <c r="F226" s="83">
        <v>3.0000000000000001E-3</v>
      </c>
      <c r="G226" s="83">
        <v>762293.66619999998</v>
      </c>
      <c r="H226" s="83">
        <v>85090.044999999998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387</v>
      </c>
      <c r="B227" s="83">
        <v>215291.5282</v>
      </c>
      <c r="C227" s="83">
        <v>341.93299999999999</v>
      </c>
      <c r="D227" s="83">
        <v>793.91200000000003</v>
      </c>
      <c r="E227" s="83">
        <v>0</v>
      </c>
      <c r="F227" s="83">
        <v>3.2000000000000002E-3</v>
      </c>
      <c r="G227" s="83">
        <v>825319.90870000003</v>
      </c>
      <c r="H227" s="83">
        <v>88883.9274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686</v>
      </c>
      <c r="B228" s="83">
        <v>215633.4069</v>
      </c>
      <c r="C228" s="83">
        <v>348.33879999999999</v>
      </c>
      <c r="D228" s="83">
        <v>826.90509999999995</v>
      </c>
      <c r="E228" s="83">
        <v>0</v>
      </c>
      <c r="F228" s="83">
        <v>3.3E-3</v>
      </c>
      <c r="G228" s="83">
        <v>859664.29169999994</v>
      </c>
      <c r="H228" s="83">
        <v>89600.150299999994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687</v>
      </c>
      <c r="B229" s="83">
        <v>240394.78640000001</v>
      </c>
      <c r="C229" s="83">
        <v>393.54020000000003</v>
      </c>
      <c r="D229" s="83">
        <v>950.01139999999998</v>
      </c>
      <c r="E229" s="83">
        <v>0</v>
      </c>
      <c r="F229" s="83">
        <v>3.8E-3</v>
      </c>
      <c r="G229" s="83">
        <v>987686.99140000006</v>
      </c>
      <c r="H229" s="83">
        <v>100399.2092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688</v>
      </c>
      <c r="B230" s="83">
        <v>230050.01269999999</v>
      </c>
      <c r="C230" s="83">
        <v>375.96499999999997</v>
      </c>
      <c r="D230" s="83">
        <v>905.66539999999998</v>
      </c>
      <c r="E230" s="83">
        <v>0</v>
      </c>
      <c r="F230" s="83">
        <v>3.5999999999999999E-3</v>
      </c>
      <c r="G230" s="83">
        <v>941577.5895</v>
      </c>
      <c r="H230" s="83">
        <v>96015.996199999994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689</v>
      </c>
      <c r="B231" s="83">
        <v>212135.88810000001</v>
      </c>
      <c r="C231" s="83">
        <v>343.6549</v>
      </c>
      <c r="D231" s="83">
        <v>818.72149999999999</v>
      </c>
      <c r="E231" s="83">
        <v>0</v>
      </c>
      <c r="F231" s="83">
        <v>3.3E-3</v>
      </c>
      <c r="G231" s="83">
        <v>851163.81680000003</v>
      </c>
      <c r="H231" s="83">
        <v>88241.615600000005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690</v>
      </c>
      <c r="B232" s="83">
        <v>212712.60579999999</v>
      </c>
      <c r="C232" s="83">
        <v>337.98390000000001</v>
      </c>
      <c r="D232" s="83">
        <v>785.19659999999999</v>
      </c>
      <c r="E232" s="83">
        <v>0</v>
      </c>
      <c r="F232" s="83">
        <v>3.0999999999999999E-3</v>
      </c>
      <c r="G232" s="83">
        <v>816260.82180000003</v>
      </c>
      <c r="H232" s="83">
        <v>87833.610100000005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691</v>
      </c>
      <c r="B233" s="83">
        <v>207886.0741</v>
      </c>
      <c r="C233" s="83">
        <v>319.84840000000003</v>
      </c>
      <c r="D233" s="83">
        <v>710.72990000000004</v>
      </c>
      <c r="E233" s="83">
        <v>0</v>
      </c>
      <c r="F233" s="83">
        <v>2.8999999999999998E-3</v>
      </c>
      <c r="G233" s="83">
        <v>738765.86809999996</v>
      </c>
      <c r="H233" s="83">
        <v>84813.973400000003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692</v>
      </c>
      <c r="B234" s="83">
        <v>225260.22450000001</v>
      </c>
      <c r="C234" s="83">
        <v>337.32889999999998</v>
      </c>
      <c r="D234" s="83">
        <v>720.05880000000002</v>
      </c>
      <c r="E234" s="83">
        <v>0</v>
      </c>
      <c r="F234" s="83">
        <v>2.8999999999999998E-3</v>
      </c>
      <c r="G234" s="83">
        <v>748384.33400000003</v>
      </c>
      <c r="H234" s="83">
        <v>90994.914300000004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693</v>
      </c>
      <c r="B236" s="84">
        <v>2616010</v>
      </c>
      <c r="C236" s="83">
        <v>4101.0033000000003</v>
      </c>
      <c r="D236" s="83">
        <v>9355.4758000000002</v>
      </c>
      <c r="E236" s="83">
        <v>0</v>
      </c>
      <c r="F236" s="83">
        <v>3.7600000000000001E-2</v>
      </c>
      <c r="G236" s="84">
        <v>9725160</v>
      </c>
      <c r="H236" s="84">
        <v>1074750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694</v>
      </c>
      <c r="B237" s="83">
        <v>202393.3873</v>
      </c>
      <c r="C237" s="83">
        <v>304.31950000000001</v>
      </c>
      <c r="D237" s="83">
        <v>653.64179999999999</v>
      </c>
      <c r="E237" s="83">
        <v>0</v>
      </c>
      <c r="F237" s="83">
        <v>2.7000000000000001E-3</v>
      </c>
      <c r="G237" s="83">
        <v>679365.83559999999</v>
      </c>
      <c r="H237" s="83">
        <v>81878.7788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695</v>
      </c>
      <c r="B238" s="83">
        <v>240394.78640000001</v>
      </c>
      <c r="C238" s="83">
        <v>393.54020000000003</v>
      </c>
      <c r="D238" s="83">
        <v>950.01139999999998</v>
      </c>
      <c r="E238" s="83">
        <v>0</v>
      </c>
      <c r="F238" s="83">
        <v>3.8E-3</v>
      </c>
      <c r="G238" s="83">
        <v>987686.99140000006</v>
      </c>
      <c r="H238" s="83">
        <v>100399.2092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696</v>
      </c>
      <c r="C240" s="83" t="s">
        <v>697</v>
      </c>
      <c r="D240" s="83" t="s">
        <v>698</v>
      </c>
      <c r="E240" s="83" t="s">
        <v>699</v>
      </c>
      <c r="F240" s="83" t="s">
        <v>700</v>
      </c>
      <c r="G240" s="83" t="s">
        <v>701</v>
      </c>
      <c r="H240" s="83" t="s">
        <v>702</v>
      </c>
      <c r="I240" s="83" t="s">
        <v>703</v>
      </c>
      <c r="J240" s="83" t="s">
        <v>704</v>
      </c>
      <c r="K240" s="83" t="s">
        <v>705</v>
      </c>
      <c r="L240" s="83" t="s">
        <v>706</v>
      </c>
      <c r="M240" s="83" t="s">
        <v>707</v>
      </c>
      <c r="N240" s="83" t="s">
        <v>708</v>
      </c>
      <c r="O240" s="83" t="s">
        <v>709</v>
      </c>
      <c r="P240" s="83" t="s">
        <v>710</v>
      </c>
      <c r="Q240" s="83" t="s">
        <v>711</v>
      </c>
      <c r="R240" s="83" t="s">
        <v>712</v>
      </c>
      <c r="S240" s="83" t="s">
        <v>713</v>
      </c>
    </row>
    <row r="241" spans="1:19">
      <c r="A241" s="83" t="s">
        <v>682</v>
      </c>
      <c r="B241" s="84">
        <v>595958000000</v>
      </c>
      <c r="C241" s="83">
        <v>397037.13299999997</v>
      </c>
      <c r="D241" s="83" t="s">
        <v>864</v>
      </c>
      <c r="E241" s="83">
        <v>177438.022</v>
      </c>
      <c r="F241" s="83">
        <v>92719.3</v>
      </c>
      <c r="G241" s="83">
        <v>37636.684000000001</v>
      </c>
      <c r="H241" s="83">
        <v>0</v>
      </c>
      <c r="I241" s="83">
        <v>24784.884999999998</v>
      </c>
      <c r="J241" s="83">
        <v>11888</v>
      </c>
      <c r="K241" s="83">
        <v>1527.867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2153.5839999999998</v>
      </c>
      <c r="R241" s="83">
        <v>0</v>
      </c>
      <c r="S241" s="83">
        <v>0</v>
      </c>
    </row>
    <row r="242" spans="1:19">
      <c r="A242" s="83" t="s">
        <v>683</v>
      </c>
      <c r="B242" s="84">
        <v>538609000000</v>
      </c>
      <c r="C242" s="83">
        <v>396875.65399999998</v>
      </c>
      <c r="D242" s="83" t="s">
        <v>812</v>
      </c>
      <c r="E242" s="83">
        <v>177438.022</v>
      </c>
      <c r="F242" s="83">
        <v>92719.3</v>
      </c>
      <c r="G242" s="83">
        <v>37636.684000000001</v>
      </c>
      <c r="H242" s="83">
        <v>0</v>
      </c>
      <c r="I242" s="83">
        <v>24628.357</v>
      </c>
      <c r="J242" s="83">
        <v>11888</v>
      </c>
      <c r="K242" s="83">
        <v>1532.701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2143.7979999999998</v>
      </c>
      <c r="R242" s="83">
        <v>0</v>
      </c>
      <c r="S242" s="83">
        <v>0</v>
      </c>
    </row>
    <row r="243" spans="1:19">
      <c r="A243" s="83" t="s">
        <v>684</v>
      </c>
      <c r="B243" s="84">
        <v>604899000000</v>
      </c>
      <c r="C243" s="83">
        <v>423243.29200000002</v>
      </c>
      <c r="D243" s="83" t="s">
        <v>781</v>
      </c>
      <c r="E243" s="83">
        <v>177438.022</v>
      </c>
      <c r="F243" s="83">
        <v>92719.3</v>
      </c>
      <c r="G243" s="83">
        <v>37870.976999999999</v>
      </c>
      <c r="H243" s="83">
        <v>0</v>
      </c>
      <c r="I243" s="83">
        <v>49726.014999999999</v>
      </c>
      <c r="J243" s="83">
        <v>11888</v>
      </c>
      <c r="K243" s="83">
        <v>1964.607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2747.58</v>
      </c>
      <c r="R243" s="83">
        <v>0</v>
      </c>
      <c r="S243" s="83">
        <v>0</v>
      </c>
    </row>
    <row r="244" spans="1:19">
      <c r="A244" s="83" t="s">
        <v>685</v>
      </c>
      <c r="B244" s="84">
        <v>604356000000</v>
      </c>
      <c r="C244" s="83">
        <v>445153.91499999998</v>
      </c>
      <c r="D244" s="83" t="s">
        <v>865</v>
      </c>
      <c r="E244" s="83">
        <v>177438.022</v>
      </c>
      <c r="F244" s="83">
        <v>92719.3</v>
      </c>
      <c r="G244" s="83">
        <v>38093.803</v>
      </c>
      <c r="H244" s="83">
        <v>0</v>
      </c>
      <c r="I244" s="83">
        <v>70887.024999999994</v>
      </c>
      <c r="J244" s="83">
        <v>11888</v>
      </c>
      <c r="K244" s="83">
        <v>2864.7179999999998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2374.2570000000001</v>
      </c>
      <c r="R244" s="83">
        <v>0</v>
      </c>
      <c r="S244" s="83">
        <v>0</v>
      </c>
    </row>
    <row r="245" spans="1:19">
      <c r="A245" s="83" t="s">
        <v>387</v>
      </c>
      <c r="B245" s="84">
        <v>654324000000</v>
      </c>
      <c r="C245" s="83">
        <v>474413.64600000001</v>
      </c>
      <c r="D245" s="83" t="s">
        <v>894</v>
      </c>
      <c r="E245" s="83">
        <v>177438.022</v>
      </c>
      <c r="F245" s="83">
        <v>92719.3</v>
      </c>
      <c r="G245" s="83">
        <v>38403.279000000002</v>
      </c>
      <c r="H245" s="83">
        <v>0</v>
      </c>
      <c r="I245" s="83">
        <v>99792.47</v>
      </c>
      <c r="J245" s="83">
        <v>11888</v>
      </c>
      <c r="K245" s="83">
        <v>2839.136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2444.6489999999999</v>
      </c>
      <c r="R245" s="83">
        <v>0</v>
      </c>
      <c r="S245" s="83">
        <v>0</v>
      </c>
    </row>
    <row r="246" spans="1:19">
      <c r="A246" s="83" t="s">
        <v>686</v>
      </c>
      <c r="B246" s="84">
        <v>681552000000</v>
      </c>
      <c r="C246" s="83">
        <v>484832.08</v>
      </c>
      <c r="D246" s="83" t="s">
        <v>895</v>
      </c>
      <c r="E246" s="83">
        <v>177438.022</v>
      </c>
      <c r="F246" s="83">
        <v>92719.3</v>
      </c>
      <c r="G246" s="83">
        <v>38574.014000000003</v>
      </c>
      <c r="H246" s="83">
        <v>0</v>
      </c>
      <c r="I246" s="83">
        <v>109369.22100000001</v>
      </c>
      <c r="J246" s="83">
        <v>11888</v>
      </c>
      <c r="K246" s="83">
        <v>3488.4560000000001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2466.277</v>
      </c>
      <c r="R246" s="83">
        <v>0</v>
      </c>
      <c r="S246" s="83">
        <v>0</v>
      </c>
    </row>
    <row r="247" spans="1:19">
      <c r="A247" s="83" t="s">
        <v>687</v>
      </c>
      <c r="B247" s="84">
        <v>783050000000</v>
      </c>
      <c r="C247" s="83">
        <v>516021.7</v>
      </c>
      <c r="D247" s="83" t="s">
        <v>896</v>
      </c>
      <c r="E247" s="83">
        <v>177438.022</v>
      </c>
      <c r="F247" s="83">
        <v>92719.3</v>
      </c>
      <c r="G247" s="83">
        <v>38726.531000000003</v>
      </c>
      <c r="H247" s="83">
        <v>0</v>
      </c>
      <c r="I247" s="83">
        <v>140194.86600000001</v>
      </c>
      <c r="J247" s="83">
        <v>11888</v>
      </c>
      <c r="K247" s="83">
        <v>3070.7710000000002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3095.42</v>
      </c>
      <c r="R247" s="83">
        <v>0</v>
      </c>
      <c r="S247" s="83">
        <v>0</v>
      </c>
    </row>
    <row r="248" spans="1:19">
      <c r="A248" s="83" t="s">
        <v>688</v>
      </c>
      <c r="B248" s="84">
        <v>746494000000</v>
      </c>
      <c r="C248" s="83">
        <v>496800.54</v>
      </c>
      <c r="D248" s="83" t="s">
        <v>814</v>
      </c>
      <c r="E248" s="83">
        <v>177438.022</v>
      </c>
      <c r="F248" s="83">
        <v>92719.3</v>
      </c>
      <c r="G248" s="83">
        <v>38595.678</v>
      </c>
      <c r="H248" s="83">
        <v>0</v>
      </c>
      <c r="I248" s="83">
        <v>120255.382</v>
      </c>
      <c r="J248" s="83">
        <v>11888</v>
      </c>
      <c r="K248" s="83">
        <v>4511.4570000000003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2503.9090000000001</v>
      </c>
      <c r="R248" s="83">
        <v>0</v>
      </c>
      <c r="S248" s="83">
        <v>0</v>
      </c>
    </row>
    <row r="249" spans="1:19">
      <c r="A249" s="83" t="s">
        <v>689</v>
      </c>
      <c r="B249" s="84">
        <v>674813000000</v>
      </c>
      <c r="C249" s="83">
        <v>477518.25799999997</v>
      </c>
      <c r="D249" s="83" t="s">
        <v>815</v>
      </c>
      <c r="E249" s="83">
        <v>177438.022</v>
      </c>
      <c r="F249" s="83">
        <v>92719.3</v>
      </c>
      <c r="G249" s="83">
        <v>38360.146000000001</v>
      </c>
      <c r="H249" s="83">
        <v>0</v>
      </c>
      <c r="I249" s="83">
        <v>102320.834</v>
      </c>
      <c r="J249" s="83">
        <v>11888</v>
      </c>
      <c r="K249" s="83">
        <v>3452.1010000000001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2451.0639999999999</v>
      </c>
      <c r="R249" s="83">
        <v>0</v>
      </c>
      <c r="S249" s="83">
        <v>0</v>
      </c>
    </row>
    <row r="250" spans="1:19">
      <c r="A250" s="83" t="s">
        <v>690</v>
      </c>
      <c r="B250" s="84">
        <v>647141000000</v>
      </c>
      <c r="C250" s="83">
        <v>435357.891</v>
      </c>
      <c r="D250" s="83" t="s">
        <v>866</v>
      </c>
      <c r="E250" s="83">
        <v>167588.533</v>
      </c>
      <c r="F250" s="83">
        <v>91473.540999999997</v>
      </c>
      <c r="G250" s="83">
        <v>37814.597999999998</v>
      </c>
      <c r="H250" s="83">
        <v>0</v>
      </c>
      <c r="I250" s="83">
        <v>71328.520999999993</v>
      </c>
      <c r="J250" s="83">
        <v>11888</v>
      </c>
      <c r="K250" s="83">
        <v>3547.2159999999999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2828.6909999999998</v>
      </c>
      <c r="R250" s="83">
        <v>0</v>
      </c>
      <c r="S250" s="83">
        <v>0</v>
      </c>
    </row>
    <row r="251" spans="1:19">
      <c r="A251" s="83" t="s">
        <v>691</v>
      </c>
      <c r="B251" s="84">
        <v>585702000000</v>
      </c>
      <c r="C251" s="83">
        <v>400095.12900000002</v>
      </c>
      <c r="D251" s="83" t="s">
        <v>794</v>
      </c>
      <c r="E251" s="83">
        <v>177438.022</v>
      </c>
      <c r="F251" s="83">
        <v>92719.3</v>
      </c>
      <c r="G251" s="83">
        <v>37636.684000000001</v>
      </c>
      <c r="H251" s="83">
        <v>0</v>
      </c>
      <c r="I251" s="83">
        <v>27787.066999999999</v>
      </c>
      <c r="J251" s="83">
        <v>11888</v>
      </c>
      <c r="K251" s="83">
        <v>1536.8209999999999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2200.4430000000002</v>
      </c>
      <c r="R251" s="83">
        <v>0</v>
      </c>
      <c r="S251" s="83">
        <v>0</v>
      </c>
    </row>
    <row r="252" spans="1:19">
      <c r="A252" s="83" t="s">
        <v>692</v>
      </c>
      <c r="B252" s="84">
        <v>593328000000</v>
      </c>
      <c r="C252" s="83">
        <v>393641.41499999998</v>
      </c>
      <c r="D252" s="83" t="s">
        <v>867</v>
      </c>
      <c r="E252" s="83">
        <v>177438.022</v>
      </c>
      <c r="F252" s="83">
        <v>92719.3</v>
      </c>
      <c r="G252" s="83">
        <v>37636.684000000001</v>
      </c>
      <c r="H252" s="83">
        <v>0</v>
      </c>
      <c r="I252" s="83">
        <v>21416.715</v>
      </c>
      <c r="J252" s="83">
        <v>11888</v>
      </c>
      <c r="K252" s="83">
        <v>1584.886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2069.0160000000001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693</v>
      </c>
      <c r="B254" s="84">
        <v>7710230000000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694</v>
      </c>
      <c r="B255" s="84">
        <v>538609000000</v>
      </c>
      <c r="C255" s="83">
        <v>393641.41499999998</v>
      </c>
      <c r="D255" s="83"/>
      <c r="E255" s="83">
        <v>167588.533</v>
      </c>
      <c r="F255" s="83">
        <v>91473.540999999997</v>
      </c>
      <c r="G255" s="83">
        <v>37636.684000000001</v>
      </c>
      <c r="H255" s="83">
        <v>0</v>
      </c>
      <c r="I255" s="83">
        <v>21416.715</v>
      </c>
      <c r="J255" s="83">
        <v>11888</v>
      </c>
      <c r="K255" s="83">
        <v>1527.867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2069.0160000000001</v>
      </c>
      <c r="R255" s="83">
        <v>0</v>
      </c>
      <c r="S255" s="83">
        <v>0</v>
      </c>
    </row>
    <row r="256" spans="1:19">
      <c r="A256" s="83" t="s">
        <v>695</v>
      </c>
      <c r="B256" s="84">
        <v>783050000000</v>
      </c>
      <c r="C256" s="83">
        <v>516021.7</v>
      </c>
      <c r="D256" s="83"/>
      <c r="E256" s="83">
        <v>177438.022</v>
      </c>
      <c r="F256" s="83">
        <v>92719.3</v>
      </c>
      <c r="G256" s="83">
        <v>38726.531000000003</v>
      </c>
      <c r="H256" s="83">
        <v>0</v>
      </c>
      <c r="I256" s="83">
        <v>140194.86600000001</v>
      </c>
      <c r="J256" s="83">
        <v>11888</v>
      </c>
      <c r="K256" s="83">
        <v>4511.4570000000003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3095.42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716</v>
      </c>
      <c r="C258" s="83" t="s">
        <v>717</v>
      </c>
      <c r="D258" s="83" t="s">
        <v>132</v>
      </c>
      <c r="E258" s="83" t="s">
        <v>287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718</v>
      </c>
      <c r="B259" s="83">
        <v>79281.87</v>
      </c>
      <c r="C259" s="83">
        <v>79364.479999999996</v>
      </c>
      <c r="D259" s="83">
        <v>0</v>
      </c>
      <c r="E259" s="83">
        <v>158646.34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719</v>
      </c>
      <c r="B260" s="83">
        <v>6.99</v>
      </c>
      <c r="C260" s="83">
        <v>7</v>
      </c>
      <c r="D260" s="83">
        <v>0</v>
      </c>
      <c r="E260" s="83">
        <v>13.98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720</v>
      </c>
      <c r="B261" s="83">
        <v>6.99</v>
      </c>
      <c r="C261" s="83">
        <v>7</v>
      </c>
      <c r="D261" s="83">
        <v>0</v>
      </c>
      <c r="E261" s="83">
        <v>13.98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274"/>
  <sheetViews>
    <sheetView workbookViewId="0"/>
  </sheetViews>
  <sheetFormatPr defaultRowHeight="10.5"/>
  <cols>
    <col min="1" max="1" width="47.1640625" style="73" customWidth="1"/>
    <col min="2" max="2" width="25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426</v>
      </c>
      <c r="C1" s="83" t="s">
        <v>427</v>
      </c>
      <c r="D1" s="83" t="s">
        <v>428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429</v>
      </c>
      <c r="B2" s="83">
        <v>21792.799999999999</v>
      </c>
      <c r="C2" s="83">
        <v>1920.87</v>
      </c>
      <c r="D2" s="83">
        <v>1920.87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430</v>
      </c>
      <c r="B3" s="83">
        <v>21792.799999999999</v>
      </c>
      <c r="C3" s="83">
        <v>1920.87</v>
      </c>
      <c r="D3" s="83">
        <v>1920.87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431</v>
      </c>
      <c r="B4" s="83">
        <v>42270.78</v>
      </c>
      <c r="C4" s="83">
        <v>3725.84</v>
      </c>
      <c r="D4" s="83">
        <v>3725.84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432</v>
      </c>
      <c r="B5" s="83">
        <v>42270.78</v>
      </c>
      <c r="C5" s="83">
        <v>3725.84</v>
      </c>
      <c r="D5" s="83">
        <v>3725.84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434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435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436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437</v>
      </c>
      <c r="C12" s="83" t="s">
        <v>438</v>
      </c>
      <c r="D12" s="83" t="s">
        <v>439</v>
      </c>
      <c r="E12" s="83" t="s">
        <v>440</v>
      </c>
      <c r="F12" s="83" t="s">
        <v>441</v>
      </c>
      <c r="G12" s="83" t="s">
        <v>442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196</v>
      </c>
      <c r="B13" s="83">
        <v>0.64</v>
      </c>
      <c r="C13" s="83">
        <v>4786.67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197</v>
      </c>
      <c r="B14" s="83">
        <v>1275.54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205</v>
      </c>
      <c r="B15" s="83">
        <v>2237.64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206</v>
      </c>
      <c r="B16" s="83">
        <v>186.64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207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208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209</v>
      </c>
      <c r="B19" s="83">
        <v>1135.54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210</v>
      </c>
      <c r="B20" s="83">
        <v>71.8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211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212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191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213</v>
      </c>
      <c r="B24" s="83">
        <v>0</v>
      </c>
      <c r="C24" s="83">
        <v>7889.86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214</v>
      </c>
      <c r="B25" s="83">
        <v>70.11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215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216</v>
      </c>
      <c r="B28" s="83">
        <v>7877.63</v>
      </c>
      <c r="C28" s="83">
        <v>13915.18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433</v>
      </c>
      <c r="C30" s="83" t="s">
        <v>338</v>
      </c>
      <c r="D30" s="83" t="s">
        <v>443</v>
      </c>
      <c r="E30" s="83" t="s">
        <v>444</v>
      </c>
      <c r="F30" s="83" t="s">
        <v>445</v>
      </c>
      <c r="G30" s="83" t="s">
        <v>446</v>
      </c>
      <c r="H30" s="83" t="s">
        <v>447</v>
      </c>
      <c r="I30" s="83" t="s">
        <v>448</v>
      </c>
      <c r="J30" s="83" t="s">
        <v>449</v>
      </c>
      <c r="K30"/>
      <c r="L30"/>
      <c r="M30"/>
      <c r="N30"/>
      <c r="O30"/>
      <c r="P30"/>
      <c r="Q30"/>
      <c r="R30"/>
      <c r="S30"/>
    </row>
    <row r="31" spans="1:19">
      <c r="A31" s="83" t="s">
        <v>468</v>
      </c>
      <c r="B31" s="83">
        <v>331.66</v>
      </c>
      <c r="C31" s="83" t="s">
        <v>286</v>
      </c>
      <c r="D31" s="83">
        <v>1010.89</v>
      </c>
      <c r="E31" s="83">
        <v>1</v>
      </c>
      <c r="F31" s="83">
        <v>97.55</v>
      </c>
      <c r="G31" s="83">
        <v>32.21</v>
      </c>
      <c r="H31" s="83">
        <v>27.55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450</v>
      </c>
      <c r="B32" s="83">
        <v>1978.83</v>
      </c>
      <c r="C32" s="83" t="s">
        <v>286</v>
      </c>
      <c r="D32" s="83">
        <v>4826.41</v>
      </c>
      <c r="E32" s="83">
        <v>1</v>
      </c>
      <c r="F32" s="83">
        <v>0</v>
      </c>
      <c r="G32" s="83">
        <v>0</v>
      </c>
      <c r="H32" s="83">
        <v>7.53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456</v>
      </c>
      <c r="B33" s="83">
        <v>188.86</v>
      </c>
      <c r="C33" s="83" t="s">
        <v>286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15.74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464</v>
      </c>
      <c r="B34" s="83">
        <v>389.4</v>
      </c>
      <c r="C34" s="83" t="s">
        <v>286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13.11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471</v>
      </c>
      <c r="B35" s="83">
        <v>412.12</v>
      </c>
      <c r="C35" s="83" t="s">
        <v>286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13.11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469</v>
      </c>
      <c r="B36" s="83">
        <v>331.66</v>
      </c>
      <c r="C36" s="83" t="s">
        <v>286</v>
      </c>
      <c r="D36" s="83">
        <v>1010.89</v>
      </c>
      <c r="E36" s="83">
        <v>1</v>
      </c>
      <c r="F36" s="83">
        <v>97.55</v>
      </c>
      <c r="G36" s="83">
        <v>32.21</v>
      </c>
      <c r="H36" s="83">
        <v>27.55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470</v>
      </c>
      <c r="B37" s="83">
        <v>103.3</v>
      </c>
      <c r="C37" s="83" t="s">
        <v>286</v>
      </c>
      <c r="D37" s="83">
        <v>314.87</v>
      </c>
      <c r="E37" s="83">
        <v>1</v>
      </c>
      <c r="F37" s="83">
        <v>87.33</v>
      </c>
      <c r="G37" s="83">
        <v>26.38</v>
      </c>
      <c r="H37" s="83">
        <v>16.829999999999998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455</v>
      </c>
      <c r="B38" s="83">
        <v>78.040000000000006</v>
      </c>
      <c r="C38" s="83" t="s">
        <v>286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12.23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457</v>
      </c>
      <c r="B39" s="83">
        <v>1308.19</v>
      </c>
      <c r="C39" s="83" t="s">
        <v>286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20.28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453</v>
      </c>
      <c r="B40" s="83">
        <v>164.24</v>
      </c>
      <c r="C40" s="83" t="s">
        <v>286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8.6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451</v>
      </c>
      <c r="B41" s="83">
        <v>67.069999999999993</v>
      </c>
      <c r="C41" s="83" t="s">
        <v>286</v>
      </c>
      <c r="D41" s="83">
        <v>265.76</v>
      </c>
      <c r="E41" s="83">
        <v>1</v>
      </c>
      <c r="F41" s="83">
        <v>68.84</v>
      </c>
      <c r="G41" s="83">
        <v>23.3</v>
      </c>
      <c r="H41" s="83">
        <v>38.090000000000003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452</v>
      </c>
      <c r="B42" s="83">
        <v>77.67</v>
      </c>
      <c r="C42" s="83" t="s">
        <v>286</v>
      </c>
      <c r="D42" s="83">
        <v>307.76</v>
      </c>
      <c r="E42" s="83">
        <v>1</v>
      </c>
      <c r="F42" s="83">
        <v>26.57</v>
      </c>
      <c r="G42" s="83">
        <v>0</v>
      </c>
      <c r="H42" s="83">
        <v>38.090000000000003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458</v>
      </c>
      <c r="B43" s="83">
        <v>39.020000000000003</v>
      </c>
      <c r="C43" s="83" t="s">
        <v>286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19.09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465</v>
      </c>
      <c r="B44" s="83">
        <v>39.020000000000003</v>
      </c>
      <c r="C44" s="83" t="s">
        <v>286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19.09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459</v>
      </c>
      <c r="B45" s="83">
        <v>39.020000000000003</v>
      </c>
      <c r="C45" s="83" t="s">
        <v>286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19.09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466</v>
      </c>
      <c r="B46" s="83">
        <v>39.020000000000003</v>
      </c>
      <c r="C46" s="83" t="s">
        <v>286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19.09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460</v>
      </c>
      <c r="B47" s="83">
        <v>24.52</v>
      </c>
      <c r="C47" s="83" t="s">
        <v>286</v>
      </c>
      <c r="D47" s="83">
        <v>74.75</v>
      </c>
      <c r="E47" s="83">
        <v>76</v>
      </c>
      <c r="F47" s="83">
        <v>11.15</v>
      </c>
      <c r="G47" s="83">
        <v>3.68</v>
      </c>
      <c r="H47" s="83">
        <v>19.09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467</v>
      </c>
      <c r="B48" s="83">
        <v>24.53</v>
      </c>
      <c r="C48" s="83" t="s">
        <v>286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19.09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461</v>
      </c>
      <c r="B49" s="83">
        <v>24.53</v>
      </c>
      <c r="C49" s="83" t="s">
        <v>286</v>
      </c>
      <c r="D49" s="83">
        <v>74.77</v>
      </c>
      <c r="E49" s="83">
        <v>76</v>
      </c>
      <c r="F49" s="83">
        <v>11.15</v>
      </c>
      <c r="G49" s="83">
        <v>3.68</v>
      </c>
      <c r="H49" s="83">
        <v>19.09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462</v>
      </c>
      <c r="B50" s="83">
        <v>39.020000000000003</v>
      </c>
      <c r="C50" s="83" t="s">
        <v>286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19.09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463</v>
      </c>
      <c r="B51" s="83">
        <v>39.020000000000003</v>
      </c>
      <c r="C51" s="83" t="s">
        <v>286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19.09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454</v>
      </c>
      <c r="B52" s="83">
        <v>94.76</v>
      </c>
      <c r="C52" s="83" t="s">
        <v>286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3.96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287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16.507999999999999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472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16.507999999999999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473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176</v>
      </c>
      <c r="C57" s="83" t="s">
        <v>474</v>
      </c>
      <c r="D57" s="83" t="s">
        <v>475</v>
      </c>
      <c r="E57" s="83" t="s">
        <v>476</v>
      </c>
      <c r="F57" s="83" t="s">
        <v>477</v>
      </c>
      <c r="G57" s="83" t="s">
        <v>478</v>
      </c>
      <c r="H57" s="83" t="s">
        <v>479</v>
      </c>
      <c r="I57" s="83" t="s">
        <v>480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529</v>
      </c>
      <c r="B58" s="83" t="s">
        <v>732</v>
      </c>
      <c r="C58" s="83">
        <v>0.08</v>
      </c>
      <c r="D58" s="83">
        <v>0.40300000000000002</v>
      </c>
      <c r="E58" s="83">
        <v>0.42899999999999999</v>
      </c>
      <c r="F58" s="83">
        <v>97.55</v>
      </c>
      <c r="G58" s="83">
        <v>0</v>
      </c>
      <c r="H58" s="83">
        <v>90</v>
      </c>
      <c r="I58" s="83" t="s">
        <v>483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530</v>
      </c>
      <c r="B59" s="83" t="s">
        <v>733</v>
      </c>
      <c r="C59" s="83">
        <v>0.3</v>
      </c>
      <c r="D59" s="83">
        <v>0.252</v>
      </c>
      <c r="E59" s="83">
        <v>0.26500000000000001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484</v>
      </c>
      <c r="B60" s="83" t="s">
        <v>482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485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481</v>
      </c>
      <c r="B61" s="83" t="s">
        <v>482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483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486</v>
      </c>
      <c r="B62" s="83" t="s">
        <v>482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487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488</v>
      </c>
      <c r="B63" s="83" t="s">
        <v>482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489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490</v>
      </c>
      <c r="B64" s="83" t="s">
        <v>482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499</v>
      </c>
      <c r="B65" s="83" t="s">
        <v>734</v>
      </c>
      <c r="C65" s="83">
        <v>0.08</v>
      </c>
      <c r="D65" s="83">
        <v>0.40300000000000002</v>
      </c>
      <c r="E65" s="83">
        <v>0.42899999999999999</v>
      </c>
      <c r="F65" s="83">
        <v>22.95</v>
      </c>
      <c r="G65" s="83">
        <v>90</v>
      </c>
      <c r="H65" s="83">
        <v>90</v>
      </c>
      <c r="I65" s="83" t="s">
        <v>485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500</v>
      </c>
      <c r="B66" s="83" t="s">
        <v>734</v>
      </c>
      <c r="C66" s="83">
        <v>0.08</v>
      </c>
      <c r="D66" s="83">
        <v>0.40300000000000002</v>
      </c>
      <c r="E66" s="83">
        <v>0.42899999999999999</v>
      </c>
      <c r="F66" s="83">
        <v>129.22999999999999</v>
      </c>
      <c r="G66" s="83">
        <v>180</v>
      </c>
      <c r="H66" s="83">
        <v>90</v>
      </c>
      <c r="I66" s="83" t="s">
        <v>487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501</v>
      </c>
      <c r="B67" s="83" t="s">
        <v>733</v>
      </c>
      <c r="C67" s="83">
        <v>0.3</v>
      </c>
      <c r="D67" s="83">
        <v>0.252</v>
      </c>
      <c r="E67" s="83">
        <v>0.26500000000000001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517</v>
      </c>
      <c r="B68" s="83" t="s">
        <v>732</v>
      </c>
      <c r="C68" s="83">
        <v>0.08</v>
      </c>
      <c r="D68" s="83">
        <v>0.40300000000000002</v>
      </c>
      <c r="E68" s="83">
        <v>0.42899999999999999</v>
      </c>
      <c r="F68" s="83">
        <v>70.599999999999994</v>
      </c>
      <c r="G68" s="83">
        <v>0</v>
      </c>
      <c r="H68" s="83">
        <v>90</v>
      </c>
      <c r="I68" s="83" t="s">
        <v>483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519</v>
      </c>
      <c r="B69" s="83" t="s">
        <v>732</v>
      </c>
      <c r="C69" s="83">
        <v>0.08</v>
      </c>
      <c r="D69" s="83">
        <v>0.40300000000000002</v>
      </c>
      <c r="E69" s="83">
        <v>0.42899999999999999</v>
      </c>
      <c r="F69" s="83">
        <v>26.02</v>
      </c>
      <c r="G69" s="83">
        <v>180</v>
      </c>
      <c r="H69" s="83">
        <v>90</v>
      </c>
      <c r="I69" s="83" t="s">
        <v>487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518</v>
      </c>
      <c r="B70" s="83" t="s">
        <v>732</v>
      </c>
      <c r="C70" s="83">
        <v>0.08</v>
      </c>
      <c r="D70" s="83">
        <v>0.40300000000000002</v>
      </c>
      <c r="E70" s="83">
        <v>0.42899999999999999</v>
      </c>
      <c r="F70" s="83">
        <v>26.01</v>
      </c>
      <c r="G70" s="83">
        <v>0</v>
      </c>
      <c r="H70" s="83">
        <v>90</v>
      </c>
      <c r="I70" s="83" t="s">
        <v>483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520</v>
      </c>
      <c r="B71" s="83" t="s">
        <v>732</v>
      </c>
      <c r="C71" s="83">
        <v>0.08</v>
      </c>
      <c r="D71" s="83">
        <v>0.40300000000000002</v>
      </c>
      <c r="E71" s="83">
        <v>0.42899999999999999</v>
      </c>
      <c r="F71" s="83">
        <v>70.599999999999994</v>
      </c>
      <c r="G71" s="83">
        <v>180</v>
      </c>
      <c r="H71" s="83">
        <v>90</v>
      </c>
      <c r="I71" s="83" t="s">
        <v>487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537</v>
      </c>
      <c r="B72" s="83" t="s">
        <v>732</v>
      </c>
      <c r="C72" s="83">
        <v>0.08</v>
      </c>
      <c r="D72" s="83">
        <v>0.40300000000000002</v>
      </c>
      <c r="E72" s="83">
        <v>0.42899999999999999</v>
      </c>
      <c r="F72" s="83">
        <v>17.649999999999999</v>
      </c>
      <c r="G72" s="83">
        <v>0</v>
      </c>
      <c r="H72" s="83">
        <v>90</v>
      </c>
      <c r="I72" s="83" t="s">
        <v>483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538</v>
      </c>
      <c r="B73" s="83" t="s">
        <v>732</v>
      </c>
      <c r="C73" s="83">
        <v>0.08</v>
      </c>
      <c r="D73" s="83">
        <v>0.40300000000000002</v>
      </c>
      <c r="E73" s="83">
        <v>0.42899999999999999</v>
      </c>
      <c r="F73" s="83">
        <v>15.79</v>
      </c>
      <c r="G73" s="83">
        <v>0</v>
      </c>
      <c r="H73" s="83">
        <v>90</v>
      </c>
      <c r="I73" s="83" t="s">
        <v>483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539</v>
      </c>
      <c r="B74" s="83" t="s">
        <v>732</v>
      </c>
      <c r="C74" s="83">
        <v>0.08</v>
      </c>
      <c r="D74" s="83">
        <v>0.40300000000000002</v>
      </c>
      <c r="E74" s="83">
        <v>0.42899999999999999</v>
      </c>
      <c r="F74" s="83">
        <v>52.03</v>
      </c>
      <c r="G74" s="83">
        <v>180</v>
      </c>
      <c r="H74" s="83">
        <v>90</v>
      </c>
      <c r="I74" s="83" t="s">
        <v>487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540</v>
      </c>
      <c r="B75" s="83" t="s">
        <v>733</v>
      </c>
      <c r="C75" s="83">
        <v>0.3</v>
      </c>
      <c r="D75" s="83">
        <v>0.252</v>
      </c>
      <c r="E75" s="83">
        <v>0.26500000000000001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541</v>
      </c>
      <c r="B76" s="83" t="s">
        <v>733</v>
      </c>
      <c r="C76" s="83">
        <v>0.3</v>
      </c>
      <c r="D76" s="83">
        <v>0.252</v>
      </c>
      <c r="E76" s="83">
        <v>0.26500000000000001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531</v>
      </c>
      <c r="B77" s="83" t="s">
        <v>732</v>
      </c>
      <c r="C77" s="83">
        <v>0.08</v>
      </c>
      <c r="D77" s="83">
        <v>0.40300000000000002</v>
      </c>
      <c r="E77" s="83">
        <v>0.42899999999999999</v>
      </c>
      <c r="F77" s="83">
        <v>97.55</v>
      </c>
      <c r="G77" s="83">
        <v>0</v>
      </c>
      <c r="H77" s="83">
        <v>90</v>
      </c>
      <c r="I77" s="83" t="s">
        <v>483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532</v>
      </c>
      <c r="B78" s="83" t="s">
        <v>733</v>
      </c>
      <c r="C78" s="83">
        <v>0.3</v>
      </c>
      <c r="D78" s="83">
        <v>0.252</v>
      </c>
      <c r="E78" s="83">
        <v>0.26500000000000001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535</v>
      </c>
      <c r="B79" s="83" t="s">
        <v>732</v>
      </c>
      <c r="C79" s="83">
        <v>0.08</v>
      </c>
      <c r="D79" s="83">
        <v>0.40300000000000002</v>
      </c>
      <c r="E79" s="83">
        <v>0.42899999999999999</v>
      </c>
      <c r="F79" s="83">
        <v>13.94</v>
      </c>
      <c r="G79" s="83">
        <v>180</v>
      </c>
      <c r="H79" s="83">
        <v>90</v>
      </c>
      <c r="I79" s="83" t="s">
        <v>487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534</v>
      </c>
      <c r="B80" s="83" t="s">
        <v>732</v>
      </c>
      <c r="C80" s="83">
        <v>0.08</v>
      </c>
      <c r="D80" s="83">
        <v>0.40300000000000002</v>
      </c>
      <c r="E80" s="83">
        <v>0.42899999999999999</v>
      </c>
      <c r="F80" s="83">
        <v>52.03</v>
      </c>
      <c r="G80" s="83">
        <v>90</v>
      </c>
      <c r="H80" s="83">
        <v>90</v>
      </c>
      <c r="I80" s="83" t="s">
        <v>485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533</v>
      </c>
      <c r="B81" s="83" t="s">
        <v>732</v>
      </c>
      <c r="C81" s="83">
        <v>0.08</v>
      </c>
      <c r="D81" s="83">
        <v>0.40300000000000002</v>
      </c>
      <c r="E81" s="83">
        <v>0.42899999999999999</v>
      </c>
      <c r="F81" s="83">
        <v>21.37</v>
      </c>
      <c r="G81" s="83">
        <v>0</v>
      </c>
      <c r="H81" s="83">
        <v>90</v>
      </c>
      <c r="I81" s="83" t="s">
        <v>483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536</v>
      </c>
      <c r="B82" s="83" t="s">
        <v>733</v>
      </c>
      <c r="C82" s="83">
        <v>0.3</v>
      </c>
      <c r="D82" s="83">
        <v>0.252</v>
      </c>
      <c r="E82" s="83">
        <v>0.26500000000000001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498</v>
      </c>
      <c r="B83" s="83" t="s">
        <v>734</v>
      </c>
      <c r="C83" s="83">
        <v>0.08</v>
      </c>
      <c r="D83" s="83">
        <v>0.40300000000000002</v>
      </c>
      <c r="E83" s="83">
        <v>0.42899999999999999</v>
      </c>
      <c r="F83" s="83">
        <v>67.63</v>
      </c>
      <c r="G83" s="83">
        <v>90</v>
      </c>
      <c r="H83" s="83">
        <v>90</v>
      </c>
      <c r="I83" s="83" t="s">
        <v>485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497</v>
      </c>
      <c r="B84" s="83" t="s">
        <v>734</v>
      </c>
      <c r="C84" s="83">
        <v>0.08</v>
      </c>
      <c r="D84" s="83">
        <v>0.40300000000000002</v>
      </c>
      <c r="E84" s="83">
        <v>0.42899999999999999</v>
      </c>
      <c r="F84" s="83">
        <v>18.12</v>
      </c>
      <c r="G84" s="83">
        <v>0</v>
      </c>
      <c r="H84" s="83">
        <v>90</v>
      </c>
      <c r="I84" s="83" t="s">
        <v>483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502</v>
      </c>
      <c r="B85" s="83" t="s">
        <v>734</v>
      </c>
      <c r="C85" s="83">
        <v>0.08</v>
      </c>
      <c r="D85" s="83">
        <v>0.40300000000000002</v>
      </c>
      <c r="E85" s="83">
        <v>0.42899999999999999</v>
      </c>
      <c r="F85" s="83">
        <v>213.77</v>
      </c>
      <c r="G85" s="83">
        <v>0</v>
      </c>
      <c r="H85" s="83">
        <v>90</v>
      </c>
      <c r="I85" s="83" t="s">
        <v>483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504</v>
      </c>
      <c r="B86" s="83" t="s">
        <v>734</v>
      </c>
      <c r="C86" s="83">
        <v>0.08</v>
      </c>
      <c r="D86" s="83">
        <v>0.40300000000000002</v>
      </c>
      <c r="E86" s="83">
        <v>0.42899999999999999</v>
      </c>
      <c r="F86" s="83">
        <v>167.88</v>
      </c>
      <c r="G86" s="83">
        <v>180</v>
      </c>
      <c r="H86" s="83">
        <v>90</v>
      </c>
      <c r="I86" s="83" t="s">
        <v>487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505</v>
      </c>
      <c r="B87" s="83" t="s">
        <v>734</v>
      </c>
      <c r="C87" s="83">
        <v>0.08</v>
      </c>
      <c r="D87" s="83">
        <v>0.40300000000000002</v>
      </c>
      <c r="E87" s="83">
        <v>0.42899999999999999</v>
      </c>
      <c r="F87" s="83">
        <v>41.06</v>
      </c>
      <c r="G87" s="83">
        <v>270</v>
      </c>
      <c r="H87" s="83">
        <v>90</v>
      </c>
      <c r="I87" s="83" t="s">
        <v>489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503</v>
      </c>
      <c r="B88" s="83" t="s">
        <v>734</v>
      </c>
      <c r="C88" s="83">
        <v>0.08</v>
      </c>
      <c r="D88" s="83">
        <v>0.40300000000000002</v>
      </c>
      <c r="E88" s="83">
        <v>0.42899999999999999</v>
      </c>
      <c r="F88" s="83">
        <v>12.08</v>
      </c>
      <c r="G88" s="83">
        <v>0</v>
      </c>
      <c r="H88" s="83">
        <v>90</v>
      </c>
      <c r="I88" s="83" t="s">
        <v>483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506</v>
      </c>
      <c r="B89" s="83" t="s">
        <v>733</v>
      </c>
      <c r="C89" s="83">
        <v>0.3</v>
      </c>
      <c r="D89" s="83">
        <v>0.252</v>
      </c>
      <c r="E89" s="83">
        <v>0.26500000000000001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495</v>
      </c>
      <c r="B90" s="83" t="s">
        <v>734</v>
      </c>
      <c r="C90" s="83">
        <v>0.08</v>
      </c>
      <c r="D90" s="83">
        <v>0.40300000000000002</v>
      </c>
      <c r="E90" s="83">
        <v>0.42899999999999999</v>
      </c>
      <c r="F90" s="83">
        <v>62.8</v>
      </c>
      <c r="G90" s="83">
        <v>0</v>
      </c>
      <c r="H90" s="83">
        <v>90</v>
      </c>
      <c r="I90" s="83" t="s">
        <v>483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491</v>
      </c>
      <c r="B91" s="83" t="s">
        <v>734</v>
      </c>
      <c r="C91" s="83">
        <v>0.08</v>
      </c>
      <c r="D91" s="83">
        <v>0.40300000000000002</v>
      </c>
      <c r="E91" s="83">
        <v>0.42899999999999999</v>
      </c>
      <c r="F91" s="83">
        <v>45.89</v>
      </c>
      <c r="G91" s="83">
        <v>180</v>
      </c>
      <c r="H91" s="83">
        <v>90</v>
      </c>
      <c r="I91" s="83" t="s">
        <v>487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492</v>
      </c>
      <c r="B92" s="83" t="s">
        <v>734</v>
      </c>
      <c r="C92" s="83">
        <v>0.08</v>
      </c>
      <c r="D92" s="83">
        <v>0.40300000000000002</v>
      </c>
      <c r="E92" s="83">
        <v>0.42899999999999999</v>
      </c>
      <c r="F92" s="83">
        <v>22.95</v>
      </c>
      <c r="G92" s="83">
        <v>270</v>
      </c>
      <c r="H92" s="83">
        <v>90</v>
      </c>
      <c r="I92" s="83" t="s">
        <v>489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493</v>
      </c>
      <c r="B93" s="83" t="s">
        <v>733</v>
      </c>
      <c r="C93" s="83">
        <v>0.3</v>
      </c>
      <c r="D93" s="83">
        <v>0.252</v>
      </c>
      <c r="E93" s="83">
        <v>0.26500000000000001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494</v>
      </c>
      <c r="B94" s="83" t="s">
        <v>734</v>
      </c>
      <c r="C94" s="83">
        <v>0.08</v>
      </c>
      <c r="D94" s="83">
        <v>0.40300000000000002</v>
      </c>
      <c r="E94" s="83">
        <v>0.42899999999999999</v>
      </c>
      <c r="F94" s="83">
        <v>26.57</v>
      </c>
      <c r="G94" s="83">
        <v>270</v>
      </c>
      <c r="H94" s="83">
        <v>90</v>
      </c>
      <c r="I94" s="83" t="s">
        <v>489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507</v>
      </c>
      <c r="B95" s="83" t="s">
        <v>732</v>
      </c>
      <c r="C95" s="83">
        <v>0.08</v>
      </c>
      <c r="D95" s="83">
        <v>0.40300000000000002</v>
      </c>
      <c r="E95" s="83">
        <v>0.42899999999999999</v>
      </c>
      <c r="F95" s="83">
        <v>55.74</v>
      </c>
      <c r="G95" s="83">
        <v>180</v>
      </c>
      <c r="H95" s="83">
        <v>90</v>
      </c>
      <c r="I95" s="83" t="s">
        <v>487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508</v>
      </c>
      <c r="B96" s="83" t="s">
        <v>732</v>
      </c>
      <c r="C96" s="83">
        <v>0.08</v>
      </c>
      <c r="D96" s="83">
        <v>0.40300000000000002</v>
      </c>
      <c r="E96" s="83">
        <v>0.42899999999999999</v>
      </c>
      <c r="F96" s="83">
        <v>104.06</v>
      </c>
      <c r="G96" s="83">
        <v>270</v>
      </c>
      <c r="H96" s="83">
        <v>90</v>
      </c>
      <c r="I96" s="83" t="s">
        <v>489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521</v>
      </c>
      <c r="B97" s="83" t="s">
        <v>732</v>
      </c>
      <c r="C97" s="83">
        <v>0.08</v>
      </c>
      <c r="D97" s="83">
        <v>0.40300000000000002</v>
      </c>
      <c r="E97" s="83">
        <v>0.42899999999999999</v>
      </c>
      <c r="F97" s="83">
        <v>13.94</v>
      </c>
      <c r="G97" s="83">
        <v>180</v>
      </c>
      <c r="H97" s="83">
        <v>90</v>
      </c>
      <c r="I97" s="83" t="s">
        <v>487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522</v>
      </c>
      <c r="B98" s="83" t="s">
        <v>732</v>
      </c>
      <c r="C98" s="83">
        <v>0.08</v>
      </c>
      <c r="D98" s="83">
        <v>0.40300000000000002</v>
      </c>
      <c r="E98" s="83">
        <v>0.42899999999999999</v>
      </c>
      <c r="F98" s="83">
        <v>26.01</v>
      </c>
      <c r="G98" s="83">
        <v>270</v>
      </c>
      <c r="H98" s="83">
        <v>90</v>
      </c>
      <c r="I98" s="83" t="s">
        <v>489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523</v>
      </c>
      <c r="B99" s="83" t="s">
        <v>733</v>
      </c>
      <c r="C99" s="83">
        <v>0.3</v>
      </c>
      <c r="D99" s="83">
        <v>0.252</v>
      </c>
      <c r="E99" s="83">
        <v>0.26500000000000001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509</v>
      </c>
      <c r="B100" s="83" t="s">
        <v>732</v>
      </c>
      <c r="C100" s="83">
        <v>0.08</v>
      </c>
      <c r="D100" s="83">
        <v>0.40300000000000002</v>
      </c>
      <c r="E100" s="83">
        <v>0.42899999999999999</v>
      </c>
      <c r="F100" s="83">
        <v>55.74</v>
      </c>
      <c r="G100" s="83">
        <v>0</v>
      </c>
      <c r="H100" s="83">
        <v>90</v>
      </c>
      <c r="I100" s="83" t="s">
        <v>483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510</v>
      </c>
      <c r="B101" s="83" t="s">
        <v>732</v>
      </c>
      <c r="C101" s="83">
        <v>0.08</v>
      </c>
      <c r="D101" s="83">
        <v>0.40300000000000002</v>
      </c>
      <c r="E101" s="83">
        <v>0.42899999999999999</v>
      </c>
      <c r="F101" s="83">
        <v>104.05</v>
      </c>
      <c r="G101" s="83">
        <v>270</v>
      </c>
      <c r="H101" s="83">
        <v>90</v>
      </c>
      <c r="I101" s="83" t="s">
        <v>489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524</v>
      </c>
      <c r="B102" s="83" t="s">
        <v>732</v>
      </c>
      <c r="C102" s="83">
        <v>0.08</v>
      </c>
      <c r="D102" s="83">
        <v>0.40300000000000002</v>
      </c>
      <c r="E102" s="83">
        <v>0.42899999999999999</v>
      </c>
      <c r="F102" s="83">
        <v>13.94</v>
      </c>
      <c r="G102" s="83">
        <v>0</v>
      </c>
      <c r="H102" s="83">
        <v>90</v>
      </c>
      <c r="I102" s="83" t="s">
        <v>483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525</v>
      </c>
      <c r="B103" s="83" t="s">
        <v>732</v>
      </c>
      <c r="C103" s="83">
        <v>0.08</v>
      </c>
      <c r="D103" s="83">
        <v>0.40300000000000002</v>
      </c>
      <c r="E103" s="83">
        <v>0.42899999999999999</v>
      </c>
      <c r="F103" s="83">
        <v>26.01</v>
      </c>
      <c r="G103" s="83">
        <v>270</v>
      </c>
      <c r="H103" s="83">
        <v>90</v>
      </c>
      <c r="I103" s="83" t="s">
        <v>489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526</v>
      </c>
      <c r="B104" s="83" t="s">
        <v>733</v>
      </c>
      <c r="C104" s="83">
        <v>0.3</v>
      </c>
      <c r="D104" s="83">
        <v>0.252</v>
      </c>
      <c r="E104" s="83">
        <v>0.26500000000000001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511</v>
      </c>
      <c r="B105" s="83" t="s">
        <v>732</v>
      </c>
      <c r="C105" s="83">
        <v>0.08</v>
      </c>
      <c r="D105" s="83">
        <v>0.40300000000000002</v>
      </c>
      <c r="E105" s="83">
        <v>0.42899999999999999</v>
      </c>
      <c r="F105" s="83">
        <v>847.14</v>
      </c>
      <c r="G105" s="83">
        <v>180</v>
      </c>
      <c r="H105" s="83">
        <v>90</v>
      </c>
      <c r="I105" s="83" t="s">
        <v>487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527</v>
      </c>
      <c r="B106" s="83" t="s">
        <v>732</v>
      </c>
      <c r="C106" s="83">
        <v>0.08</v>
      </c>
      <c r="D106" s="83">
        <v>0.40300000000000002</v>
      </c>
      <c r="E106" s="83">
        <v>0.42899999999999999</v>
      </c>
      <c r="F106" s="83">
        <v>183.96</v>
      </c>
      <c r="G106" s="83">
        <v>180</v>
      </c>
      <c r="H106" s="83">
        <v>90</v>
      </c>
      <c r="I106" s="83" t="s">
        <v>487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528</v>
      </c>
      <c r="B107" s="83" t="s">
        <v>733</v>
      </c>
      <c r="C107" s="83">
        <v>0.3</v>
      </c>
      <c r="D107" s="83">
        <v>0.252</v>
      </c>
      <c r="E107" s="83">
        <v>0.26500000000000001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512</v>
      </c>
      <c r="B108" s="83" t="s">
        <v>732</v>
      </c>
      <c r="C108" s="83">
        <v>0.08</v>
      </c>
      <c r="D108" s="83">
        <v>0.40300000000000002</v>
      </c>
      <c r="E108" s="83">
        <v>0.42899999999999999</v>
      </c>
      <c r="F108" s="83">
        <v>847.37</v>
      </c>
      <c r="G108" s="83">
        <v>0</v>
      </c>
      <c r="H108" s="83">
        <v>90</v>
      </c>
      <c r="I108" s="83" t="s">
        <v>483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513</v>
      </c>
      <c r="B109" s="83" t="s">
        <v>732</v>
      </c>
      <c r="C109" s="83">
        <v>0.08</v>
      </c>
      <c r="D109" s="83">
        <v>0.40300000000000002</v>
      </c>
      <c r="E109" s="83">
        <v>0.42899999999999999</v>
      </c>
      <c r="F109" s="83">
        <v>104.06</v>
      </c>
      <c r="G109" s="83">
        <v>90</v>
      </c>
      <c r="H109" s="83">
        <v>90</v>
      </c>
      <c r="I109" s="83" t="s">
        <v>485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514</v>
      </c>
      <c r="B110" s="83" t="s">
        <v>732</v>
      </c>
      <c r="C110" s="83">
        <v>0.08</v>
      </c>
      <c r="D110" s="83">
        <v>0.40300000000000002</v>
      </c>
      <c r="E110" s="83">
        <v>0.42899999999999999</v>
      </c>
      <c r="F110" s="83">
        <v>55.74</v>
      </c>
      <c r="G110" s="83">
        <v>180</v>
      </c>
      <c r="H110" s="83">
        <v>90</v>
      </c>
      <c r="I110" s="83" t="s">
        <v>487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516</v>
      </c>
      <c r="B111" s="83" t="s">
        <v>732</v>
      </c>
      <c r="C111" s="83">
        <v>0.08</v>
      </c>
      <c r="D111" s="83">
        <v>0.40300000000000002</v>
      </c>
      <c r="E111" s="83">
        <v>0.42899999999999999</v>
      </c>
      <c r="F111" s="83">
        <v>104.05</v>
      </c>
      <c r="G111" s="83">
        <v>90</v>
      </c>
      <c r="H111" s="83">
        <v>90</v>
      </c>
      <c r="I111" s="83" t="s">
        <v>485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515</v>
      </c>
      <c r="B112" s="83" t="s">
        <v>732</v>
      </c>
      <c r="C112" s="83">
        <v>0.08</v>
      </c>
      <c r="D112" s="83">
        <v>0.40300000000000002</v>
      </c>
      <c r="E112" s="83">
        <v>0.42899999999999999</v>
      </c>
      <c r="F112" s="83">
        <v>55.74</v>
      </c>
      <c r="G112" s="83">
        <v>0</v>
      </c>
      <c r="H112" s="83">
        <v>90</v>
      </c>
      <c r="I112" s="83" t="s">
        <v>483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496</v>
      </c>
      <c r="B113" s="83" t="s">
        <v>734</v>
      </c>
      <c r="C113" s="83">
        <v>0.08</v>
      </c>
      <c r="D113" s="83">
        <v>0.40300000000000002</v>
      </c>
      <c r="E113" s="83">
        <v>0.42899999999999999</v>
      </c>
      <c r="F113" s="83">
        <v>36.229999999999997</v>
      </c>
      <c r="G113" s="83">
        <v>0</v>
      </c>
      <c r="H113" s="83">
        <v>90</v>
      </c>
      <c r="I113" s="83" t="s">
        <v>483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176</v>
      </c>
      <c r="C115" s="83" t="s">
        <v>542</v>
      </c>
      <c r="D115" s="83" t="s">
        <v>543</v>
      </c>
      <c r="E115" s="83" t="s">
        <v>544</v>
      </c>
      <c r="F115" s="83" t="s">
        <v>171</v>
      </c>
      <c r="G115" s="83" t="s">
        <v>545</v>
      </c>
      <c r="H115" s="83" t="s">
        <v>546</v>
      </c>
      <c r="I115" s="83" t="s">
        <v>547</v>
      </c>
      <c r="J115" s="83" t="s">
        <v>478</v>
      </c>
      <c r="K115" s="83" t="s">
        <v>480</v>
      </c>
      <c r="L115"/>
      <c r="M115"/>
      <c r="N115"/>
      <c r="O115"/>
      <c r="P115"/>
      <c r="Q115"/>
      <c r="R115"/>
      <c r="S115"/>
    </row>
    <row r="116" spans="1:19">
      <c r="A116" s="83" t="s">
        <v>571</v>
      </c>
      <c r="B116" s="83" t="s">
        <v>878</v>
      </c>
      <c r="C116" s="83">
        <v>32.21</v>
      </c>
      <c r="D116" s="83">
        <v>32.21</v>
      </c>
      <c r="E116" s="83">
        <v>2.956</v>
      </c>
      <c r="F116" s="83">
        <v>0.38500000000000001</v>
      </c>
      <c r="G116" s="83">
        <v>0.30499999999999999</v>
      </c>
      <c r="H116" s="83" t="s">
        <v>549</v>
      </c>
      <c r="I116" s="83" t="s">
        <v>529</v>
      </c>
      <c r="J116" s="83">
        <v>0</v>
      </c>
      <c r="K116" s="83" t="s">
        <v>483</v>
      </c>
      <c r="L116"/>
      <c r="M116"/>
      <c r="N116"/>
      <c r="O116"/>
      <c r="P116"/>
      <c r="Q116"/>
      <c r="R116"/>
      <c r="S116"/>
    </row>
    <row r="117" spans="1:19">
      <c r="A117" s="83" t="s">
        <v>550</v>
      </c>
      <c r="B117" s="83" t="s">
        <v>878</v>
      </c>
      <c r="C117" s="83">
        <v>65.62</v>
      </c>
      <c r="D117" s="83">
        <v>65.62</v>
      </c>
      <c r="E117" s="83">
        <v>2.956</v>
      </c>
      <c r="F117" s="83">
        <v>0.38500000000000001</v>
      </c>
      <c r="G117" s="83">
        <v>0.30499999999999999</v>
      </c>
      <c r="H117" s="83" t="s">
        <v>549</v>
      </c>
      <c r="I117" s="83" t="s">
        <v>500</v>
      </c>
      <c r="J117" s="83">
        <v>180</v>
      </c>
      <c r="K117" s="83" t="s">
        <v>487</v>
      </c>
      <c r="L117"/>
      <c r="M117"/>
      <c r="N117"/>
      <c r="O117"/>
      <c r="P117"/>
      <c r="Q117"/>
      <c r="R117"/>
      <c r="S117"/>
    </row>
    <row r="118" spans="1:19">
      <c r="A118" s="83" t="s">
        <v>562</v>
      </c>
      <c r="B118" s="83" t="s">
        <v>878</v>
      </c>
      <c r="C118" s="83">
        <v>5.82</v>
      </c>
      <c r="D118" s="83">
        <v>23.29</v>
      </c>
      <c r="E118" s="83">
        <v>2.956</v>
      </c>
      <c r="F118" s="83">
        <v>0.38500000000000001</v>
      </c>
      <c r="G118" s="83">
        <v>0.30499999999999999</v>
      </c>
      <c r="H118" s="83" t="s">
        <v>549</v>
      </c>
      <c r="I118" s="83" t="s">
        <v>517</v>
      </c>
      <c r="J118" s="83">
        <v>0</v>
      </c>
      <c r="K118" s="83" t="s">
        <v>483</v>
      </c>
      <c r="L118"/>
      <c r="M118"/>
      <c r="N118"/>
      <c r="O118"/>
      <c r="P118"/>
      <c r="Q118"/>
      <c r="R118"/>
      <c r="S118"/>
    </row>
    <row r="119" spans="1:19">
      <c r="A119" s="83" t="s">
        <v>564</v>
      </c>
      <c r="B119" s="83" t="s">
        <v>878</v>
      </c>
      <c r="C119" s="83">
        <v>2.15</v>
      </c>
      <c r="D119" s="83">
        <v>8.58</v>
      </c>
      <c r="E119" s="83">
        <v>2.956</v>
      </c>
      <c r="F119" s="83">
        <v>0.38500000000000001</v>
      </c>
      <c r="G119" s="83">
        <v>0.30499999999999999</v>
      </c>
      <c r="H119" s="83" t="s">
        <v>549</v>
      </c>
      <c r="I119" s="83" t="s">
        <v>519</v>
      </c>
      <c r="J119" s="83">
        <v>180</v>
      </c>
      <c r="K119" s="83" t="s">
        <v>487</v>
      </c>
      <c r="L119"/>
      <c r="M119"/>
      <c r="N119"/>
      <c r="O119"/>
      <c r="P119"/>
      <c r="Q119"/>
      <c r="R119"/>
      <c r="S119"/>
    </row>
    <row r="120" spans="1:19">
      <c r="A120" s="83" t="s">
        <v>563</v>
      </c>
      <c r="B120" s="83" t="s">
        <v>878</v>
      </c>
      <c r="C120" s="83">
        <v>2.15</v>
      </c>
      <c r="D120" s="83">
        <v>8.59</v>
      </c>
      <c r="E120" s="83">
        <v>2.956</v>
      </c>
      <c r="F120" s="83">
        <v>0.38500000000000001</v>
      </c>
      <c r="G120" s="83">
        <v>0.30499999999999999</v>
      </c>
      <c r="H120" s="83" t="s">
        <v>549</v>
      </c>
      <c r="I120" s="83" t="s">
        <v>518</v>
      </c>
      <c r="J120" s="83">
        <v>0</v>
      </c>
      <c r="K120" s="83" t="s">
        <v>483</v>
      </c>
      <c r="L120"/>
      <c r="M120"/>
      <c r="N120"/>
      <c r="O120"/>
      <c r="P120"/>
      <c r="Q120"/>
      <c r="R120"/>
      <c r="S120"/>
    </row>
    <row r="121" spans="1:19">
      <c r="A121" s="83" t="s">
        <v>565</v>
      </c>
      <c r="B121" s="83" t="s">
        <v>878</v>
      </c>
      <c r="C121" s="83">
        <v>5.82</v>
      </c>
      <c r="D121" s="83">
        <v>23.29</v>
      </c>
      <c r="E121" s="83">
        <v>2.956</v>
      </c>
      <c r="F121" s="83">
        <v>0.38500000000000001</v>
      </c>
      <c r="G121" s="83">
        <v>0.30499999999999999</v>
      </c>
      <c r="H121" s="83" t="s">
        <v>549</v>
      </c>
      <c r="I121" s="83" t="s">
        <v>520</v>
      </c>
      <c r="J121" s="83">
        <v>180</v>
      </c>
      <c r="K121" s="83" t="s">
        <v>487</v>
      </c>
      <c r="L121"/>
      <c r="M121"/>
      <c r="N121"/>
      <c r="O121"/>
      <c r="P121"/>
      <c r="Q121"/>
      <c r="R121"/>
      <c r="S121"/>
    </row>
    <row r="122" spans="1:19">
      <c r="A122" s="83" t="s">
        <v>576</v>
      </c>
      <c r="B122" s="83" t="s">
        <v>878</v>
      </c>
      <c r="C122" s="83">
        <v>5.83</v>
      </c>
      <c r="D122" s="83">
        <v>5.83</v>
      </c>
      <c r="E122" s="83">
        <v>2.956</v>
      </c>
      <c r="F122" s="83">
        <v>0.38500000000000001</v>
      </c>
      <c r="G122" s="83">
        <v>0.30499999999999999</v>
      </c>
      <c r="H122" s="83" t="s">
        <v>549</v>
      </c>
      <c r="I122" s="83" t="s">
        <v>537</v>
      </c>
      <c r="J122" s="83">
        <v>0</v>
      </c>
      <c r="K122" s="83" t="s">
        <v>483</v>
      </c>
      <c r="L122"/>
      <c r="M122"/>
      <c r="N122"/>
      <c r="O122"/>
      <c r="P122"/>
      <c r="Q122"/>
      <c r="R122"/>
      <c r="S122"/>
    </row>
    <row r="123" spans="1:19">
      <c r="A123" s="83" t="s">
        <v>577</v>
      </c>
      <c r="B123" s="83" t="s">
        <v>878</v>
      </c>
      <c r="C123" s="83">
        <v>5.21</v>
      </c>
      <c r="D123" s="83">
        <v>5.21</v>
      </c>
      <c r="E123" s="83">
        <v>2.956</v>
      </c>
      <c r="F123" s="83">
        <v>0.38500000000000001</v>
      </c>
      <c r="G123" s="83">
        <v>0.30499999999999999</v>
      </c>
      <c r="H123" s="83" t="s">
        <v>549</v>
      </c>
      <c r="I123" s="83" t="s">
        <v>538</v>
      </c>
      <c r="J123" s="83">
        <v>0</v>
      </c>
      <c r="K123" s="83" t="s">
        <v>483</v>
      </c>
      <c r="L123"/>
      <c r="M123"/>
      <c r="N123"/>
      <c r="O123"/>
      <c r="P123"/>
      <c r="Q123"/>
      <c r="R123"/>
      <c r="S123"/>
    </row>
    <row r="124" spans="1:19">
      <c r="A124" s="83" t="s">
        <v>578</v>
      </c>
      <c r="B124" s="83" t="s">
        <v>878</v>
      </c>
      <c r="C124" s="83">
        <v>17.18</v>
      </c>
      <c r="D124" s="83">
        <v>17.18</v>
      </c>
      <c r="E124" s="83">
        <v>2.956</v>
      </c>
      <c r="F124" s="83">
        <v>0.38500000000000001</v>
      </c>
      <c r="G124" s="83">
        <v>0.30499999999999999</v>
      </c>
      <c r="H124" s="83" t="s">
        <v>549</v>
      </c>
      <c r="I124" s="83" t="s">
        <v>539</v>
      </c>
      <c r="J124" s="83">
        <v>180</v>
      </c>
      <c r="K124" s="83" t="s">
        <v>487</v>
      </c>
      <c r="L124"/>
      <c r="M124"/>
      <c r="N124"/>
      <c r="O124"/>
      <c r="P124"/>
      <c r="Q124"/>
      <c r="R124"/>
      <c r="S124"/>
    </row>
    <row r="125" spans="1:19">
      <c r="A125" s="83" t="s">
        <v>572</v>
      </c>
      <c r="B125" s="83" t="s">
        <v>878</v>
      </c>
      <c r="C125" s="83">
        <v>32.21</v>
      </c>
      <c r="D125" s="83">
        <v>32.21</v>
      </c>
      <c r="E125" s="83">
        <v>2.956</v>
      </c>
      <c r="F125" s="83">
        <v>0.38500000000000001</v>
      </c>
      <c r="G125" s="83">
        <v>0.30499999999999999</v>
      </c>
      <c r="H125" s="83" t="s">
        <v>549</v>
      </c>
      <c r="I125" s="83" t="s">
        <v>531</v>
      </c>
      <c r="J125" s="83">
        <v>0</v>
      </c>
      <c r="K125" s="83" t="s">
        <v>483</v>
      </c>
      <c r="L125"/>
      <c r="M125"/>
      <c r="N125"/>
      <c r="O125"/>
      <c r="P125"/>
      <c r="Q125"/>
      <c r="R125"/>
      <c r="S125"/>
    </row>
    <row r="126" spans="1:19">
      <c r="A126" s="83" t="s">
        <v>575</v>
      </c>
      <c r="B126" s="83" t="s">
        <v>878</v>
      </c>
      <c r="C126" s="83">
        <v>4.5999999999999996</v>
      </c>
      <c r="D126" s="83">
        <v>4.5999999999999996</v>
      </c>
      <c r="E126" s="83">
        <v>2.956</v>
      </c>
      <c r="F126" s="83">
        <v>0.38500000000000001</v>
      </c>
      <c r="G126" s="83">
        <v>0.30499999999999999</v>
      </c>
      <c r="H126" s="83" t="s">
        <v>549</v>
      </c>
      <c r="I126" s="83" t="s">
        <v>535</v>
      </c>
      <c r="J126" s="83">
        <v>180</v>
      </c>
      <c r="K126" s="83" t="s">
        <v>487</v>
      </c>
      <c r="L126"/>
      <c r="M126"/>
      <c r="N126"/>
      <c r="O126"/>
      <c r="P126"/>
      <c r="Q126"/>
      <c r="R126"/>
      <c r="S126"/>
    </row>
    <row r="127" spans="1:19">
      <c r="A127" s="83" t="s">
        <v>574</v>
      </c>
      <c r="B127" s="83" t="s">
        <v>878</v>
      </c>
      <c r="C127" s="83">
        <v>17.18</v>
      </c>
      <c r="D127" s="83">
        <v>17.18</v>
      </c>
      <c r="E127" s="83">
        <v>2.956</v>
      </c>
      <c r="F127" s="83">
        <v>0.38500000000000001</v>
      </c>
      <c r="G127" s="83">
        <v>0.30499999999999999</v>
      </c>
      <c r="H127" s="83" t="s">
        <v>549</v>
      </c>
      <c r="I127" s="83" t="s">
        <v>534</v>
      </c>
      <c r="J127" s="83">
        <v>90</v>
      </c>
      <c r="K127" s="83" t="s">
        <v>485</v>
      </c>
      <c r="L127"/>
      <c r="M127"/>
      <c r="N127"/>
      <c r="O127"/>
      <c r="P127"/>
      <c r="Q127"/>
      <c r="R127"/>
      <c r="S127"/>
    </row>
    <row r="128" spans="1:19">
      <c r="A128" s="83" t="s">
        <v>573</v>
      </c>
      <c r="B128" s="83" t="s">
        <v>878</v>
      </c>
      <c r="C128" s="83">
        <v>4.5999999999999996</v>
      </c>
      <c r="D128" s="83">
        <v>4.5999999999999996</v>
      </c>
      <c r="E128" s="83">
        <v>2.956</v>
      </c>
      <c r="F128" s="83">
        <v>0.38500000000000001</v>
      </c>
      <c r="G128" s="83">
        <v>0.30499999999999999</v>
      </c>
      <c r="H128" s="83" t="s">
        <v>549</v>
      </c>
      <c r="I128" s="83" t="s">
        <v>533</v>
      </c>
      <c r="J128" s="83">
        <v>0</v>
      </c>
      <c r="K128" s="83" t="s">
        <v>483</v>
      </c>
      <c r="L128"/>
      <c r="M128"/>
      <c r="N128"/>
      <c r="O128"/>
      <c r="P128"/>
      <c r="Q128"/>
      <c r="R128"/>
      <c r="S128"/>
    </row>
    <row r="129" spans="1:19">
      <c r="A129" s="83" t="s">
        <v>551</v>
      </c>
      <c r="B129" s="83" t="s">
        <v>878</v>
      </c>
      <c r="C129" s="83">
        <v>85.24</v>
      </c>
      <c r="D129" s="83">
        <v>85.24</v>
      </c>
      <c r="E129" s="83">
        <v>2.956</v>
      </c>
      <c r="F129" s="83">
        <v>0.38500000000000001</v>
      </c>
      <c r="G129" s="83">
        <v>0.30499999999999999</v>
      </c>
      <c r="H129" s="83" t="s">
        <v>549</v>
      </c>
      <c r="I129" s="83" t="s">
        <v>504</v>
      </c>
      <c r="J129" s="83">
        <v>180</v>
      </c>
      <c r="K129" s="83" t="s">
        <v>487</v>
      </c>
      <c r="L129"/>
      <c r="M129"/>
      <c r="N129"/>
      <c r="O129"/>
      <c r="P129"/>
      <c r="Q129"/>
      <c r="R129"/>
      <c r="S129"/>
    </row>
    <row r="130" spans="1:19">
      <c r="A130" s="83" t="s">
        <v>548</v>
      </c>
      <c r="B130" s="83" t="s">
        <v>878</v>
      </c>
      <c r="C130" s="83">
        <v>23.3</v>
      </c>
      <c r="D130" s="83">
        <v>23.3</v>
      </c>
      <c r="E130" s="83">
        <v>2.956</v>
      </c>
      <c r="F130" s="83">
        <v>0.38500000000000001</v>
      </c>
      <c r="G130" s="83">
        <v>0.30499999999999999</v>
      </c>
      <c r="H130" s="83" t="s">
        <v>549</v>
      </c>
      <c r="I130" s="83" t="s">
        <v>491</v>
      </c>
      <c r="J130" s="83">
        <v>180</v>
      </c>
      <c r="K130" s="83" t="s">
        <v>487</v>
      </c>
      <c r="L130"/>
      <c r="M130"/>
      <c r="N130"/>
      <c r="O130"/>
      <c r="P130"/>
      <c r="Q130"/>
      <c r="R130"/>
      <c r="S130"/>
    </row>
    <row r="131" spans="1:19">
      <c r="A131" s="83" t="s">
        <v>552</v>
      </c>
      <c r="B131" s="83" t="s">
        <v>879</v>
      </c>
      <c r="C131" s="83">
        <v>4.5999999999999996</v>
      </c>
      <c r="D131" s="83">
        <v>18.39</v>
      </c>
      <c r="E131" s="83">
        <v>2.956</v>
      </c>
      <c r="F131" s="83">
        <v>0.38500000000000001</v>
      </c>
      <c r="G131" s="83">
        <v>0.30499999999999999</v>
      </c>
      <c r="H131" s="83" t="s">
        <v>549</v>
      </c>
      <c r="I131" s="83" t="s">
        <v>507</v>
      </c>
      <c r="J131" s="83">
        <v>180</v>
      </c>
      <c r="K131" s="83" t="s">
        <v>487</v>
      </c>
      <c r="L131"/>
      <c r="M131"/>
      <c r="N131"/>
      <c r="O131"/>
      <c r="P131"/>
      <c r="Q131"/>
      <c r="R131"/>
      <c r="S131"/>
    </row>
    <row r="132" spans="1:19">
      <c r="A132" s="83" t="s">
        <v>553</v>
      </c>
      <c r="B132" s="83" t="s">
        <v>879</v>
      </c>
      <c r="C132" s="83">
        <v>8.58</v>
      </c>
      <c r="D132" s="83">
        <v>34.33</v>
      </c>
      <c r="E132" s="83">
        <v>2.956</v>
      </c>
      <c r="F132" s="83">
        <v>0.38500000000000001</v>
      </c>
      <c r="G132" s="83">
        <v>0.30499999999999999</v>
      </c>
      <c r="H132" s="83" t="s">
        <v>549</v>
      </c>
      <c r="I132" s="83" t="s">
        <v>508</v>
      </c>
      <c r="J132" s="83">
        <v>270</v>
      </c>
      <c r="K132" s="83" t="s">
        <v>489</v>
      </c>
      <c r="L132"/>
      <c r="M132"/>
      <c r="N132"/>
      <c r="O132"/>
      <c r="P132"/>
      <c r="Q132"/>
      <c r="R132"/>
      <c r="S132"/>
    </row>
    <row r="133" spans="1:19">
      <c r="A133" s="83" t="s">
        <v>566</v>
      </c>
      <c r="B133" s="83" t="s">
        <v>879</v>
      </c>
      <c r="C133" s="83">
        <v>4.5999999999999996</v>
      </c>
      <c r="D133" s="83">
        <v>4.5999999999999996</v>
      </c>
      <c r="E133" s="83">
        <v>2.956</v>
      </c>
      <c r="F133" s="83">
        <v>0.38500000000000001</v>
      </c>
      <c r="G133" s="83">
        <v>0.30499999999999999</v>
      </c>
      <c r="H133" s="83" t="s">
        <v>549</v>
      </c>
      <c r="I133" s="83" t="s">
        <v>521</v>
      </c>
      <c r="J133" s="83">
        <v>180</v>
      </c>
      <c r="K133" s="83" t="s">
        <v>487</v>
      </c>
      <c r="L133"/>
      <c r="M133"/>
      <c r="N133"/>
      <c r="O133"/>
      <c r="P133"/>
      <c r="Q133"/>
      <c r="R133"/>
      <c r="S133"/>
    </row>
    <row r="134" spans="1:19">
      <c r="A134" s="83" t="s">
        <v>567</v>
      </c>
      <c r="B134" s="83" t="s">
        <v>879</v>
      </c>
      <c r="C134" s="83">
        <v>8.59</v>
      </c>
      <c r="D134" s="83">
        <v>8.59</v>
      </c>
      <c r="E134" s="83">
        <v>2.956</v>
      </c>
      <c r="F134" s="83">
        <v>0.38500000000000001</v>
      </c>
      <c r="G134" s="83">
        <v>0.30499999999999999</v>
      </c>
      <c r="H134" s="83" t="s">
        <v>549</v>
      </c>
      <c r="I134" s="83" t="s">
        <v>522</v>
      </c>
      <c r="J134" s="83">
        <v>270</v>
      </c>
      <c r="K134" s="83" t="s">
        <v>489</v>
      </c>
      <c r="L134"/>
      <c r="M134"/>
      <c r="N134"/>
      <c r="O134"/>
      <c r="P134"/>
      <c r="Q134"/>
      <c r="R134"/>
      <c r="S134"/>
    </row>
    <row r="135" spans="1:19">
      <c r="A135" s="83" t="s">
        <v>554</v>
      </c>
      <c r="B135" s="83" t="s">
        <v>879</v>
      </c>
      <c r="C135" s="83">
        <v>4.5999999999999996</v>
      </c>
      <c r="D135" s="83">
        <v>18.39</v>
      </c>
      <c r="E135" s="83">
        <v>2.956</v>
      </c>
      <c r="F135" s="83">
        <v>0.38500000000000001</v>
      </c>
      <c r="G135" s="83">
        <v>0.30499999999999999</v>
      </c>
      <c r="H135" s="83" t="s">
        <v>549</v>
      </c>
      <c r="I135" s="83" t="s">
        <v>509</v>
      </c>
      <c r="J135" s="83">
        <v>0</v>
      </c>
      <c r="K135" s="83" t="s">
        <v>483</v>
      </c>
      <c r="L135"/>
      <c r="M135"/>
      <c r="N135"/>
      <c r="O135"/>
      <c r="P135"/>
      <c r="Q135"/>
      <c r="R135"/>
      <c r="S135"/>
    </row>
    <row r="136" spans="1:19">
      <c r="A136" s="83" t="s">
        <v>555</v>
      </c>
      <c r="B136" s="83" t="s">
        <v>879</v>
      </c>
      <c r="C136" s="83">
        <v>8.58</v>
      </c>
      <c r="D136" s="83">
        <v>34.33</v>
      </c>
      <c r="E136" s="83">
        <v>2.956</v>
      </c>
      <c r="F136" s="83">
        <v>0.38500000000000001</v>
      </c>
      <c r="G136" s="83">
        <v>0.30499999999999999</v>
      </c>
      <c r="H136" s="83" t="s">
        <v>549</v>
      </c>
      <c r="I136" s="83" t="s">
        <v>510</v>
      </c>
      <c r="J136" s="83">
        <v>270</v>
      </c>
      <c r="K136" s="83" t="s">
        <v>489</v>
      </c>
      <c r="L136"/>
      <c r="M136"/>
      <c r="N136"/>
      <c r="O136"/>
      <c r="P136"/>
      <c r="Q136"/>
      <c r="R136"/>
      <c r="S136"/>
    </row>
    <row r="137" spans="1:19">
      <c r="A137" s="83" t="s">
        <v>568</v>
      </c>
      <c r="B137" s="83" t="s">
        <v>879</v>
      </c>
      <c r="C137" s="83">
        <v>4.5999999999999996</v>
      </c>
      <c r="D137" s="83">
        <v>4.5999999999999996</v>
      </c>
      <c r="E137" s="83">
        <v>2.956</v>
      </c>
      <c r="F137" s="83">
        <v>0.38500000000000001</v>
      </c>
      <c r="G137" s="83">
        <v>0.30499999999999999</v>
      </c>
      <c r="H137" s="83" t="s">
        <v>549</v>
      </c>
      <c r="I137" s="83" t="s">
        <v>524</v>
      </c>
      <c r="J137" s="83">
        <v>0</v>
      </c>
      <c r="K137" s="83" t="s">
        <v>483</v>
      </c>
      <c r="L137"/>
      <c r="M137"/>
      <c r="N137"/>
      <c r="O137"/>
      <c r="P137"/>
      <c r="Q137"/>
      <c r="R137"/>
      <c r="S137"/>
    </row>
    <row r="138" spans="1:19">
      <c r="A138" s="83" t="s">
        <v>569</v>
      </c>
      <c r="B138" s="83" t="s">
        <v>879</v>
      </c>
      <c r="C138" s="83">
        <v>8.59</v>
      </c>
      <c r="D138" s="83">
        <v>8.59</v>
      </c>
      <c r="E138" s="83">
        <v>2.956</v>
      </c>
      <c r="F138" s="83">
        <v>0.38500000000000001</v>
      </c>
      <c r="G138" s="83">
        <v>0.30499999999999999</v>
      </c>
      <c r="H138" s="83" t="s">
        <v>549</v>
      </c>
      <c r="I138" s="83" t="s">
        <v>525</v>
      </c>
      <c r="J138" s="83">
        <v>270</v>
      </c>
      <c r="K138" s="83" t="s">
        <v>489</v>
      </c>
      <c r="L138"/>
      <c r="M138"/>
      <c r="N138"/>
      <c r="O138"/>
      <c r="P138"/>
      <c r="Q138"/>
      <c r="R138"/>
      <c r="S138"/>
    </row>
    <row r="139" spans="1:19">
      <c r="A139" s="83" t="s">
        <v>556</v>
      </c>
      <c r="B139" s="83" t="s">
        <v>879</v>
      </c>
      <c r="C139" s="83">
        <v>3.68</v>
      </c>
      <c r="D139" s="83">
        <v>279.51</v>
      </c>
      <c r="E139" s="83">
        <v>2.956</v>
      </c>
      <c r="F139" s="83">
        <v>0.38500000000000001</v>
      </c>
      <c r="G139" s="83">
        <v>0.30499999999999999</v>
      </c>
      <c r="H139" s="83" t="s">
        <v>549</v>
      </c>
      <c r="I139" s="83" t="s">
        <v>511</v>
      </c>
      <c r="J139" s="83">
        <v>180</v>
      </c>
      <c r="K139" s="83" t="s">
        <v>487</v>
      </c>
      <c r="L139"/>
      <c r="M139"/>
      <c r="N139"/>
      <c r="O139"/>
      <c r="P139"/>
      <c r="Q139"/>
      <c r="R139"/>
      <c r="S139"/>
    </row>
    <row r="140" spans="1:19">
      <c r="A140" s="83" t="s">
        <v>570</v>
      </c>
      <c r="B140" s="83" t="s">
        <v>879</v>
      </c>
      <c r="C140" s="83">
        <v>6.75</v>
      </c>
      <c r="D140" s="83">
        <v>60.74</v>
      </c>
      <c r="E140" s="83">
        <v>2.956</v>
      </c>
      <c r="F140" s="83">
        <v>0.38500000000000001</v>
      </c>
      <c r="G140" s="83">
        <v>0.30499999999999999</v>
      </c>
      <c r="H140" s="83" t="s">
        <v>549</v>
      </c>
      <c r="I140" s="83" t="s">
        <v>527</v>
      </c>
      <c r="J140" s="83">
        <v>180</v>
      </c>
      <c r="K140" s="83" t="s">
        <v>487</v>
      </c>
      <c r="L140"/>
      <c r="M140"/>
      <c r="N140"/>
      <c r="O140"/>
      <c r="P140"/>
      <c r="Q140"/>
      <c r="R140"/>
      <c r="S140"/>
    </row>
    <row r="141" spans="1:19">
      <c r="A141" s="83" t="s">
        <v>557</v>
      </c>
      <c r="B141" s="83" t="s">
        <v>879</v>
      </c>
      <c r="C141" s="83">
        <v>3.68</v>
      </c>
      <c r="D141" s="83">
        <v>279.60000000000002</v>
      </c>
      <c r="E141" s="83">
        <v>2.956</v>
      </c>
      <c r="F141" s="83">
        <v>0.38500000000000001</v>
      </c>
      <c r="G141" s="83">
        <v>0.30499999999999999</v>
      </c>
      <c r="H141" s="83" t="s">
        <v>549</v>
      </c>
      <c r="I141" s="83" t="s">
        <v>512</v>
      </c>
      <c r="J141" s="83">
        <v>0</v>
      </c>
      <c r="K141" s="83" t="s">
        <v>483</v>
      </c>
      <c r="L141"/>
      <c r="M141"/>
      <c r="N141"/>
      <c r="O141"/>
      <c r="P141"/>
      <c r="Q141"/>
      <c r="R141"/>
      <c r="S141"/>
    </row>
    <row r="142" spans="1:19">
      <c r="A142" s="83" t="s">
        <v>558</v>
      </c>
      <c r="B142" s="83" t="s">
        <v>879</v>
      </c>
      <c r="C142" s="83">
        <v>8.58</v>
      </c>
      <c r="D142" s="83">
        <v>34.33</v>
      </c>
      <c r="E142" s="83">
        <v>2.956</v>
      </c>
      <c r="F142" s="83">
        <v>0.38500000000000001</v>
      </c>
      <c r="G142" s="83">
        <v>0.30499999999999999</v>
      </c>
      <c r="H142" s="83" t="s">
        <v>549</v>
      </c>
      <c r="I142" s="83" t="s">
        <v>513</v>
      </c>
      <c r="J142" s="83">
        <v>90</v>
      </c>
      <c r="K142" s="83" t="s">
        <v>485</v>
      </c>
      <c r="L142"/>
      <c r="M142"/>
      <c r="N142"/>
      <c r="O142"/>
      <c r="P142"/>
      <c r="Q142"/>
      <c r="R142"/>
      <c r="S142"/>
    </row>
    <row r="143" spans="1:19">
      <c r="A143" s="83" t="s">
        <v>559</v>
      </c>
      <c r="B143" s="83" t="s">
        <v>879</v>
      </c>
      <c r="C143" s="83">
        <v>4.5999999999999996</v>
      </c>
      <c r="D143" s="83">
        <v>18.39</v>
      </c>
      <c r="E143" s="83">
        <v>2.956</v>
      </c>
      <c r="F143" s="83">
        <v>0.38500000000000001</v>
      </c>
      <c r="G143" s="83">
        <v>0.30499999999999999</v>
      </c>
      <c r="H143" s="83" t="s">
        <v>549</v>
      </c>
      <c r="I143" s="83" t="s">
        <v>514</v>
      </c>
      <c r="J143" s="83">
        <v>180</v>
      </c>
      <c r="K143" s="83" t="s">
        <v>487</v>
      </c>
      <c r="L143"/>
      <c r="M143"/>
      <c r="N143"/>
      <c r="O143"/>
      <c r="P143"/>
      <c r="Q143"/>
      <c r="R143"/>
      <c r="S143"/>
    </row>
    <row r="144" spans="1:19">
      <c r="A144" s="83" t="s">
        <v>561</v>
      </c>
      <c r="B144" s="83" t="s">
        <v>879</v>
      </c>
      <c r="C144" s="83">
        <v>8.58</v>
      </c>
      <c r="D144" s="83">
        <v>34.33</v>
      </c>
      <c r="E144" s="83">
        <v>2.956</v>
      </c>
      <c r="F144" s="83">
        <v>0.38500000000000001</v>
      </c>
      <c r="G144" s="83">
        <v>0.30499999999999999</v>
      </c>
      <c r="H144" s="83" t="s">
        <v>549</v>
      </c>
      <c r="I144" s="83" t="s">
        <v>516</v>
      </c>
      <c r="J144" s="83">
        <v>90</v>
      </c>
      <c r="K144" s="83" t="s">
        <v>485</v>
      </c>
      <c r="L144"/>
      <c r="M144"/>
      <c r="N144"/>
      <c r="O144"/>
      <c r="P144"/>
      <c r="Q144"/>
      <c r="R144"/>
      <c r="S144"/>
    </row>
    <row r="145" spans="1:19">
      <c r="A145" s="83" t="s">
        <v>560</v>
      </c>
      <c r="B145" s="83" t="s">
        <v>879</v>
      </c>
      <c r="C145" s="83">
        <v>4.5999999999999996</v>
      </c>
      <c r="D145" s="83">
        <v>18.39</v>
      </c>
      <c r="E145" s="83">
        <v>2.956</v>
      </c>
      <c r="F145" s="83">
        <v>0.38500000000000001</v>
      </c>
      <c r="G145" s="83">
        <v>0.30499999999999999</v>
      </c>
      <c r="H145" s="83" t="s">
        <v>549</v>
      </c>
      <c r="I145" s="83" t="s">
        <v>515</v>
      </c>
      <c r="J145" s="83">
        <v>0</v>
      </c>
      <c r="K145" s="83" t="s">
        <v>483</v>
      </c>
      <c r="L145"/>
      <c r="M145"/>
      <c r="N145"/>
      <c r="O145"/>
      <c r="P145"/>
      <c r="Q145"/>
      <c r="R145"/>
      <c r="S145"/>
    </row>
    <row r="146" spans="1:19">
      <c r="A146" s="83" t="s">
        <v>579</v>
      </c>
      <c r="B146" s="83"/>
      <c r="C146" s="83"/>
      <c r="D146" s="83">
        <v>1214.08</v>
      </c>
      <c r="E146" s="83">
        <v>2.96</v>
      </c>
      <c r="F146" s="83">
        <v>0.38500000000000001</v>
      </c>
      <c r="G146" s="83">
        <v>0.30499999999999999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580</v>
      </c>
      <c r="B147" s="83"/>
      <c r="C147" s="83"/>
      <c r="D147" s="83">
        <v>432.93</v>
      </c>
      <c r="E147" s="83">
        <v>2.96</v>
      </c>
      <c r="F147" s="83">
        <v>0.38500000000000001</v>
      </c>
      <c r="G147" s="83">
        <v>0.30499999999999999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581</v>
      </c>
      <c r="B148" s="83"/>
      <c r="C148" s="83"/>
      <c r="D148" s="83">
        <v>781.15</v>
      </c>
      <c r="E148" s="83">
        <v>2.96</v>
      </c>
      <c r="F148" s="83">
        <v>0.38500000000000001</v>
      </c>
      <c r="G148" s="83">
        <v>0.30499999999999999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241</v>
      </c>
      <c r="C150" s="83" t="s">
        <v>582</v>
      </c>
      <c r="D150" s="83" t="s">
        <v>583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584</v>
      </c>
      <c r="B151" s="83" t="s">
        <v>585</v>
      </c>
      <c r="C151" s="83">
        <v>3032444.97</v>
      </c>
      <c r="D151" s="83">
        <v>2.5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586</v>
      </c>
      <c r="B152" s="83" t="s">
        <v>587</v>
      </c>
      <c r="C152" s="83">
        <v>4430756.17</v>
      </c>
      <c r="D152" s="83">
        <v>0.7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241</v>
      </c>
      <c r="C154" s="83" t="s">
        <v>588</v>
      </c>
      <c r="D154" s="83" t="s">
        <v>589</v>
      </c>
      <c r="E154" s="83" t="s">
        <v>590</v>
      </c>
      <c r="F154" s="83" t="s">
        <v>591</v>
      </c>
      <c r="G154" s="83" t="s">
        <v>583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592</v>
      </c>
      <c r="B155" s="83" t="s">
        <v>593</v>
      </c>
      <c r="C155" s="83">
        <v>32383.09</v>
      </c>
      <c r="D155" s="83">
        <v>22056.9</v>
      </c>
      <c r="E155" s="83">
        <v>10326.19</v>
      </c>
      <c r="F155" s="83">
        <v>0.68</v>
      </c>
      <c r="G155" s="83" t="s">
        <v>594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600</v>
      </c>
      <c r="B156" s="83" t="s">
        <v>593</v>
      </c>
      <c r="C156" s="83">
        <v>8409.57</v>
      </c>
      <c r="D156" s="83">
        <v>5733.82</v>
      </c>
      <c r="E156" s="83">
        <v>2675.75</v>
      </c>
      <c r="F156" s="83">
        <v>0.68</v>
      </c>
      <c r="G156" s="83" t="s">
        <v>594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595</v>
      </c>
      <c r="B157" s="83" t="s">
        <v>593</v>
      </c>
      <c r="C157" s="83">
        <v>31963.34</v>
      </c>
      <c r="D157" s="83">
        <v>21764.38</v>
      </c>
      <c r="E157" s="83">
        <v>10198.950000000001</v>
      </c>
      <c r="F157" s="83">
        <v>0.68</v>
      </c>
      <c r="G157" s="83" t="s">
        <v>594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601</v>
      </c>
      <c r="B158" s="83" t="s">
        <v>593</v>
      </c>
      <c r="C158" s="83">
        <v>8324.4500000000007</v>
      </c>
      <c r="D158" s="83">
        <v>5674.46</v>
      </c>
      <c r="E158" s="83">
        <v>2649.99</v>
      </c>
      <c r="F158" s="83">
        <v>0.68</v>
      </c>
      <c r="G158" s="83" t="s">
        <v>594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596</v>
      </c>
      <c r="B159" s="83" t="s">
        <v>593</v>
      </c>
      <c r="C159" s="83">
        <v>670916.42000000004</v>
      </c>
      <c r="D159" s="83">
        <v>416855.26</v>
      </c>
      <c r="E159" s="83">
        <v>254061.16</v>
      </c>
      <c r="F159" s="83">
        <v>0.62</v>
      </c>
      <c r="G159" s="83" t="s">
        <v>594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602</v>
      </c>
      <c r="B160" s="83" t="s">
        <v>593</v>
      </c>
      <c r="C160" s="83">
        <v>42614.14</v>
      </c>
      <c r="D160" s="83">
        <v>26399.360000000001</v>
      </c>
      <c r="E160" s="83">
        <v>16214.78</v>
      </c>
      <c r="F160" s="83">
        <v>0.62</v>
      </c>
      <c r="G160" s="83" t="s">
        <v>594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597</v>
      </c>
      <c r="B161" s="83" t="s">
        <v>593</v>
      </c>
      <c r="C161" s="83">
        <v>670916.42000000004</v>
      </c>
      <c r="D161" s="83">
        <v>416855.26</v>
      </c>
      <c r="E161" s="83">
        <v>254061.16</v>
      </c>
      <c r="F161" s="83">
        <v>0.62</v>
      </c>
      <c r="G161" s="83" t="s">
        <v>594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598</v>
      </c>
      <c r="B162" s="83" t="s">
        <v>593</v>
      </c>
      <c r="C162" s="83">
        <v>27274.57</v>
      </c>
      <c r="D162" s="83">
        <v>18499.91</v>
      </c>
      <c r="E162" s="83">
        <v>8774.65</v>
      </c>
      <c r="F162" s="83">
        <v>0.68</v>
      </c>
      <c r="G162" s="83" t="s">
        <v>594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599</v>
      </c>
      <c r="B163" s="83" t="s">
        <v>593</v>
      </c>
      <c r="C163" s="83">
        <v>27067.88</v>
      </c>
      <c r="D163" s="83">
        <v>18356.150000000001</v>
      </c>
      <c r="E163" s="83">
        <v>8711.73</v>
      </c>
      <c r="F163" s="83">
        <v>0.68</v>
      </c>
      <c r="G163" s="83" t="s">
        <v>594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604</v>
      </c>
      <c r="B164" s="83" t="s">
        <v>593</v>
      </c>
      <c r="C164" s="83">
        <v>77754.58</v>
      </c>
      <c r="D164" s="83">
        <v>48351.27</v>
      </c>
      <c r="E164" s="83">
        <v>29403.31</v>
      </c>
      <c r="F164" s="83">
        <v>0.62</v>
      </c>
      <c r="G164" s="83" t="s">
        <v>594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605</v>
      </c>
      <c r="B165" s="83" t="s">
        <v>593</v>
      </c>
      <c r="C165" s="83">
        <v>5216.6099999999997</v>
      </c>
      <c r="D165" s="83">
        <v>3226.71</v>
      </c>
      <c r="E165" s="83">
        <v>1989.9</v>
      </c>
      <c r="F165" s="83">
        <v>0.62</v>
      </c>
      <c r="G165" s="83" t="s">
        <v>594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603</v>
      </c>
      <c r="B166" s="83" t="s">
        <v>593</v>
      </c>
      <c r="C166" s="83">
        <v>809023.77</v>
      </c>
      <c r="D166" s="83">
        <v>533114.47</v>
      </c>
      <c r="E166" s="83">
        <v>275909.28999999998</v>
      </c>
      <c r="F166" s="83">
        <v>0.66</v>
      </c>
      <c r="G166" s="83" t="s">
        <v>594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241</v>
      </c>
      <c r="C168" s="83" t="s">
        <v>588</v>
      </c>
      <c r="D168" s="83" t="s">
        <v>583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625</v>
      </c>
      <c r="B169" s="83" t="s">
        <v>607</v>
      </c>
      <c r="C169" s="83">
        <v>41918.18</v>
      </c>
      <c r="D169" s="83" t="s">
        <v>594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606</v>
      </c>
      <c r="B170" s="83" t="s">
        <v>607</v>
      </c>
      <c r="C170" s="83">
        <v>37051.980000000003</v>
      </c>
      <c r="D170" s="83" t="s">
        <v>594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613</v>
      </c>
      <c r="B171" s="83" t="s">
        <v>607</v>
      </c>
      <c r="C171" s="83">
        <v>17813.59</v>
      </c>
      <c r="D171" s="83" t="s">
        <v>594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621</v>
      </c>
      <c r="B172" s="83" t="s">
        <v>607</v>
      </c>
      <c r="C172" s="83">
        <v>11180.49</v>
      </c>
      <c r="D172" s="83" t="s">
        <v>594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628</v>
      </c>
      <c r="B173" s="83" t="s">
        <v>607</v>
      </c>
      <c r="C173" s="83">
        <v>3587.29</v>
      </c>
      <c r="D173" s="83" t="s">
        <v>594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838</v>
      </c>
      <c r="B174" s="83" t="s">
        <v>839</v>
      </c>
      <c r="C174" s="83">
        <v>17461.27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626</v>
      </c>
      <c r="B175" s="83" t="s">
        <v>607</v>
      </c>
      <c r="C175" s="83">
        <v>42979.7</v>
      </c>
      <c r="D175" s="83" t="s">
        <v>594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627</v>
      </c>
      <c r="B176" s="83" t="s">
        <v>607</v>
      </c>
      <c r="C176" s="83">
        <v>17227</v>
      </c>
      <c r="D176" s="83" t="s">
        <v>594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612</v>
      </c>
      <c r="B177" s="83" t="s">
        <v>607</v>
      </c>
      <c r="C177" s="83">
        <v>47193.93</v>
      </c>
      <c r="D177" s="83" t="s">
        <v>594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614</v>
      </c>
      <c r="B178" s="83" t="s">
        <v>607</v>
      </c>
      <c r="C178" s="83">
        <v>92373.27</v>
      </c>
      <c r="D178" s="83" t="s">
        <v>594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610</v>
      </c>
      <c r="B179" s="83" t="s">
        <v>607</v>
      </c>
      <c r="C179" s="83">
        <v>342.25</v>
      </c>
      <c r="D179" s="83" t="s">
        <v>594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608</v>
      </c>
      <c r="B180" s="83" t="s">
        <v>607</v>
      </c>
      <c r="C180" s="83">
        <v>6153.41</v>
      </c>
      <c r="D180" s="83" t="s">
        <v>594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609</v>
      </c>
      <c r="B181" s="83" t="s">
        <v>607</v>
      </c>
      <c r="C181" s="83">
        <v>6956.05</v>
      </c>
      <c r="D181" s="83" t="s">
        <v>594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615</v>
      </c>
      <c r="B182" s="83" t="s">
        <v>607</v>
      </c>
      <c r="C182" s="83">
        <v>19756.75</v>
      </c>
      <c r="D182" s="83" t="s">
        <v>594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622</v>
      </c>
      <c r="B183" s="83" t="s">
        <v>607</v>
      </c>
      <c r="C183" s="83">
        <v>5441.03</v>
      </c>
      <c r="D183" s="83" t="s">
        <v>594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616</v>
      </c>
      <c r="B184" s="83" t="s">
        <v>607</v>
      </c>
      <c r="C184" s="83">
        <v>19737.259999999998</v>
      </c>
      <c r="D184" s="83" t="s">
        <v>594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623</v>
      </c>
      <c r="B185" s="83" t="s">
        <v>607</v>
      </c>
      <c r="C185" s="83">
        <v>5445.46</v>
      </c>
      <c r="D185" s="83" t="s">
        <v>594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617</v>
      </c>
      <c r="B186" s="83" t="s">
        <v>607</v>
      </c>
      <c r="C186" s="83">
        <v>978860.92</v>
      </c>
      <c r="D186" s="83" t="s">
        <v>594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624</v>
      </c>
      <c r="B187" s="83" t="s">
        <v>607</v>
      </c>
      <c r="C187" s="83">
        <v>57226.57</v>
      </c>
      <c r="D187" s="83" t="s">
        <v>594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618</v>
      </c>
      <c r="B188" s="83" t="s">
        <v>607</v>
      </c>
      <c r="C188" s="83">
        <v>978860.92</v>
      </c>
      <c r="D188" s="83" t="s">
        <v>594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619</v>
      </c>
      <c r="B189" s="83" t="s">
        <v>607</v>
      </c>
      <c r="C189" s="83">
        <v>19492.79</v>
      </c>
      <c r="D189" s="83" t="s">
        <v>594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620</v>
      </c>
      <c r="B190" s="83" t="s">
        <v>607</v>
      </c>
      <c r="C190" s="83">
        <v>19478.05</v>
      </c>
      <c r="D190" s="83" t="s">
        <v>594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611</v>
      </c>
      <c r="B191" s="83" t="s">
        <v>607</v>
      </c>
      <c r="C191" s="83">
        <v>600.28</v>
      </c>
      <c r="D191" s="83" t="s">
        <v>594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630</v>
      </c>
      <c r="B192" s="83" t="s">
        <v>607</v>
      </c>
      <c r="C192" s="83">
        <v>74682.8</v>
      </c>
      <c r="D192" s="83" t="s">
        <v>594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631</v>
      </c>
      <c r="B193" s="83" t="s">
        <v>607</v>
      </c>
      <c r="C193" s="83">
        <v>4889.9399999999996</v>
      </c>
      <c r="D193" s="83" t="s">
        <v>594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629</v>
      </c>
      <c r="B194" s="83" t="s">
        <v>607</v>
      </c>
      <c r="C194" s="83">
        <v>411157.8</v>
      </c>
      <c r="D194" s="83" t="s">
        <v>594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241</v>
      </c>
      <c r="C196" s="83" t="s">
        <v>632</v>
      </c>
      <c r="D196" s="83" t="s">
        <v>633</v>
      </c>
      <c r="E196" s="83" t="s">
        <v>634</v>
      </c>
      <c r="F196" s="83" t="s">
        <v>635</v>
      </c>
      <c r="G196" s="83" t="s">
        <v>636</v>
      </c>
      <c r="H196" s="83" t="s">
        <v>637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840</v>
      </c>
      <c r="B197" s="83" t="s">
        <v>642</v>
      </c>
      <c r="C197" s="83">
        <v>0.54</v>
      </c>
      <c r="D197" s="83">
        <v>50</v>
      </c>
      <c r="E197" s="83">
        <v>0.43</v>
      </c>
      <c r="F197" s="83">
        <v>40.15</v>
      </c>
      <c r="G197" s="83">
        <v>1</v>
      </c>
      <c r="H197" s="83" t="s">
        <v>841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652</v>
      </c>
      <c r="B198" s="83" t="s">
        <v>639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640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653</v>
      </c>
      <c r="B199" s="83" t="s">
        <v>639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640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638</v>
      </c>
      <c r="B200" s="83" t="s">
        <v>639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640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641</v>
      </c>
      <c r="B201" s="83" t="s">
        <v>642</v>
      </c>
      <c r="C201" s="83">
        <v>0.52</v>
      </c>
      <c r="D201" s="83">
        <v>331</v>
      </c>
      <c r="E201" s="83">
        <v>1.35</v>
      </c>
      <c r="F201" s="83">
        <v>857.47</v>
      </c>
      <c r="G201" s="83">
        <v>1</v>
      </c>
      <c r="H201" s="83" t="s">
        <v>643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649</v>
      </c>
      <c r="B202" s="83" t="s">
        <v>642</v>
      </c>
      <c r="C202" s="83">
        <v>0.52</v>
      </c>
      <c r="D202" s="83">
        <v>331</v>
      </c>
      <c r="E202" s="83">
        <v>0.35</v>
      </c>
      <c r="F202" s="83">
        <v>223.2</v>
      </c>
      <c r="G202" s="83">
        <v>1</v>
      </c>
      <c r="H202" s="83" t="s">
        <v>643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644</v>
      </c>
      <c r="B203" s="83" t="s">
        <v>642</v>
      </c>
      <c r="C203" s="83">
        <v>0.52</v>
      </c>
      <c r="D203" s="83">
        <v>331</v>
      </c>
      <c r="E203" s="83">
        <v>1.33</v>
      </c>
      <c r="F203" s="83">
        <v>845.88</v>
      </c>
      <c r="G203" s="83">
        <v>1</v>
      </c>
      <c r="H203" s="83" t="s">
        <v>643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650</v>
      </c>
      <c r="B204" s="83" t="s">
        <v>642</v>
      </c>
      <c r="C204" s="83">
        <v>0.52</v>
      </c>
      <c r="D204" s="83">
        <v>331</v>
      </c>
      <c r="E204" s="83">
        <v>0.35</v>
      </c>
      <c r="F204" s="83">
        <v>220.83</v>
      </c>
      <c r="G204" s="83">
        <v>1</v>
      </c>
      <c r="H204" s="83" t="s">
        <v>643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645</v>
      </c>
      <c r="B205" s="83" t="s">
        <v>642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643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651</v>
      </c>
      <c r="B206" s="83" t="s">
        <v>642</v>
      </c>
      <c r="C206" s="83">
        <v>0.52</v>
      </c>
      <c r="D206" s="83">
        <v>331</v>
      </c>
      <c r="E206" s="83">
        <v>1.28</v>
      </c>
      <c r="F206" s="83">
        <v>815.8</v>
      </c>
      <c r="G206" s="83">
        <v>1</v>
      </c>
      <c r="H206" s="83" t="s">
        <v>643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646</v>
      </c>
      <c r="B207" s="83" t="s">
        <v>642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643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647</v>
      </c>
      <c r="B208" s="83" t="s">
        <v>642</v>
      </c>
      <c r="C208" s="83">
        <v>0.52</v>
      </c>
      <c r="D208" s="83">
        <v>331</v>
      </c>
      <c r="E208" s="83">
        <v>1.1299999999999999</v>
      </c>
      <c r="F208" s="83">
        <v>717.14</v>
      </c>
      <c r="G208" s="83">
        <v>1</v>
      </c>
      <c r="H208" s="83" t="s">
        <v>643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648</v>
      </c>
      <c r="B209" s="83" t="s">
        <v>642</v>
      </c>
      <c r="C209" s="83">
        <v>0.52</v>
      </c>
      <c r="D209" s="83">
        <v>331</v>
      </c>
      <c r="E209" s="83">
        <v>1.1200000000000001</v>
      </c>
      <c r="F209" s="83">
        <v>711.43</v>
      </c>
      <c r="G209" s="83">
        <v>1</v>
      </c>
      <c r="H209" s="83" t="s">
        <v>643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657</v>
      </c>
      <c r="B210" s="83" t="s">
        <v>642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656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658</v>
      </c>
      <c r="B211" s="83" t="s">
        <v>642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656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654</v>
      </c>
      <c r="B212" s="83" t="s">
        <v>655</v>
      </c>
      <c r="C212" s="83">
        <v>0.61</v>
      </c>
      <c r="D212" s="83">
        <v>1017.59</v>
      </c>
      <c r="E212" s="83">
        <v>39.020000000000003</v>
      </c>
      <c r="F212" s="83">
        <v>64921.73</v>
      </c>
      <c r="G212" s="83">
        <v>1</v>
      </c>
      <c r="H212" s="83" t="s">
        <v>656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241</v>
      </c>
      <c r="C214" s="83" t="s">
        <v>659</v>
      </c>
      <c r="D214" s="83" t="s">
        <v>660</v>
      </c>
      <c r="E214" s="83" t="s">
        <v>661</v>
      </c>
      <c r="F214" s="83" t="s">
        <v>662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667</v>
      </c>
      <c r="B215" s="83" t="s">
        <v>664</v>
      </c>
      <c r="C215" s="83" t="s">
        <v>665</v>
      </c>
      <c r="D215" s="83">
        <v>179352</v>
      </c>
      <c r="E215" s="83">
        <v>27788.16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666</v>
      </c>
      <c r="B216" s="83" t="s">
        <v>664</v>
      </c>
      <c r="C216" s="83" t="s">
        <v>665</v>
      </c>
      <c r="D216" s="83">
        <v>179352</v>
      </c>
      <c r="E216" s="83">
        <v>24397.63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663</v>
      </c>
      <c r="B217" s="83" t="s">
        <v>664</v>
      </c>
      <c r="C217" s="83" t="s">
        <v>665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241</v>
      </c>
      <c r="C219" s="83" t="s">
        <v>668</v>
      </c>
      <c r="D219" s="83" t="s">
        <v>669</v>
      </c>
      <c r="E219" s="83" t="s">
        <v>670</v>
      </c>
      <c r="F219" s="83" t="s">
        <v>671</v>
      </c>
      <c r="G219" s="83" t="s">
        <v>672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673</v>
      </c>
      <c r="B220" s="83" t="s">
        <v>674</v>
      </c>
      <c r="C220" s="83">
        <v>2</v>
      </c>
      <c r="D220" s="83">
        <v>845000</v>
      </c>
      <c r="E220" s="83">
        <v>0.78</v>
      </c>
      <c r="F220" s="83">
        <v>0.33</v>
      </c>
      <c r="G220" s="83">
        <v>0.65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675</v>
      </c>
      <c r="C222" s="83" t="s">
        <v>676</v>
      </c>
      <c r="D222" s="83" t="s">
        <v>677</v>
      </c>
      <c r="E222" s="83" t="s">
        <v>678</v>
      </c>
      <c r="F222" s="83" t="s">
        <v>679</v>
      </c>
      <c r="G222" s="83" t="s">
        <v>680</v>
      </c>
      <c r="H222" s="83" t="s">
        <v>681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682</v>
      </c>
      <c r="B223" s="83">
        <v>234550.77900000001</v>
      </c>
      <c r="C223" s="83">
        <v>329.8218</v>
      </c>
      <c r="D223" s="83">
        <v>381.78769999999997</v>
      </c>
      <c r="E223" s="83">
        <v>0</v>
      </c>
      <c r="F223" s="83">
        <v>3.0000000000000001E-3</v>
      </c>
      <c r="G223" s="83">
        <v>250604.2899</v>
      </c>
      <c r="H223" s="83">
        <v>92354.301900000006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683</v>
      </c>
      <c r="B224" s="83">
        <v>203879.85060000001</v>
      </c>
      <c r="C224" s="83">
        <v>291.1841</v>
      </c>
      <c r="D224" s="83">
        <v>346.48790000000002</v>
      </c>
      <c r="E224" s="83">
        <v>0</v>
      </c>
      <c r="F224" s="83">
        <v>2.7000000000000001E-3</v>
      </c>
      <c r="G224" s="83">
        <v>227464.0171</v>
      </c>
      <c r="H224" s="83">
        <v>80706.942999999999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684</v>
      </c>
      <c r="B225" s="83">
        <v>206581.0148</v>
      </c>
      <c r="C225" s="83">
        <v>306.77929999999998</v>
      </c>
      <c r="D225" s="83">
        <v>389.2971</v>
      </c>
      <c r="E225" s="83">
        <v>0</v>
      </c>
      <c r="F225" s="83">
        <v>3.0000000000000001E-3</v>
      </c>
      <c r="G225" s="83">
        <v>255643.76730000001</v>
      </c>
      <c r="H225" s="83">
        <v>82898.145399999994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685</v>
      </c>
      <c r="B226" s="83">
        <v>186258.66740000001</v>
      </c>
      <c r="C226" s="83">
        <v>289.53250000000003</v>
      </c>
      <c r="D226" s="83">
        <v>393.11070000000001</v>
      </c>
      <c r="E226" s="83">
        <v>0</v>
      </c>
      <c r="F226" s="83">
        <v>3.0000000000000001E-3</v>
      </c>
      <c r="G226" s="83">
        <v>258223.7824</v>
      </c>
      <c r="H226" s="83">
        <v>75979.247499999998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387</v>
      </c>
      <c r="B227" s="83">
        <v>197747.80470000001</v>
      </c>
      <c r="C227" s="83">
        <v>319.6764</v>
      </c>
      <c r="D227" s="83">
        <v>457.35919999999999</v>
      </c>
      <c r="E227" s="83">
        <v>0</v>
      </c>
      <c r="F227" s="83">
        <v>3.3999999999999998E-3</v>
      </c>
      <c r="G227" s="83">
        <v>300491.10399999999</v>
      </c>
      <c r="H227" s="83">
        <v>81840.158899999995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686</v>
      </c>
      <c r="B228" s="83">
        <v>204257.20819999999</v>
      </c>
      <c r="C228" s="83">
        <v>338.44580000000002</v>
      </c>
      <c r="D228" s="83">
        <v>499.26620000000003</v>
      </c>
      <c r="E228" s="83">
        <v>0</v>
      </c>
      <c r="F228" s="83">
        <v>3.7000000000000002E-3</v>
      </c>
      <c r="G228" s="83">
        <v>328063.8542</v>
      </c>
      <c r="H228" s="83">
        <v>85322.398499999996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687</v>
      </c>
      <c r="B229" s="83">
        <v>219793.8137</v>
      </c>
      <c r="C229" s="83">
        <v>368.52600000000001</v>
      </c>
      <c r="D229" s="83">
        <v>551.36300000000006</v>
      </c>
      <c r="E229" s="83">
        <v>0</v>
      </c>
      <c r="F229" s="83">
        <v>4.1000000000000003E-3</v>
      </c>
      <c r="G229" s="83">
        <v>362315.85470000003</v>
      </c>
      <c r="H229" s="83">
        <v>92226.877600000007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688</v>
      </c>
      <c r="B230" s="83">
        <v>215193.78109999999</v>
      </c>
      <c r="C230" s="83">
        <v>361.24200000000002</v>
      </c>
      <c r="D230" s="83">
        <v>541.22019999999998</v>
      </c>
      <c r="E230" s="83">
        <v>0</v>
      </c>
      <c r="F230" s="83">
        <v>4.0000000000000001E-3</v>
      </c>
      <c r="G230" s="83">
        <v>355652.62890000001</v>
      </c>
      <c r="H230" s="83">
        <v>90337.6728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689</v>
      </c>
      <c r="B231" s="83">
        <v>182190.20139999999</v>
      </c>
      <c r="C231" s="83">
        <v>300.13240000000002</v>
      </c>
      <c r="D231" s="83">
        <v>439.63170000000002</v>
      </c>
      <c r="E231" s="83">
        <v>0</v>
      </c>
      <c r="F231" s="83">
        <v>3.3E-3</v>
      </c>
      <c r="G231" s="83">
        <v>288870.63530000002</v>
      </c>
      <c r="H231" s="83">
        <v>75937.349300000002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690</v>
      </c>
      <c r="B232" s="83">
        <v>184316.02239999999</v>
      </c>
      <c r="C232" s="83">
        <v>292.47399999999999</v>
      </c>
      <c r="D232" s="83">
        <v>408.42129999999997</v>
      </c>
      <c r="E232" s="83">
        <v>0</v>
      </c>
      <c r="F232" s="83">
        <v>3.0999999999999999E-3</v>
      </c>
      <c r="G232" s="83">
        <v>268312.08850000001</v>
      </c>
      <c r="H232" s="83">
        <v>75756.611499999999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691</v>
      </c>
      <c r="B233" s="83">
        <v>193318.353</v>
      </c>
      <c r="C233" s="83">
        <v>291.17599999999999</v>
      </c>
      <c r="D233" s="83">
        <v>377.62860000000001</v>
      </c>
      <c r="E233" s="83">
        <v>0</v>
      </c>
      <c r="F233" s="83">
        <v>2.8999999999999998E-3</v>
      </c>
      <c r="G233" s="83">
        <v>248005.27669999999</v>
      </c>
      <c r="H233" s="83">
        <v>77967.175799999997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692</v>
      </c>
      <c r="B234" s="83">
        <v>223668.95689999999</v>
      </c>
      <c r="C234" s="83">
        <v>320.2484</v>
      </c>
      <c r="D234" s="83">
        <v>382.72770000000003</v>
      </c>
      <c r="E234" s="83">
        <v>0</v>
      </c>
      <c r="F234" s="83">
        <v>3.0000000000000001E-3</v>
      </c>
      <c r="G234" s="83">
        <v>251260.08900000001</v>
      </c>
      <c r="H234" s="83">
        <v>88617.150299999994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693</v>
      </c>
      <c r="B236" s="84">
        <v>2451760</v>
      </c>
      <c r="C236" s="83">
        <v>3809.2384999999999</v>
      </c>
      <c r="D236" s="83">
        <v>5168.3014000000003</v>
      </c>
      <c r="E236" s="83">
        <v>0</v>
      </c>
      <c r="F236" s="83">
        <v>3.9199999999999999E-2</v>
      </c>
      <c r="G236" s="84">
        <v>3394910</v>
      </c>
      <c r="H236" s="83">
        <v>999944.03229999996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694</v>
      </c>
      <c r="B237" s="83">
        <v>182190.20139999999</v>
      </c>
      <c r="C237" s="83">
        <v>289.53250000000003</v>
      </c>
      <c r="D237" s="83">
        <v>346.48790000000002</v>
      </c>
      <c r="E237" s="83">
        <v>0</v>
      </c>
      <c r="F237" s="83">
        <v>2.7000000000000001E-3</v>
      </c>
      <c r="G237" s="83">
        <v>227464.0171</v>
      </c>
      <c r="H237" s="83">
        <v>75756.611499999999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695</v>
      </c>
      <c r="B238" s="83">
        <v>234550.77900000001</v>
      </c>
      <c r="C238" s="83">
        <v>368.52600000000001</v>
      </c>
      <c r="D238" s="83">
        <v>551.36300000000006</v>
      </c>
      <c r="E238" s="83">
        <v>0</v>
      </c>
      <c r="F238" s="83">
        <v>4.1000000000000003E-3</v>
      </c>
      <c r="G238" s="83">
        <v>362315.85470000003</v>
      </c>
      <c r="H238" s="83">
        <v>92354.301900000006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696</v>
      </c>
      <c r="C240" s="83" t="s">
        <v>697</v>
      </c>
      <c r="D240" s="83" t="s">
        <v>698</v>
      </c>
      <c r="E240" s="83" t="s">
        <v>699</v>
      </c>
      <c r="F240" s="83" t="s">
        <v>700</v>
      </c>
      <c r="G240" s="83" t="s">
        <v>701</v>
      </c>
      <c r="H240" s="83" t="s">
        <v>702</v>
      </c>
      <c r="I240" s="83" t="s">
        <v>703</v>
      </c>
      <c r="J240" s="83" t="s">
        <v>704</v>
      </c>
      <c r="K240" s="83" t="s">
        <v>705</v>
      </c>
      <c r="L240" s="83" t="s">
        <v>706</v>
      </c>
      <c r="M240" s="83" t="s">
        <v>707</v>
      </c>
      <c r="N240" s="83" t="s">
        <v>708</v>
      </c>
      <c r="O240" s="83" t="s">
        <v>709</v>
      </c>
      <c r="P240" s="83" t="s">
        <v>710</v>
      </c>
      <c r="Q240" s="83" t="s">
        <v>711</v>
      </c>
      <c r="R240" s="83" t="s">
        <v>712</v>
      </c>
      <c r="S240" s="83" t="s">
        <v>713</v>
      </c>
    </row>
    <row r="241" spans="1:19">
      <c r="A241" s="83" t="s">
        <v>682</v>
      </c>
      <c r="B241" s="84">
        <v>581508000000</v>
      </c>
      <c r="C241" s="83">
        <v>389524.43</v>
      </c>
      <c r="D241" s="83" t="s">
        <v>817</v>
      </c>
      <c r="E241" s="83">
        <v>177438.022</v>
      </c>
      <c r="F241" s="83">
        <v>92719.3</v>
      </c>
      <c r="G241" s="83">
        <v>36931.409</v>
      </c>
      <c r="H241" s="83">
        <v>0</v>
      </c>
      <c r="I241" s="83">
        <v>17617.195</v>
      </c>
      <c r="J241" s="83">
        <v>11888</v>
      </c>
      <c r="K241" s="83">
        <v>1592.3209999999999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2449.3910000000001</v>
      </c>
      <c r="R241" s="83">
        <v>0</v>
      </c>
      <c r="S241" s="83">
        <v>0</v>
      </c>
    </row>
    <row r="242" spans="1:19">
      <c r="A242" s="83" t="s">
        <v>683</v>
      </c>
      <c r="B242" s="84">
        <v>527813000000</v>
      </c>
      <c r="C242" s="83">
        <v>390333.69400000002</v>
      </c>
      <c r="D242" s="83" t="s">
        <v>808</v>
      </c>
      <c r="E242" s="83">
        <v>177438.022</v>
      </c>
      <c r="F242" s="83">
        <v>92719.3</v>
      </c>
      <c r="G242" s="83">
        <v>36931.409</v>
      </c>
      <c r="H242" s="83">
        <v>0</v>
      </c>
      <c r="I242" s="83">
        <v>18440.188999999998</v>
      </c>
      <c r="J242" s="83">
        <v>11888</v>
      </c>
      <c r="K242" s="83">
        <v>1551.56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2476.4229999999998</v>
      </c>
      <c r="R242" s="83">
        <v>0</v>
      </c>
      <c r="S242" s="83">
        <v>0</v>
      </c>
    </row>
    <row r="243" spans="1:19">
      <c r="A243" s="83" t="s">
        <v>684</v>
      </c>
      <c r="B243" s="84">
        <v>593202000000</v>
      </c>
      <c r="C243" s="83">
        <v>402245.71600000001</v>
      </c>
      <c r="D243" s="83" t="s">
        <v>748</v>
      </c>
      <c r="E243" s="83">
        <v>177438.022</v>
      </c>
      <c r="F243" s="83">
        <v>92719.3</v>
      </c>
      <c r="G243" s="83">
        <v>36931.409</v>
      </c>
      <c r="H243" s="83">
        <v>0</v>
      </c>
      <c r="I243" s="83">
        <v>29936.01</v>
      </c>
      <c r="J243" s="83">
        <v>11888</v>
      </c>
      <c r="K243" s="83">
        <v>2201.2669999999998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2242.9169999999999</v>
      </c>
      <c r="R243" s="83">
        <v>0</v>
      </c>
      <c r="S243" s="83">
        <v>0</v>
      </c>
    </row>
    <row r="244" spans="1:19">
      <c r="A244" s="83" t="s">
        <v>685</v>
      </c>
      <c r="B244" s="84">
        <v>599189000000</v>
      </c>
      <c r="C244" s="83">
        <v>447037.24400000001</v>
      </c>
      <c r="D244" s="83" t="s">
        <v>868</v>
      </c>
      <c r="E244" s="83">
        <v>167588.533</v>
      </c>
      <c r="F244" s="83">
        <v>91473.540999999997</v>
      </c>
      <c r="G244" s="83">
        <v>36931.409</v>
      </c>
      <c r="H244" s="83">
        <v>0</v>
      </c>
      <c r="I244" s="83">
        <v>84411.452000000005</v>
      </c>
      <c r="J244" s="83">
        <v>11888</v>
      </c>
      <c r="K244" s="83">
        <v>3022.0880000000002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2833.4290000000001</v>
      </c>
      <c r="R244" s="83">
        <v>0</v>
      </c>
      <c r="S244" s="83">
        <v>0</v>
      </c>
    </row>
    <row r="245" spans="1:19">
      <c r="A245" s="83" t="s">
        <v>387</v>
      </c>
      <c r="B245" s="84">
        <v>697267000000</v>
      </c>
      <c r="C245" s="83">
        <v>559401.723</v>
      </c>
      <c r="D245" s="83" t="s">
        <v>869</v>
      </c>
      <c r="E245" s="83">
        <v>134570.663</v>
      </c>
      <c r="F245" s="83">
        <v>86260.043999999994</v>
      </c>
      <c r="G245" s="83">
        <v>37359.803999999996</v>
      </c>
      <c r="H245" s="83">
        <v>0</v>
      </c>
      <c r="I245" s="83">
        <v>232240.611</v>
      </c>
      <c r="J245" s="83">
        <v>0</v>
      </c>
      <c r="K245" s="83">
        <v>5363.1189999999997</v>
      </c>
      <c r="L245" s="83">
        <v>0</v>
      </c>
      <c r="M245" s="83">
        <v>61110.989000000001</v>
      </c>
      <c r="N245" s="83">
        <v>0</v>
      </c>
      <c r="O245" s="83">
        <v>0</v>
      </c>
      <c r="P245" s="83">
        <v>0</v>
      </c>
      <c r="Q245" s="83">
        <v>2496.4940000000001</v>
      </c>
      <c r="R245" s="83">
        <v>0</v>
      </c>
      <c r="S245" s="83">
        <v>0</v>
      </c>
    </row>
    <row r="246" spans="1:19">
      <c r="A246" s="83" t="s">
        <v>686</v>
      </c>
      <c r="B246" s="84">
        <v>761247000000</v>
      </c>
      <c r="C246" s="83">
        <v>577640.32700000005</v>
      </c>
      <c r="D246" s="83" t="s">
        <v>818</v>
      </c>
      <c r="E246" s="83">
        <v>177438.022</v>
      </c>
      <c r="F246" s="83">
        <v>92719.3</v>
      </c>
      <c r="G246" s="83">
        <v>37482.572999999997</v>
      </c>
      <c r="H246" s="83">
        <v>0</v>
      </c>
      <c r="I246" s="83">
        <v>212450.59400000001</v>
      </c>
      <c r="J246" s="83">
        <v>0</v>
      </c>
      <c r="K246" s="83">
        <v>5546.4679999999998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3114.578</v>
      </c>
      <c r="R246" s="83">
        <v>0</v>
      </c>
      <c r="S246" s="83">
        <v>0</v>
      </c>
    </row>
    <row r="247" spans="1:19">
      <c r="A247" s="83" t="s">
        <v>687</v>
      </c>
      <c r="B247" s="84">
        <v>840727000000</v>
      </c>
      <c r="C247" s="83">
        <v>615720.68000000005</v>
      </c>
      <c r="D247" s="83" t="s">
        <v>819</v>
      </c>
      <c r="E247" s="83">
        <v>177438.022</v>
      </c>
      <c r="F247" s="83">
        <v>92719.3</v>
      </c>
      <c r="G247" s="83">
        <v>37312.006999999998</v>
      </c>
      <c r="H247" s="83">
        <v>0</v>
      </c>
      <c r="I247" s="83">
        <v>250146.67300000001</v>
      </c>
      <c r="J247" s="83">
        <v>0</v>
      </c>
      <c r="K247" s="83">
        <v>6073.8670000000002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3142.0189999999998</v>
      </c>
      <c r="R247" s="83">
        <v>0</v>
      </c>
      <c r="S247" s="83">
        <v>0</v>
      </c>
    </row>
    <row r="248" spans="1:19">
      <c r="A248" s="83" t="s">
        <v>688</v>
      </c>
      <c r="B248" s="84">
        <v>825265000000</v>
      </c>
      <c r="C248" s="83">
        <v>610070.99300000002</v>
      </c>
      <c r="D248" s="83" t="s">
        <v>820</v>
      </c>
      <c r="E248" s="83">
        <v>177438.022</v>
      </c>
      <c r="F248" s="83">
        <v>92719.3</v>
      </c>
      <c r="G248" s="83">
        <v>37324.783000000003</v>
      </c>
      <c r="H248" s="83">
        <v>0</v>
      </c>
      <c r="I248" s="83">
        <v>233235.068</v>
      </c>
      <c r="J248" s="83">
        <v>11888</v>
      </c>
      <c r="K248" s="83">
        <v>6044.6930000000002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2532.337</v>
      </c>
      <c r="R248" s="83">
        <v>0</v>
      </c>
      <c r="S248" s="83">
        <v>0</v>
      </c>
    </row>
    <row r="249" spans="1:19">
      <c r="A249" s="83" t="s">
        <v>689</v>
      </c>
      <c r="B249" s="84">
        <v>670303000000</v>
      </c>
      <c r="C249" s="83">
        <v>490787.22100000002</v>
      </c>
      <c r="D249" s="83" t="s">
        <v>798</v>
      </c>
      <c r="E249" s="83">
        <v>177438.022</v>
      </c>
      <c r="F249" s="83">
        <v>92719.3</v>
      </c>
      <c r="G249" s="83">
        <v>37067.557000000001</v>
      </c>
      <c r="H249" s="83">
        <v>0</v>
      </c>
      <c r="I249" s="83">
        <v>115571.40399999999</v>
      </c>
      <c r="J249" s="83">
        <v>11888</v>
      </c>
      <c r="K249" s="83">
        <v>4231.7240000000002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2982.4229999999998</v>
      </c>
      <c r="R249" s="83">
        <v>0</v>
      </c>
      <c r="S249" s="83">
        <v>0</v>
      </c>
    </row>
    <row r="250" spans="1:19">
      <c r="A250" s="83" t="s">
        <v>690</v>
      </c>
      <c r="B250" s="84">
        <v>622598000000</v>
      </c>
      <c r="C250" s="83">
        <v>441257.40600000002</v>
      </c>
      <c r="D250" s="83" t="s">
        <v>821</v>
      </c>
      <c r="E250" s="83">
        <v>167588.533</v>
      </c>
      <c r="F250" s="83">
        <v>91473.540999999997</v>
      </c>
      <c r="G250" s="83">
        <v>36931.409</v>
      </c>
      <c r="H250" s="83">
        <v>0</v>
      </c>
      <c r="I250" s="83">
        <v>78694.606</v>
      </c>
      <c r="J250" s="83">
        <v>11888</v>
      </c>
      <c r="K250" s="83">
        <v>2947.46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2845.0650000000001</v>
      </c>
      <c r="R250" s="83">
        <v>0</v>
      </c>
      <c r="S250" s="83">
        <v>0</v>
      </c>
    </row>
    <row r="251" spans="1:19">
      <c r="A251" s="83" t="s">
        <v>691</v>
      </c>
      <c r="B251" s="84">
        <v>575478000000</v>
      </c>
      <c r="C251" s="83">
        <v>401496.78</v>
      </c>
      <c r="D251" s="83" t="s">
        <v>731</v>
      </c>
      <c r="E251" s="83">
        <v>177438.022</v>
      </c>
      <c r="F251" s="83">
        <v>92719.3</v>
      </c>
      <c r="G251" s="83">
        <v>36931.409</v>
      </c>
      <c r="H251" s="83">
        <v>0</v>
      </c>
      <c r="I251" s="83">
        <v>29002.179</v>
      </c>
      <c r="J251" s="83">
        <v>11888</v>
      </c>
      <c r="K251" s="83">
        <v>1993.865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2635.2139999999999</v>
      </c>
      <c r="R251" s="83">
        <v>0</v>
      </c>
      <c r="S251" s="83">
        <v>0</v>
      </c>
    </row>
    <row r="252" spans="1:19">
      <c r="A252" s="83" t="s">
        <v>692</v>
      </c>
      <c r="B252" s="84">
        <v>583030000000</v>
      </c>
      <c r="C252" s="83">
        <v>389297.75199999998</v>
      </c>
      <c r="D252" s="83" t="s">
        <v>822</v>
      </c>
      <c r="E252" s="83">
        <v>177438.022</v>
      </c>
      <c r="F252" s="83">
        <v>92719.3</v>
      </c>
      <c r="G252" s="83">
        <v>36931.409</v>
      </c>
      <c r="H252" s="83">
        <v>0</v>
      </c>
      <c r="I252" s="83">
        <v>17786.439999999999</v>
      </c>
      <c r="J252" s="83">
        <v>11888</v>
      </c>
      <c r="K252" s="83">
        <v>1625.6489999999999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2020.1410000000001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693</v>
      </c>
      <c r="B254" s="84">
        <v>7877630000000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694</v>
      </c>
      <c r="B255" s="84">
        <v>527813000000</v>
      </c>
      <c r="C255" s="83">
        <v>389297.75199999998</v>
      </c>
      <c r="D255" s="83"/>
      <c r="E255" s="83">
        <v>134570.663</v>
      </c>
      <c r="F255" s="83">
        <v>86260.043999999994</v>
      </c>
      <c r="G255" s="83">
        <v>36931.409</v>
      </c>
      <c r="H255" s="83">
        <v>0</v>
      </c>
      <c r="I255" s="83">
        <v>17617.195</v>
      </c>
      <c r="J255" s="83">
        <v>0</v>
      </c>
      <c r="K255" s="83">
        <v>1551.56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2020.1410000000001</v>
      </c>
      <c r="R255" s="83">
        <v>0</v>
      </c>
      <c r="S255" s="83">
        <v>0</v>
      </c>
    </row>
    <row r="256" spans="1:19">
      <c r="A256" s="83" t="s">
        <v>695</v>
      </c>
      <c r="B256" s="84">
        <v>840727000000</v>
      </c>
      <c r="C256" s="83">
        <v>615720.68000000005</v>
      </c>
      <c r="D256" s="83"/>
      <c r="E256" s="83">
        <v>177438.022</v>
      </c>
      <c r="F256" s="83">
        <v>92719.3</v>
      </c>
      <c r="G256" s="83">
        <v>37482.572999999997</v>
      </c>
      <c r="H256" s="83">
        <v>0</v>
      </c>
      <c r="I256" s="83">
        <v>250146.67300000001</v>
      </c>
      <c r="J256" s="83">
        <v>11888</v>
      </c>
      <c r="K256" s="83">
        <v>6073.8670000000002</v>
      </c>
      <c r="L256" s="83">
        <v>0</v>
      </c>
      <c r="M256" s="83">
        <v>61110.989000000001</v>
      </c>
      <c r="N256" s="83">
        <v>0</v>
      </c>
      <c r="O256" s="83">
        <v>0</v>
      </c>
      <c r="P256" s="83">
        <v>0</v>
      </c>
      <c r="Q256" s="83">
        <v>3142.0189999999998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716</v>
      </c>
      <c r="C258" s="83" t="s">
        <v>717</v>
      </c>
      <c r="D258" s="83" t="s">
        <v>132</v>
      </c>
      <c r="E258" s="83" t="s">
        <v>287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718</v>
      </c>
      <c r="B259" s="83">
        <v>123289.81</v>
      </c>
      <c r="C259" s="83">
        <v>110801.72</v>
      </c>
      <c r="D259" s="83">
        <v>0</v>
      </c>
      <c r="E259" s="83">
        <v>234091.53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719</v>
      </c>
      <c r="B260" s="83">
        <v>10.87</v>
      </c>
      <c r="C260" s="83">
        <v>9.77</v>
      </c>
      <c r="D260" s="83">
        <v>0</v>
      </c>
      <c r="E260" s="83">
        <v>20.63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720</v>
      </c>
      <c r="B261" s="83">
        <v>10.87</v>
      </c>
      <c r="C261" s="83">
        <v>9.77</v>
      </c>
      <c r="D261" s="83">
        <v>0</v>
      </c>
      <c r="E261" s="83">
        <v>20.63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274"/>
  <sheetViews>
    <sheetView workbookViewId="0"/>
  </sheetViews>
  <sheetFormatPr defaultRowHeight="10.5"/>
  <cols>
    <col min="1" max="1" width="47.1640625" style="73" customWidth="1"/>
    <col min="2" max="2" width="25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426</v>
      </c>
      <c r="C1" s="83" t="s">
        <v>427</v>
      </c>
      <c r="D1" s="83" t="s">
        <v>428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429</v>
      </c>
      <c r="B2" s="83">
        <v>20569.919999999998</v>
      </c>
      <c r="C2" s="83">
        <v>1813.08</v>
      </c>
      <c r="D2" s="83">
        <v>1813.08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430</v>
      </c>
      <c r="B3" s="83">
        <v>20569.919999999998</v>
      </c>
      <c r="C3" s="83">
        <v>1813.08</v>
      </c>
      <c r="D3" s="83">
        <v>1813.08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431</v>
      </c>
      <c r="B4" s="83">
        <v>40322.26</v>
      </c>
      <c r="C4" s="83">
        <v>3554.1</v>
      </c>
      <c r="D4" s="83">
        <v>3554.1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432</v>
      </c>
      <c r="B5" s="83">
        <v>40322.26</v>
      </c>
      <c r="C5" s="83">
        <v>3554.1</v>
      </c>
      <c r="D5" s="83">
        <v>3554.1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434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435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436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437</v>
      </c>
      <c r="C12" s="83" t="s">
        <v>438</v>
      </c>
      <c r="D12" s="83" t="s">
        <v>439</v>
      </c>
      <c r="E12" s="83" t="s">
        <v>440</v>
      </c>
      <c r="F12" s="83" t="s">
        <v>441</v>
      </c>
      <c r="G12" s="83" t="s">
        <v>442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196</v>
      </c>
      <c r="B13" s="83">
        <v>0.76</v>
      </c>
      <c r="C13" s="83">
        <v>3842.91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197</v>
      </c>
      <c r="B14" s="83">
        <v>887.07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205</v>
      </c>
      <c r="B15" s="83">
        <v>2237.64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206</v>
      </c>
      <c r="B16" s="83">
        <v>186.59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207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208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209</v>
      </c>
      <c r="B19" s="83">
        <v>1150.25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210</v>
      </c>
      <c r="B20" s="83">
        <v>60.19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211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212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191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213</v>
      </c>
      <c r="B24" s="83">
        <v>0</v>
      </c>
      <c r="C24" s="83">
        <v>7996.78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214</v>
      </c>
      <c r="B25" s="83">
        <v>69.36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215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216</v>
      </c>
      <c r="B28" s="83">
        <v>7491.57</v>
      </c>
      <c r="C28" s="83">
        <v>13078.34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433</v>
      </c>
      <c r="C30" s="83" t="s">
        <v>338</v>
      </c>
      <c r="D30" s="83" t="s">
        <v>443</v>
      </c>
      <c r="E30" s="83" t="s">
        <v>444</v>
      </c>
      <c r="F30" s="83" t="s">
        <v>445</v>
      </c>
      <c r="G30" s="83" t="s">
        <v>446</v>
      </c>
      <c r="H30" s="83" t="s">
        <v>447</v>
      </c>
      <c r="I30" s="83" t="s">
        <v>448</v>
      </c>
      <c r="J30" s="83" t="s">
        <v>449</v>
      </c>
      <c r="K30"/>
      <c r="L30"/>
      <c r="M30"/>
      <c r="N30"/>
      <c r="O30"/>
      <c r="P30"/>
      <c r="Q30"/>
      <c r="R30"/>
      <c r="S30"/>
    </row>
    <row r="31" spans="1:19">
      <c r="A31" s="83" t="s">
        <v>468</v>
      </c>
      <c r="B31" s="83">
        <v>331.66</v>
      </c>
      <c r="C31" s="83" t="s">
        <v>286</v>
      </c>
      <c r="D31" s="83">
        <v>1010.89</v>
      </c>
      <c r="E31" s="83">
        <v>1</v>
      </c>
      <c r="F31" s="83">
        <v>97.55</v>
      </c>
      <c r="G31" s="83">
        <v>32.21</v>
      </c>
      <c r="H31" s="83">
        <v>27.55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450</v>
      </c>
      <c r="B32" s="83">
        <v>1978.83</v>
      </c>
      <c r="C32" s="83" t="s">
        <v>286</v>
      </c>
      <c r="D32" s="83">
        <v>4826.41</v>
      </c>
      <c r="E32" s="83">
        <v>1</v>
      </c>
      <c r="F32" s="83">
        <v>0</v>
      </c>
      <c r="G32" s="83">
        <v>0</v>
      </c>
      <c r="H32" s="83">
        <v>7.53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456</v>
      </c>
      <c r="B33" s="83">
        <v>188.86</v>
      </c>
      <c r="C33" s="83" t="s">
        <v>286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15.74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464</v>
      </c>
      <c r="B34" s="83">
        <v>389.4</v>
      </c>
      <c r="C34" s="83" t="s">
        <v>286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13.11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471</v>
      </c>
      <c r="B35" s="83">
        <v>412.12</v>
      </c>
      <c r="C35" s="83" t="s">
        <v>286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13.11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469</v>
      </c>
      <c r="B36" s="83">
        <v>331.66</v>
      </c>
      <c r="C36" s="83" t="s">
        <v>286</v>
      </c>
      <c r="D36" s="83">
        <v>1010.89</v>
      </c>
      <c r="E36" s="83">
        <v>1</v>
      </c>
      <c r="F36" s="83">
        <v>97.55</v>
      </c>
      <c r="G36" s="83">
        <v>32.21</v>
      </c>
      <c r="H36" s="83">
        <v>27.55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470</v>
      </c>
      <c r="B37" s="83">
        <v>103.3</v>
      </c>
      <c r="C37" s="83" t="s">
        <v>286</v>
      </c>
      <c r="D37" s="83">
        <v>314.87</v>
      </c>
      <c r="E37" s="83">
        <v>1</v>
      </c>
      <c r="F37" s="83">
        <v>87.33</v>
      </c>
      <c r="G37" s="83">
        <v>26.38</v>
      </c>
      <c r="H37" s="83">
        <v>16.829999999999998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455</v>
      </c>
      <c r="B38" s="83">
        <v>78.040000000000006</v>
      </c>
      <c r="C38" s="83" t="s">
        <v>286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12.23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457</v>
      </c>
      <c r="B39" s="83">
        <v>1308.19</v>
      </c>
      <c r="C39" s="83" t="s">
        <v>286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20.28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453</v>
      </c>
      <c r="B40" s="83">
        <v>164.24</v>
      </c>
      <c r="C40" s="83" t="s">
        <v>286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8.6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451</v>
      </c>
      <c r="B41" s="83">
        <v>67.069999999999993</v>
      </c>
      <c r="C41" s="83" t="s">
        <v>286</v>
      </c>
      <c r="D41" s="83">
        <v>265.76</v>
      </c>
      <c r="E41" s="83">
        <v>1</v>
      </c>
      <c r="F41" s="83">
        <v>68.84</v>
      </c>
      <c r="G41" s="83">
        <v>23.3</v>
      </c>
      <c r="H41" s="83">
        <v>38.090000000000003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452</v>
      </c>
      <c r="B42" s="83">
        <v>77.67</v>
      </c>
      <c r="C42" s="83" t="s">
        <v>286</v>
      </c>
      <c r="D42" s="83">
        <v>307.76</v>
      </c>
      <c r="E42" s="83">
        <v>1</v>
      </c>
      <c r="F42" s="83">
        <v>26.57</v>
      </c>
      <c r="G42" s="83">
        <v>0</v>
      </c>
      <c r="H42" s="83">
        <v>38.090000000000003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458</v>
      </c>
      <c r="B43" s="83">
        <v>39.020000000000003</v>
      </c>
      <c r="C43" s="83" t="s">
        <v>286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19.09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465</v>
      </c>
      <c r="B44" s="83">
        <v>39.020000000000003</v>
      </c>
      <c r="C44" s="83" t="s">
        <v>286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19.09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459</v>
      </c>
      <c r="B45" s="83">
        <v>39.020000000000003</v>
      </c>
      <c r="C45" s="83" t="s">
        <v>286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19.09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466</v>
      </c>
      <c r="B46" s="83">
        <v>39.020000000000003</v>
      </c>
      <c r="C46" s="83" t="s">
        <v>286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19.09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460</v>
      </c>
      <c r="B47" s="83">
        <v>24.52</v>
      </c>
      <c r="C47" s="83" t="s">
        <v>286</v>
      </c>
      <c r="D47" s="83">
        <v>74.75</v>
      </c>
      <c r="E47" s="83">
        <v>76</v>
      </c>
      <c r="F47" s="83">
        <v>11.15</v>
      </c>
      <c r="G47" s="83">
        <v>3.68</v>
      </c>
      <c r="H47" s="83">
        <v>19.09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467</v>
      </c>
      <c r="B48" s="83">
        <v>24.53</v>
      </c>
      <c r="C48" s="83" t="s">
        <v>286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19.09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461</v>
      </c>
      <c r="B49" s="83">
        <v>24.53</v>
      </c>
      <c r="C49" s="83" t="s">
        <v>286</v>
      </c>
      <c r="D49" s="83">
        <v>74.77</v>
      </c>
      <c r="E49" s="83">
        <v>76</v>
      </c>
      <c r="F49" s="83">
        <v>11.15</v>
      </c>
      <c r="G49" s="83">
        <v>3.68</v>
      </c>
      <c r="H49" s="83">
        <v>19.09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462</v>
      </c>
      <c r="B50" s="83">
        <v>39.020000000000003</v>
      </c>
      <c r="C50" s="83" t="s">
        <v>286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19.09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463</v>
      </c>
      <c r="B51" s="83">
        <v>39.020000000000003</v>
      </c>
      <c r="C51" s="83" t="s">
        <v>286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19.09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454</v>
      </c>
      <c r="B52" s="83">
        <v>94.76</v>
      </c>
      <c r="C52" s="83" t="s">
        <v>286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3.96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287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16.507999999999999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472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16.507999999999999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473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176</v>
      </c>
      <c r="C57" s="83" t="s">
        <v>474</v>
      </c>
      <c r="D57" s="83" t="s">
        <v>475</v>
      </c>
      <c r="E57" s="83" t="s">
        <v>476</v>
      </c>
      <c r="F57" s="83" t="s">
        <v>477</v>
      </c>
      <c r="G57" s="83" t="s">
        <v>478</v>
      </c>
      <c r="H57" s="83" t="s">
        <v>479</v>
      </c>
      <c r="I57" s="83" t="s">
        <v>480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529</v>
      </c>
      <c r="B58" s="83" t="s">
        <v>732</v>
      </c>
      <c r="C58" s="83">
        <v>0.08</v>
      </c>
      <c r="D58" s="83">
        <v>0.44900000000000001</v>
      </c>
      <c r="E58" s="83">
        <v>0.48099999999999998</v>
      </c>
      <c r="F58" s="83">
        <v>97.55</v>
      </c>
      <c r="G58" s="83">
        <v>0</v>
      </c>
      <c r="H58" s="83">
        <v>90</v>
      </c>
      <c r="I58" s="83" t="s">
        <v>483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530</v>
      </c>
      <c r="B59" s="83" t="s">
        <v>733</v>
      </c>
      <c r="C59" s="83">
        <v>0.3</v>
      </c>
      <c r="D59" s="83">
        <v>0.27400000000000002</v>
      </c>
      <c r="E59" s="83">
        <v>0.28899999999999998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484</v>
      </c>
      <c r="B60" s="83" t="s">
        <v>482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485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481</v>
      </c>
      <c r="B61" s="83" t="s">
        <v>482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483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486</v>
      </c>
      <c r="B62" s="83" t="s">
        <v>482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487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488</v>
      </c>
      <c r="B63" s="83" t="s">
        <v>482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489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490</v>
      </c>
      <c r="B64" s="83" t="s">
        <v>482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499</v>
      </c>
      <c r="B65" s="83" t="s">
        <v>734</v>
      </c>
      <c r="C65" s="83">
        <v>0.08</v>
      </c>
      <c r="D65" s="83">
        <v>0.44900000000000001</v>
      </c>
      <c r="E65" s="83">
        <v>0.48099999999999998</v>
      </c>
      <c r="F65" s="83">
        <v>22.95</v>
      </c>
      <c r="G65" s="83">
        <v>90</v>
      </c>
      <c r="H65" s="83">
        <v>90</v>
      </c>
      <c r="I65" s="83" t="s">
        <v>485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500</v>
      </c>
      <c r="B66" s="83" t="s">
        <v>734</v>
      </c>
      <c r="C66" s="83">
        <v>0.08</v>
      </c>
      <c r="D66" s="83">
        <v>0.44900000000000001</v>
      </c>
      <c r="E66" s="83">
        <v>0.48099999999999998</v>
      </c>
      <c r="F66" s="83">
        <v>129.22999999999999</v>
      </c>
      <c r="G66" s="83">
        <v>180</v>
      </c>
      <c r="H66" s="83">
        <v>90</v>
      </c>
      <c r="I66" s="83" t="s">
        <v>487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501</v>
      </c>
      <c r="B67" s="83" t="s">
        <v>733</v>
      </c>
      <c r="C67" s="83">
        <v>0.3</v>
      </c>
      <c r="D67" s="83">
        <v>0.27400000000000002</v>
      </c>
      <c r="E67" s="83">
        <v>0.28899999999999998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517</v>
      </c>
      <c r="B68" s="83" t="s">
        <v>732</v>
      </c>
      <c r="C68" s="83">
        <v>0.08</v>
      </c>
      <c r="D68" s="83">
        <v>0.44900000000000001</v>
      </c>
      <c r="E68" s="83">
        <v>0.48099999999999998</v>
      </c>
      <c r="F68" s="83">
        <v>70.599999999999994</v>
      </c>
      <c r="G68" s="83">
        <v>0</v>
      </c>
      <c r="H68" s="83">
        <v>90</v>
      </c>
      <c r="I68" s="83" t="s">
        <v>483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519</v>
      </c>
      <c r="B69" s="83" t="s">
        <v>732</v>
      </c>
      <c r="C69" s="83">
        <v>0.08</v>
      </c>
      <c r="D69" s="83">
        <v>0.44900000000000001</v>
      </c>
      <c r="E69" s="83">
        <v>0.48099999999999998</v>
      </c>
      <c r="F69" s="83">
        <v>26.02</v>
      </c>
      <c r="G69" s="83">
        <v>180</v>
      </c>
      <c r="H69" s="83">
        <v>90</v>
      </c>
      <c r="I69" s="83" t="s">
        <v>487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518</v>
      </c>
      <c r="B70" s="83" t="s">
        <v>732</v>
      </c>
      <c r="C70" s="83">
        <v>0.08</v>
      </c>
      <c r="D70" s="83">
        <v>0.44900000000000001</v>
      </c>
      <c r="E70" s="83">
        <v>0.48099999999999998</v>
      </c>
      <c r="F70" s="83">
        <v>26.01</v>
      </c>
      <c r="G70" s="83">
        <v>0</v>
      </c>
      <c r="H70" s="83">
        <v>90</v>
      </c>
      <c r="I70" s="83" t="s">
        <v>483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520</v>
      </c>
      <c r="B71" s="83" t="s">
        <v>732</v>
      </c>
      <c r="C71" s="83">
        <v>0.08</v>
      </c>
      <c r="D71" s="83">
        <v>0.44900000000000001</v>
      </c>
      <c r="E71" s="83">
        <v>0.48099999999999998</v>
      </c>
      <c r="F71" s="83">
        <v>70.599999999999994</v>
      </c>
      <c r="G71" s="83">
        <v>180</v>
      </c>
      <c r="H71" s="83">
        <v>90</v>
      </c>
      <c r="I71" s="83" t="s">
        <v>487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537</v>
      </c>
      <c r="B72" s="83" t="s">
        <v>732</v>
      </c>
      <c r="C72" s="83">
        <v>0.08</v>
      </c>
      <c r="D72" s="83">
        <v>0.44900000000000001</v>
      </c>
      <c r="E72" s="83">
        <v>0.48099999999999998</v>
      </c>
      <c r="F72" s="83">
        <v>17.649999999999999</v>
      </c>
      <c r="G72" s="83">
        <v>0</v>
      </c>
      <c r="H72" s="83">
        <v>90</v>
      </c>
      <c r="I72" s="83" t="s">
        <v>483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538</v>
      </c>
      <c r="B73" s="83" t="s">
        <v>732</v>
      </c>
      <c r="C73" s="83">
        <v>0.08</v>
      </c>
      <c r="D73" s="83">
        <v>0.44900000000000001</v>
      </c>
      <c r="E73" s="83">
        <v>0.48099999999999998</v>
      </c>
      <c r="F73" s="83">
        <v>15.79</v>
      </c>
      <c r="G73" s="83">
        <v>0</v>
      </c>
      <c r="H73" s="83">
        <v>90</v>
      </c>
      <c r="I73" s="83" t="s">
        <v>483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539</v>
      </c>
      <c r="B74" s="83" t="s">
        <v>732</v>
      </c>
      <c r="C74" s="83">
        <v>0.08</v>
      </c>
      <c r="D74" s="83">
        <v>0.44900000000000001</v>
      </c>
      <c r="E74" s="83">
        <v>0.48099999999999998</v>
      </c>
      <c r="F74" s="83">
        <v>52.03</v>
      </c>
      <c r="G74" s="83">
        <v>180</v>
      </c>
      <c r="H74" s="83">
        <v>90</v>
      </c>
      <c r="I74" s="83" t="s">
        <v>487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540</v>
      </c>
      <c r="B75" s="83" t="s">
        <v>733</v>
      </c>
      <c r="C75" s="83">
        <v>0.3</v>
      </c>
      <c r="D75" s="83">
        <v>0.27400000000000002</v>
      </c>
      <c r="E75" s="83">
        <v>0.28899999999999998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541</v>
      </c>
      <c r="B76" s="83" t="s">
        <v>733</v>
      </c>
      <c r="C76" s="83">
        <v>0.3</v>
      </c>
      <c r="D76" s="83">
        <v>0.27400000000000002</v>
      </c>
      <c r="E76" s="83">
        <v>0.28899999999999998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531</v>
      </c>
      <c r="B77" s="83" t="s">
        <v>732</v>
      </c>
      <c r="C77" s="83">
        <v>0.08</v>
      </c>
      <c r="D77" s="83">
        <v>0.44900000000000001</v>
      </c>
      <c r="E77" s="83">
        <v>0.48099999999999998</v>
      </c>
      <c r="F77" s="83">
        <v>97.55</v>
      </c>
      <c r="G77" s="83">
        <v>0</v>
      </c>
      <c r="H77" s="83">
        <v>90</v>
      </c>
      <c r="I77" s="83" t="s">
        <v>483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532</v>
      </c>
      <c r="B78" s="83" t="s">
        <v>733</v>
      </c>
      <c r="C78" s="83">
        <v>0.3</v>
      </c>
      <c r="D78" s="83">
        <v>0.27400000000000002</v>
      </c>
      <c r="E78" s="83">
        <v>0.28899999999999998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535</v>
      </c>
      <c r="B79" s="83" t="s">
        <v>732</v>
      </c>
      <c r="C79" s="83">
        <v>0.08</v>
      </c>
      <c r="D79" s="83">
        <v>0.44900000000000001</v>
      </c>
      <c r="E79" s="83">
        <v>0.48099999999999998</v>
      </c>
      <c r="F79" s="83">
        <v>13.94</v>
      </c>
      <c r="G79" s="83">
        <v>180</v>
      </c>
      <c r="H79" s="83">
        <v>90</v>
      </c>
      <c r="I79" s="83" t="s">
        <v>487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534</v>
      </c>
      <c r="B80" s="83" t="s">
        <v>732</v>
      </c>
      <c r="C80" s="83">
        <v>0.08</v>
      </c>
      <c r="D80" s="83">
        <v>0.44900000000000001</v>
      </c>
      <c r="E80" s="83">
        <v>0.48099999999999998</v>
      </c>
      <c r="F80" s="83">
        <v>52.03</v>
      </c>
      <c r="G80" s="83">
        <v>90</v>
      </c>
      <c r="H80" s="83">
        <v>90</v>
      </c>
      <c r="I80" s="83" t="s">
        <v>485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533</v>
      </c>
      <c r="B81" s="83" t="s">
        <v>732</v>
      </c>
      <c r="C81" s="83">
        <v>0.08</v>
      </c>
      <c r="D81" s="83">
        <v>0.44900000000000001</v>
      </c>
      <c r="E81" s="83">
        <v>0.48099999999999998</v>
      </c>
      <c r="F81" s="83">
        <v>21.37</v>
      </c>
      <c r="G81" s="83">
        <v>0</v>
      </c>
      <c r="H81" s="83">
        <v>90</v>
      </c>
      <c r="I81" s="83" t="s">
        <v>483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536</v>
      </c>
      <c r="B82" s="83" t="s">
        <v>733</v>
      </c>
      <c r="C82" s="83">
        <v>0.3</v>
      </c>
      <c r="D82" s="83">
        <v>0.27400000000000002</v>
      </c>
      <c r="E82" s="83">
        <v>0.28899999999999998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498</v>
      </c>
      <c r="B83" s="83" t="s">
        <v>734</v>
      </c>
      <c r="C83" s="83">
        <v>0.08</v>
      </c>
      <c r="D83" s="83">
        <v>0.44900000000000001</v>
      </c>
      <c r="E83" s="83">
        <v>0.48099999999999998</v>
      </c>
      <c r="F83" s="83">
        <v>67.63</v>
      </c>
      <c r="G83" s="83">
        <v>90</v>
      </c>
      <c r="H83" s="83">
        <v>90</v>
      </c>
      <c r="I83" s="83" t="s">
        <v>485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497</v>
      </c>
      <c r="B84" s="83" t="s">
        <v>734</v>
      </c>
      <c r="C84" s="83">
        <v>0.08</v>
      </c>
      <c r="D84" s="83">
        <v>0.44900000000000001</v>
      </c>
      <c r="E84" s="83">
        <v>0.48099999999999998</v>
      </c>
      <c r="F84" s="83">
        <v>18.12</v>
      </c>
      <c r="G84" s="83">
        <v>0</v>
      </c>
      <c r="H84" s="83">
        <v>90</v>
      </c>
      <c r="I84" s="83" t="s">
        <v>483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502</v>
      </c>
      <c r="B85" s="83" t="s">
        <v>734</v>
      </c>
      <c r="C85" s="83">
        <v>0.08</v>
      </c>
      <c r="D85" s="83">
        <v>0.44900000000000001</v>
      </c>
      <c r="E85" s="83">
        <v>0.48099999999999998</v>
      </c>
      <c r="F85" s="83">
        <v>213.77</v>
      </c>
      <c r="G85" s="83">
        <v>0</v>
      </c>
      <c r="H85" s="83">
        <v>90</v>
      </c>
      <c r="I85" s="83" t="s">
        <v>483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504</v>
      </c>
      <c r="B86" s="83" t="s">
        <v>734</v>
      </c>
      <c r="C86" s="83">
        <v>0.08</v>
      </c>
      <c r="D86" s="83">
        <v>0.44900000000000001</v>
      </c>
      <c r="E86" s="83">
        <v>0.48099999999999998</v>
      </c>
      <c r="F86" s="83">
        <v>167.88</v>
      </c>
      <c r="G86" s="83">
        <v>180</v>
      </c>
      <c r="H86" s="83">
        <v>90</v>
      </c>
      <c r="I86" s="83" t="s">
        <v>487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505</v>
      </c>
      <c r="B87" s="83" t="s">
        <v>734</v>
      </c>
      <c r="C87" s="83">
        <v>0.08</v>
      </c>
      <c r="D87" s="83">
        <v>0.44900000000000001</v>
      </c>
      <c r="E87" s="83">
        <v>0.48099999999999998</v>
      </c>
      <c r="F87" s="83">
        <v>41.06</v>
      </c>
      <c r="G87" s="83">
        <v>270</v>
      </c>
      <c r="H87" s="83">
        <v>90</v>
      </c>
      <c r="I87" s="83" t="s">
        <v>489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503</v>
      </c>
      <c r="B88" s="83" t="s">
        <v>734</v>
      </c>
      <c r="C88" s="83">
        <v>0.08</v>
      </c>
      <c r="D88" s="83">
        <v>0.44900000000000001</v>
      </c>
      <c r="E88" s="83">
        <v>0.48099999999999998</v>
      </c>
      <c r="F88" s="83">
        <v>12.08</v>
      </c>
      <c r="G88" s="83">
        <v>0</v>
      </c>
      <c r="H88" s="83">
        <v>90</v>
      </c>
      <c r="I88" s="83" t="s">
        <v>483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506</v>
      </c>
      <c r="B89" s="83" t="s">
        <v>733</v>
      </c>
      <c r="C89" s="83">
        <v>0.3</v>
      </c>
      <c r="D89" s="83">
        <v>0.27400000000000002</v>
      </c>
      <c r="E89" s="83">
        <v>0.28899999999999998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495</v>
      </c>
      <c r="B90" s="83" t="s">
        <v>734</v>
      </c>
      <c r="C90" s="83">
        <v>0.08</v>
      </c>
      <c r="D90" s="83">
        <v>0.44900000000000001</v>
      </c>
      <c r="E90" s="83">
        <v>0.48099999999999998</v>
      </c>
      <c r="F90" s="83">
        <v>62.8</v>
      </c>
      <c r="G90" s="83">
        <v>0</v>
      </c>
      <c r="H90" s="83">
        <v>90</v>
      </c>
      <c r="I90" s="83" t="s">
        <v>483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491</v>
      </c>
      <c r="B91" s="83" t="s">
        <v>734</v>
      </c>
      <c r="C91" s="83">
        <v>0.08</v>
      </c>
      <c r="D91" s="83">
        <v>0.44900000000000001</v>
      </c>
      <c r="E91" s="83">
        <v>0.48099999999999998</v>
      </c>
      <c r="F91" s="83">
        <v>45.89</v>
      </c>
      <c r="G91" s="83">
        <v>180</v>
      </c>
      <c r="H91" s="83">
        <v>90</v>
      </c>
      <c r="I91" s="83" t="s">
        <v>487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492</v>
      </c>
      <c r="B92" s="83" t="s">
        <v>734</v>
      </c>
      <c r="C92" s="83">
        <v>0.08</v>
      </c>
      <c r="D92" s="83">
        <v>0.44900000000000001</v>
      </c>
      <c r="E92" s="83">
        <v>0.48099999999999998</v>
      </c>
      <c r="F92" s="83">
        <v>22.95</v>
      </c>
      <c r="G92" s="83">
        <v>270</v>
      </c>
      <c r="H92" s="83">
        <v>90</v>
      </c>
      <c r="I92" s="83" t="s">
        <v>489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493</v>
      </c>
      <c r="B93" s="83" t="s">
        <v>733</v>
      </c>
      <c r="C93" s="83">
        <v>0.3</v>
      </c>
      <c r="D93" s="83">
        <v>0.27400000000000002</v>
      </c>
      <c r="E93" s="83">
        <v>0.28899999999999998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494</v>
      </c>
      <c r="B94" s="83" t="s">
        <v>734</v>
      </c>
      <c r="C94" s="83">
        <v>0.08</v>
      </c>
      <c r="D94" s="83">
        <v>0.44900000000000001</v>
      </c>
      <c r="E94" s="83">
        <v>0.48099999999999998</v>
      </c>
      <c r="F94" s="83">
        <v>26.57</v>
      </c>
      <c r="G94" s="83">
        <v>270</v>
      </c>
      <c r="H94" s="83">
        <v>90</v>
      </c>
      <c r="I94" s="83" t="s">
        <v>489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507</v>
      </c>
      <c r="B95" s="83" t="s">
        <v>732</v>
      </c>
      <c r="C95" s="83">
        <v>0.08</v>
      </c>
      <c r="D95" s="83">
        <v>0.44900000000000001</v>
      </c>
      <c r="E95" s="83">
        <v>0.48099999999999998</v>
      </c>
      <c r="F95" s="83">
        <v>55.74</v>
      </c>
      <c r="G95" s="83">
        <v>180</v>
      </c>
      <c r="H95" s="83">
        <v>90</v>
      </c>
      <c r="I95" s="83" t="s">
        <v>487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508</v>
      </c>
      <c r="B96" s="83" t="s">
        <v>732</v>
      </c>
      <c r="C96" s="83">
        <v>0.08</v>
      </c>
      <c r="D96" s="83">
        <v>0.44900000000000001</v>
      </c>
      <c r="E96" s="83">
        <v>0.48099999999999998</v>
      </c>
      <c r="F96" s="83">
        <v>104.06</v>
      </c>
      <c r="G96" s="83">
        <v>270</v>
      </c>
      <c r="H96" s="83">
        <v>90</v>
      </c>
      <c r="I96" s="83" t="s">
        <v>489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521</v>
      </c>
      <c r="B97" s="83" t="s">
        <v>732</v>
      </c>
      <c r="C97" s="83">
        <v>0.08</v>
      </c>
      <c r="D97" s="83">
        <v>0.44900000000000001</v>
      </c>
      <c r="E97" s="83">
        <v>0.48099999999999998</v>
      </c>
      <c r="F97" s="83">
        <v>13.94</v>
      </c>
      <c r="G97" s="83">
        <v>180</v>
      </c>
      <c r="H97" s="83">
        <v>90</v>
      </c>
      <c r="I97" s="83" t="s">
        <v>487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522</v>
      </c>
      <c r="B98" s="83" t="s">
        <v>732</v>
      </c>
      <c r="C98" s="83">
        <v>0.08</v>
      </c>
      <c r="D98" s="83">
        <v>0.44900000000000001</v>
      </c>
      <c r="E98" s="83">
        <v>0.48099999999999998</v>
      </c>
      <c r="F98" s="83">
        <v>26.01</v>
      </c>
      <c r="G98" s="83">
        <v>270</v>
      </c>
      <c r="H98" s="83">
        <v>90</v>
      </c>
      <c r="I98" s="83" t="s">
        <v>489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523</v>
      </c>
      <c r="B99" s="83" t="s">
        <v>733</v>
      </c>
      <c r="C99" s="83">
        <v>0.3</v>
      </c>
      <c r="D99" s="83">
        <v>0.27400000000000002</v>
      </c>
      <c r="E99" s="83">
        <v>0.28899999999999998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509</v>
      </c>
      <c r="B100" s="83" t="s">
        <v>732</v>
      </c>
      <c r="C100" s="83">
        <v>0.08</v>
      </c>
      <c r="D100" s="83">
        <v>0.44900000000000001</v>
      </c>
      <c r="E100" s="83">
        <v>0.48099999999999998</v>
      </c>
      <c r="F100" s="83">
        <v>55.74</v>
      </c>
      <c r="G100" s="83">
        <v>0</v>
      </c>
      <c r="H100" s="83">
        <v>90</v>
      </c>
      <c r="I100" s="83" t="s">
        <v>483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510</v>
      </c>
      <c r="B101" s="83" t="s">
        <v>732</v>
      </c>
      <c r="C101" s="83">
        <v>0.08</v>
      </c>
      <c r="D101" s="83">
        <v>0.44900000000000001</v>
      </c>
      <c r="E101" s="83">
        <v>0.48099999999999998</v>
      </c>
      <c r="F101" s="83">
        <v>104.05</v>
      </c>
      <c r="G101" s="83">
        <v>270</v>
      </c>
      <c r="H101" s="83">
        <v>90</v>
      </c>
      <c r="I101" s="83" t="s">
        <v>489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524</v>
      </c>
      <c r="B102" s="83" t="s">
        <v>732</v>
      </c>
      <c r="C102" s="83">
        <v>0.08</v>
      </c>
      <c r="D102" s="83">
        <v>0.44900000000000001</v>
      </c>
      <c r="E102" s="83">
        <v>0.48099999999999998</v>
      </c>
      <c r="F102" s="83">
        <v>13.94</v>
      </c>
      <c r="G102" s="83">
        <v>0</v>
      </c>
      <c r="H102" s="83">
        <v>90</v>
      </c>
      <c r="I102" s="83" t="s">
        <v>483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525</v>
      </c>
      <c r="B103" s="83" t="s">
        <v>732</v>
      </c>
      <c r="C103" s="83">
        <v>0.08</v>
      </c>
      <c r="D103" s="83">
        <v>0.44900000000000001</v>
      </c>
      <c r="E103" s="83">
        <v>0.48099999999999998</v>
      </c>
      <c r="F103" s="83">
        <v>26.01</v>
      </c>
      <c r="G103" s="83">
        <v>270</v>
      </c>
      <c r="H103" s="83">
        <v>90</v>
      </c>
      <c r="I103" s="83" t="s">
        <v>489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526</v>
      </c>
      <c r="B104" s="83" t="s">
        <v>733</v>
      </c>
      <c r="C104" s="83">
        <v>0.3</v>
      </c>
      <c r="D104" s="83">
        <v>0.27400000000000002</v>
      </c>
      <c r="E104" s="83">
        <v>0.28899999999999998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511</v>
      </c>
      <c r="B105" s="83" t="s">
        <v>732</v>
      </c>
      <c r="C105" s="83">
        <v>0.08</v>
      </c>
      <c r="D105" s="83">
        <v>0.44900000000000001</v>
      </c>
      <c r="E105" s="83">
        <v>0.48099999999999998</v>
      </c>
      <c r="F105" s="83">
        <v>847.14</v>
      </c>
      <c r="G105" s="83">
        <v>180</v>
      </c>
      <c r="H105" s="83">
        <v>90</v>
      </c>
      <c r="I105" s="83" t="s">
        <v>487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527</v>
      </c>
      <c r="B106" s="83" t="s">
        <v>732</v>
      </c>
      <c r="C106" s="83">
        <v>0.08</v>
      </c>
      <c r="D106" s="83">
        <v>0.44900000000000001</v>
      </c>
      <c r="E106" s="83">
        <v>0.48099999999999998</v>
      </c>
      <c r="F106" s="83">
        <v>183.96</v>
      </c>
      <c r="G106" s="83">
        <v>180</v>
      </c>
      <c r="H106" s="83">
        <v>90</v>
      </c>
      <c r="I106" s="83" t="s">
        <v>487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528</v>
      </c>
      <c r="B107" s="83" t="s">
        <v>733</v>
      </c>
      <c r="C107" s="83">
        <v>0.3</v>
      </c>
      <c r="D107" s="83">
        <v>0.27400000000000002</v>
      </c>
      <c r="E107" s="83">
        <v>0.28899999999999998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512</v>
      </c>
      <c r="B108" s="83" t="s">
        <v>732</v>
      </c>
      <c r="C108" s="83">
        <v>0.08</v>
      </c>
      <c r="D108" s="83">
        <v>0.44900000000000001</v>
      </c>
      <c r="E108" s="83">
        <v>0.48099999999999998</v>
      </c>
      <c r="F108" s="83">
        <v>847.37</v>
      </c>
      <c r="G108" s="83">
        <v>0</v>
      </c>
      <c r="H108" s="83">
        <v>90</v>
      </c>
      <c r="I108" s="83" t="s">
        <v>483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513</v>
      </c>
      <c r="B109" s="83" t="s">
        <v>732</v>
      </c>
      <c r="C109" s="83">
        <v>0.08</v>
      </c>
      <c r="D109" s="83">
        <v>0.44900000000000001</v>
      </c>
      <c r="E109" s="83">
        <v>0.48099999999999998</v>
      </c>
      <c r="F109" s="83">
        <v>104.06</v>
      </c>
      <c r="G109" s="83">
        <v>90</v>
      </c>
      <c r="H109" s="83">
        <v>90</v>
      </c>
      <c r="I109" s="83" t="s">
        <v>485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514</v>
      </c>
      <c r="B110" s="83" t="s">
        <v>732</v>
      </c>
      <c r="C110" s="83">
        <v>0.08</v>
      </c>
      <c r="D110" s="83">
        <v>0.44900000000000001</v>
      </c>
      <c r="E110" s="83">
        <v>0.48099999999999998</v>
      </c>
      <c r="F110" s="83">
        <v>55.74</v>
      </c>
      <c r="G110" s="83">
        <v>180</v>
      </c>
      <c r="H110" s="83">
        <v>90</v>
      </c>
      <c r="I110" s="83" t="s">
        <v>487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516</v>
      </c>
      <c r="B111" s="83" t="s">
        <v>732</v>
      </c>
      <c r="C111" s="83">
        <v>0.08</v>
      </c>
      <c r="D111" s="83">
        <v>0.44900000000000001</v>
      </c>
      <c r="E111" s="83">
        <v>0.48099999999999998</v>
      </c>
      <c r="F111" s="83">
        <v>104.05</v>
      </c>
      <c r="G111" s="83">
        <v>90</v>
      </c>
      <c r="H111" s="83">
        <v>90</v>
      </c>
      <c r="I111" s="83" t="s">
        <v>485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515</v>
      </c>
      <c r="B112" s="83" t="s">
        <v>732</v>
      </c>
      <c r="C112" s="83">
        <v>0.08</v>
      </c>
      <c r="D112" s="83">
        <v>0.44900000000000001</v>
      </c>
      <c r="E112" s="83">
        <v>0.48099999999999998</v>
      </c>
      <c r="F112" s="83">
        <v>55.74</v>
      </c>
      <c r="G112" s="83">
        <v>0</v>
      </c>
      <c r="H112" s="83">
        <v>90</v>
      </c>
      <c r="I112" s="83" t="s">
        <v>483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496</v>
      </c>
      <c r="B113" s="83" t="s">
        <v>734</v>
      </c>
      <c r="C113" s="83">
        <v>0.08</v>
      </c>
      <c r="D113" s="83">
        <v>0.44900000000000001</v>
      </c>
      <c r="E113" s="83">
        <v>0.48099999999999998</v>
      </c>
      <c r="F113" s="83">
        <v>36.229999999999997</v>
      </c>
      <c r="G113" s="83">
        <v>0</v>
      </c>
      <c r="H113" s="83">
        <v>90</v>
      </c>
      <c r="I113" s="83" t="s">
        <v>483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176</v>
      </c>
      <c r="C115" s="83" t="s">
        <v>542</v>
      </c>
      <c r="D115" s="83" t="s">
        <v>543</v>
      </c>
      <c r="E115" s="83" t="s">
        <v>544</v>
      </c>
      <c r="F115" s="83" t="s">
        <v>171</v>
      </c>
      <c r="G115" s="83" t="s">
        <v>545</v>
      </c>
      <c r="H115" s="83" t="s">
        <v>546</v>
      </c>
      <c r="I115" s="83" t="s">
        <v>547</v>
      </c>
      <c r="J115" s="83" t="s">
        <v>478</v>
      </c>
      <c r="K115" s="83" t="s">
        <v>480</v>
      </c>
      <c r="L115"/>
      <c r="M115"/>
      <c r="N115"/>
      <c r="O115"/>
      <c r="P115"/>
      <c r="Q115"/>
      <c r="R115"/>
      <c r="S115"/>
    </row>
    <row r="116" spans="1:19">
      <c r="A116" s="83" t="s">
        <v>571</v>
      </c>
      <c r="B116" s="83" t="s">
        <v>878</v>
      </c>
      <c r="C116" s="83">
        <v>32.21</v>
      </c>
      <c r="D116" s="83">
        <v>32.21</v>
      </c>
      <c r="E116" s="83">
        <v>2.956</v>
      </c>
      <c r="F116" s="83">
        <v>0.38500000000000001</v>
      </c>
      <c r="G116" s="83">
        <v>0.30499999999999999</v>
      </c>
      <c r="H116" s="83" t="s">
        <v>549</v>
      </c>
      <c r="I116" s="83" t="s">
        <v>529</v>
      </c>
      <c r="J116" s="83">
        <v>0</v>
      </c>
      <c r="K116" s="83" t="s">
        <v>483</v>
      </c>
      <c r="L116"/>
      <c r="M116"/>
      <c r="N116"/>
      <c r="O116"/>
      <c r="P116"/>
      <c r="Q116"/>
      <c r="R116"/>
      <c r="S116"/>
    </row>
    <row r="117" spans="1:19">
      <c r="A117" s="83" t="s">
        <v>550</v>
      </c>
      <c r="B117" s="83" t="s">
        <v>878</v>
      </c>
      <c r="C117" s="83">
        <v>65.62</v>
      </c>
      <c r="D117" s="83">
        <v>65.62</v>
      </c>
      <c r="E117" s="83">
        <v>2.956</v>
      </c>
      <c r="F117" s="83">
        <v>0.38500000000000001</v>
      </c>
      <c r="G117" s="83">
        <v>0.30499999999999999</v>
      </c>
      <c r="H117" s="83" t="s">
        <v>549</v>
      </c>
      <c r="I117" s="83" t="s">
        <v>500</v>
      </c>
      <c r="J117" s="83">
        <v>180</v>
      </c>
      <c r="K117" s="83" t="s">
        <v>487</v>
      </c>
      <c r="L117"/>
      <c r="M117"/>
      <c r="N117"/>
      <c r="O117"/>
      <c r="P117"/>
      <c r="Q117"/>
      <c r="R117"/>
      <c r="S117"/>
    </row>
    <row r="118" spans="1:19">
      <c r="A118" s="83" t="s">
        <v>562</v>
      </c>
      <c r="B118" s="83" t="s">
        <v>878</v>
      </c>
      <c r="C118" s="83">
        <v>5.82</v>
      </c>
      <c r="D118" s="83">
        <v>23.29</v>
      </c>
      <c r="E118" s="83">
        <v>2.956</v>
      </c>
      <c r="F118" s="83">
        <v>0.38500000000000001</v>
      </c>
      <c r="G118" s="83">
        <v>0.30499999999999999</v>
      </c>
      <c r="H118" s="83" t="s">
        <v>549</v>
      </c>
      <c r="I118" s="83" t="s">
        <v>517</v>
      </c>
      <c r="J118" s="83">
        <v>0</v>
      </c>
      <c r="K118" s="83" t="s">
        <v>483</v>
      </c>
      <c r="L118"/>
      <c r="M118"/>
      <c r="N118"/>
      <c r="O118"/>
      <c r="P118"/>
      <c r="Q118"/>
      <c r="R118"/>
      <c r="S118"/>
    </row>
    <row r="119" spans="1:19">
      <c r="A119" s="83" t="s">
        <v>564</v>
      </c>
      <c r="B119" s="83" t="s">
        <v>878</v>
      </c>
      <c r="C119" s="83">
        <v>2.15</v>
      </c>
      <c r="D119" s="83">
        <v>8.58</v>
      </c>
      <c r="E119" s="83">
        <v>2.956</v>
      </c>
      <c r="F119" s="83">
        <v>0.38500000000000001</v>
      </c>
      <c r="G119" s="83">
        <v>0.30499999999999999</v>
      </c>
      <c r="H119" s="83" t="s">
        <v>549</v>
      </c>
      <c r="I119" s="83" t="s">
        <v>519</v>
      </c>
      <c r="J119" s="83">
        <v>180</v>
      </c>
      <c r="K119" s="83" t="s">
        <v>487</v>
      </c>
      <c r="L119"/>
      <c r="M119"/>
      <c r="N119"/>
      <c r="O119"/>
      <c r="P119"/>
      <c r="Q119"/>
      <c r="R119"/>
      <c r="S119"/>
    </row>
    <row r="120" spans="1:19">
      <c r="A120" s="83" t="s">
        <v>563</v>
      </c>
      <c r="B120" s="83" t="s">
        <v>878</v>
      </c>
      <c r="C120" s="83">
        <v>2.15</v>
      </c>
      <c r="D120" s="83">
        <v>8.59</v>
      </c>
      <c r="E120" s="83">
        <v>2.956</v>
      </c>
      <c r="F120" s="83">
        <v>0.38500000000000001</v>
      </c>
      <c r="G120" s="83">
        <v>0.30499999999999999</v>
      </c>
      <c r="H120" s="83" t="s">
        <v>549</v>
      </c>
      <c r="I120" s="83" t="s">
        <v>518</v>
      </c>
      <c r="J120" s="83">
        <v>0</v>
      </c>
      <c r="K120" s="83" t="s">
        <v>483</v>
      </c>
      <c r="L120"/>
      <c r="M120"/>
      <c r="N120"/>
      <c r="O120"/>
      <c r="P120"/>
      <c r="Q120"/>
      <c r="R120"/>
      <c r="S120"/>
    </row>
    <row r="121" spans="1:19">
      <c r="A121" s="83" t="s">
        <v>565</v>
      </c>
      <c r="B121" s="83" t="s">
        <v>878</v>
      </c>
      <c r="C121" s="83">
        <v>5.82</v>
      </c>
      <c r="D121" s="83">
        <v>23.29</v>
      </c>
      <c r="E121" s="83">
        <v>2.956</v>
      </c>
      <c r="F121" s="83">
        <v>0.38500000000000001</v>
      </c>
      <c r="G121" s="83">
        <v>0.30499999999999999</v>
      </c>
      <c r="H121" s="83" t="s">
        <v>549</v>
      </c>
      <c r="I121" s="83" t="s">
        <v>520</v>
      </c>
      <c r="J121" s="83">
        <v>180</v>
      </c>
      <c r="K121" s="83" t="s">
        <v>487</v>
      </c>
      <c r="L121"/>
      <c r="M121"/>
      <c r="N121"/>
      <c r="O121"/>
      <c r="P121"/>
      <c r="Q121"/>
      <c r="R121"/>
      <c r="S121"/>
    </row>
    <row r="122" spans="1:19">
      <c r="A122" s="83" t="s">
        <v>576</v>
      </c>
      <c r="B122" s="83" t="s">
        <v>878</v>
      </c>
      <c r="C122" s="83">
        <v>5.83</v>
      </c>
      <c r="D122" s="83">
        <v>5.83</v>
      </c>
      <c r="E122" s="83">
        <v>2.956</v>
      </c>
      <c r="F122" s="83">
        <v>0.38500000000000001</v>
      </c>
      <c r="G122" s="83">
        <v>0.30499999999999999</v>
      </c>
      <c r="H122" s="83" t="s">
        <v>549</v>
      </c>
      <c r="I122" s="83" t="s">
        <v>537</v>
      </c>
      <c r="J122" s="83">
        <v>0</v>
      </c>
      <c r="K122" s="83" t="s">
        <v>483</v>
      </c>
      <c r="L122"/>
      <c r="M122"/>
      <c r="N122"/>
      <c r="O122"/>
      <c r="P122"/>
      <c r="Q122"/>
      <c r="R122"/>
      <c r="S122"/>
    </row>
    <row r="123" spans="1:19">
      <c r="A123" s="83" t="s">
        <v>577</v>
      </c>
      <c r="B123" s="83" t="s">
        <v>878</v>
      </c>
      <c r="C123" s="83">
        <v>5.21</v>
      </c>
      <c r="D123" s="83">
        <v>5.21</v>
      </c>
      <c r="E123" s="83">
        <v>2.956</v>
      </c>
      <c r="F123" s="83">
        <v>0.38500000000000001</v>
      </c>
      <c r="G123" s="83">
        <v>0.30499999999999999</v>
      </c>
      <c r="H123" s="83" t="s">
        <v>549</v>
      </c>
      <c r="I123" s="83" t="s">
        <v>538</v>
      </c>
      <c r="J123" s="83">
        <v>0</v>
      </c>
      <c r="K123" s="83" t="s">
        <v>483</v>
      </c>
      <c r="L123"/>
      <c r="M123"/>
      <c r="N123"/>
      <c r="O123"/>
      <c r="P123"/>
      <c r="Q123"/>
      <c r="R123"/>
      <c r="S123"/>
    </row>
    <row r="124" spans="1:19">
      <c r="A124" s="83" t="s">
        <v>578</v>
      </c>
      <c r="B124" s="83" t="s">
        <v>878</v>
      </c>
      <c r="C124" s="83">
        <v>17.18</v>
      </c>
      <c r="D124" s="83">
        <v>17.18</v>
      </c>
      <c r="E124" s="83">
        <v>2.956</v>
      </c>
      <c r="F124" s="83">
        <v>0.38500000000000001</v>
      </c>
      <c r="G124" s="83">
        <v>0.30499999999999999</v>
      </c>
      <c r="H124" s="83" t="s">
        <v>549</v>
      </c>
      <c r="I124" s="83" t="s">
        <v>539</v>
      </c>
      <c r="J124" s="83">
        <v>180</v>
      </c>
      <c r="K124" s="83" t="s">
        <v>487</v>
      </c>
      <c r="L124"/>
      <c r="M124"/>
      <c r="N124"/>
      <c r="O124"/>
      <c r="P124"/>
      <c r="Q124"/>
      <c r="R124"/>
      <c r="S124"/>
    </row>
    <row r="125" spans="1:19">
      <c r="A125" s="83" t="s">
        <v>572</v>
      </c>
      <c r="B125" s="83" t="s">
        <v>878</v>
      </c>
      <c r="C125" s="83">
        <v>32.21</v>
      </c>
      <c r="D125" s="83">
        <v>32.21</v>
      </c>
      <c r="E125" s="83">
        <v>2.956</v>
      </c>
      <c r="F125" s="83">
        <v>0.38500000000000001</v>
      </c>
      <c r="G125" s="83">
        <v>0.30499999999999999</v>
      </c>
      <c r="H125" s="83" t="s">
        <v>549</v>
      </c>
      <c r="I125" s="83" t="s">
        <v>531</v>
      </c>
      <c r="J125" s="83">
        <v>0</v>
      </c>
      <c r="K125" s="83" t="s">
        <v>483</v>
      </c>
      <c r="L125"/>
      <c r="M125"/>
      <c r="N125"/>
      <c r="O125"/>
      <c r="P125"/>
      <c r="Q125"/>
      <c r="R125"/>
      <c r="S125"/>
    </row>
    <row r="126" spans="1:19">
      <c r="A126" s="83" t="s">
        <v>575</v>
      </c>
      <c r="B126" s="83" t="s">
        <v>878</v>
      </c>
      <c r="C126" s="83">
        <v>4.5999999999999996</v>
      </c>
      <c r="D126" s="83">
        <v>4.5999999999999996</v>
      </c>
      <c r="E126" s="83">
        <v>2.956</v>
      </c>
      <c r="F126" s="83">
        <v>0.38500000000000001</v>
      </c>
      <c r="G126" s="83">
        <v>0.30499999999999999</v>
      </c>
      <c r="H126" s="83" t="s">
        <v>549</v>
      </c>
      <c r="I126" s="83" t="s">
        <v>535</v>
      </c>
      <c r="J126" s="83">
        <v>180</v>
      </c>
      <c r="K126" s="83" t="s">
        <v>487</v>
      </c>
      <c r="L126"/>
      <c r="M126"/>
      <c r="N126"/>
      <c r="O126"/>
      <c r="P126"/>
      <c r="Q126"/>
      <c r="R126"/>
      <c r="S126"/>
    </row>
    <row r="127" spans="1:19">
      <c r="A127" s="83" t="s">
        <v>574</v>
      </c>
      <c r="B127" s="83" t="s">
        <v>878</v>
      </c>
      <c r="C127" s="83">
        <v>17.18</v>
      </c>
      <c r="D127" s="83">
        <v>17.18</v>
      </c>
      <c r="E127" s="83">
        <v>2.956</v>
      </c>
      <c r="F127" s="83">
        <v>0.38500000000000001</v>
      </c>
      <c r="G127" s="83">
        <v>0.30499999999999999</v>
      </c>
      <c r="H127" s="83" t="s">
        <v>549</v>
      </c>
      <c r="I127" s="83" t="s">
        <v>534</v>
      </c>
      <c r="J127" s="83">
        <v>90</v>
      </c>
      <c r="K127" s="83" t="s">
        <v>485</v>
      </c>
      <c r="L127"/>
      <c r="M127"/>
      <c r="N127"/>
      <c r="O127"/>
      <c r="P127"/>
      <c r="Q127"/>
      <c r="R127"/>
      <c r="S127"/>
    </row>
    <row r="128" spans="1:19">
      <c r="A128" s="83" t="s">
        <v>573</v>
      </c>
      <c r="B128" s="83" t="s">
        <v>878</v>
      </c>
      <c r="C128" s="83">
        <v>4.5999999999999996</v>
      </c>
      <c r="D128" s="83">
        <v>4.5999999999999996</v>
      </c>
      <c r="E128" s="83">
        <v>2.956</v>
      </c>
      <c r="F128" s="83">
        <v>0.38500000000000001</v>
      </c>
      <c r="G128" s="83">
        <v>0.30499999999999999</v>
      </c>
      <c r="H128" s="83" t="s">
        <v>549</v>
      </c>
      <c r="I128" s="83" t="s">
        <v>533</v>
      </c>
      <c r="J128" s="83">
        <v>0</v>
      </c>
      <c r="K128" s="83" t="s">
        <v>483</v>
      </c>
      <c r="L128"/>
      <c r="M128"/>
      <c r="N128"/>
      <c r="O128"/>
      <c r="P128"/>
      <c r="Q128"/>
      <c r="R128"/>
      <c r="S128"/>
    </row>
    <row r="129" spans="1:19">
      <c r="A129" s="83" t="s">
        <v>551</v>
      </c>
      <c r="B129" s="83" t="s">
        <v>878</v>
      </c>
      <c r="C129" s="83">
        <v>85.24</v>
      </c>
      <c r="D129" s="83">
        <v>85.24</v>
      </c>
      <c r="E129" s="83">
        <v>2.956</v>
      </c>
      <c r="F129" s="83">
        <v>0.38500000000000001</v>
      </c>
      <c r="G129" s="83">
        <v>0.30499999999999999</v>
      </c>
      <c r="H129" s="83" t="s">
        <v>549</v>
      </c>
      <c r="I129" s="83" t="s">
        <v>504</v>
      </c>
      <c r="J129" s="83">
        <v>180</v>
      </c>
      <c r="K129" s="83" t="s">
        <v>487</v>
      </c>
      <c r="L129"/>
      <c r="M129"/>
      <c r="N129"/>
      <c r="O129"/>
      <c r="P129"/>
      <c r="Q129"/>
      <c r="R129"/>
      <c r="S129"/>
    </row>
    <row r="130" spans="1:19">
      <c r="A130" s="83" t="s">
        <v>548</v>
      </c>
      <c r="B130" s="83" t="s">
        <v>878</v>
      </c>
      <c r="C130" s="83">
        <v>23.3</v>
      </c>
      <c r="D130" s="83">
        <v>23.3</v>
      </c>
      <c r="E130" s="83">
        <v>2.956</v>
      </c>
      <c r="F130" s="83">
        <v>0.38500000000000001</v>
      </c>
      <c r="G130" s="83">
        <v>0.30499999999999999</v>
      </c>
      <c r="H130" s="83" t="s">
        <v>549</v>
      </c>
      <c r="I130" s="83" t="s">
        <v>491</v>
      </c>
      <c r="J130" s="83">
        <v>180</v>
      </c>
      <c r="K130" s="83" t="s">
        <v>487</v>
      </c>
      <c r="L130"/>
      <c r="M130"/>
      <c r="N130"/>
      <c r="O130"/>
      <c r="P130"/>
      <c r="Q130"/>
      <c r="R130"/>
      <c r="S130"/>
    </row>
    <row r="131" spans="1:19">
      <c r="A131" s="83" t="s">
        <v>552</v>
      </c>
      <c r="B131" s="83" t="s">
        <v>879</v>
      </c>
      <c r="C131" s="83">
        <v>4.5999999999999996</v>
      </c>
      <c r="D131" s="83">
        <v>18.39</v>
      </c>
      <c r="E131" s="83">
        <v>2.956</v>
      </c>
      <c r="F131" s="83">
        <v>0.38500000000000001</v>
      </c>
      <c r="G131" s="83">
        <v>0.30499999999999999</v>
      </c>
      <c r="H131" s="83" t="s">
        <v>549</v>
      </c>
      <c r="I131" s="83" t="s">
        <v>507</v>
      </c>
      <c r="J131" s="83">
        <v>180</v>
      </c>
      <c r="K131" s="83" t="s">
        <v>487</v>
      </c>
      <c r="L131"/>
      <c r="M131"/>
      <c r="N131"/>
      <c r="O131"/>
      <c r="P131"/>
      <c r="Q131"/>
      <c r="R131"/>
      <c r="S131"/>
    </row>
    <row r="132" spans="1:19">
      <c r="A132" s="83" t="s">
        <v>553</v>
      </c>
      <c r="B132" s="83" t="s">
        <v>879</v>
      </c>
      <c r="C132" s="83">
        <v>8.58</v>
      </c>
      <c r="D132" s="83">
        <v>34.33</v>
      </c>
      <c r="E132" s="83">
        <v>2.956</v>
      </c>
      <c r="F132" s="83">
        <v>0.38500000000000001</v>
      </c>
      <c r="G132" s="83">
        <v>0.30499999999999999</v>
      </c>
      <c r="H132" s="83" t="s">
        <v>549</v>
      </c>
      <c r="I132" s="83" t="s">
        <v>508</v>
      </c>
      <c r="J132" s="83">
        <v>270</v>
      </c>
      <c r="K132" s="83" t="s">
        <v>489</v>
      </c>
      <c r="L132"/>
      <c r="M132"/>
      <c r="N132"/>
      <c r="O132"/>
      <c r="P132"/>
      <c r="Q132"/>
      <c r="R132"/>
      <c r="S132"/>
    </row>
    <row r="133" spans="1:19">
      <c r="A133" s="83" t="s">
        <v>566</v>
      </c>
      <c r="B133" s="83" t="s">
        <v>879</v>
      </c>
      <c r="C133" s="83">
        <v>4.5999999999999996</v>
      </c>
      <c r="D133" s="83">
        <v>4.5999999999999996</v>
      </c>
      <c r="E133" s="83">
        <v>2.956</v>
      </c>
      <c r="F133" s="83">
        <v>0.38500000000000001</v>
      </c>
      <c r="G133" s="83">
        <v>0.30499999999999999</v>
      </c>
      <c r="H133" s="83" t="s">
        <v>549</v>
      </c>
      <c r="I133" s="83" t="s">
        <v>521</v>
      </c>
      <c r="J133" s="83">
        <v>180</v>
      </c>
      <c r="K133" s="83" t="s">
        <v>487</v>
      </c>
      <c r="L133"/>
      <c r="M133"/>
      <c r="N133"/>
      <c r="O133"/>
      <c r="P133"/>
      <c r="Q133"/>
      <c r="R133"/>
      <c r="S133"/>
    </row>
    <row r="134" spans="1:19">
      <c r="A134" s="83" t="s">
        <v>567</v>
      </c>
      <c r="B134" s="83" t="s">
        <v>879</v>
      </c>
      <c r="C134" s="83">
        <v>8.59</v>
      </c>
      <c r="D134" s="83">
        <v>8.59</v>
      </c>
      <c r="E134" s="83">
        <v>2.956</v>
      </c>
      <c r="F134" s="83">
        <v>0.38500000000000001</v>
      </c>
      <c r="G134" s="83">
        <v>0.30499999999999999</v>
      </c>
      <c r="H134" s="83" t="s">
        <v>549</v>
      </c>
      <c r="I134" s="83" t="s">
        <v>522</v>
      </c>
      <c r="J134" s="83">
        <v>270</v>
      </c>
      <c r="K134" s="83" t="s">
        <v>489</v>
      </c>
      <c r="L134"/>
      <c r="M134"/>
      <c r="N134"/>
      <c r="O134"/>
      <c r="P134"/>
      <c r="Q134"/>
      <c r="R134"/>
      <c r="S134"/>
    </row>
    <row r="135" spans="1:19">
      <c r="A135" s="83" t="s">
        <v>554</v>
      </c>
      <c r="B135" s="83" t="s">
        <v>879</v>
      </c>
      <c r="C135" s="83">
        <v>4.5999999999999996</v>
      </c>
      <c r="D135" s="83">
        <v>18.39</v>
      </c>
      <c r="E135" s="83">
        <v>2.956</v>
      </c>
      <c r="F135" s="83">
        <v>0.38500000000000001</v>
      </c>
      <c r="G135" s="83">
        <v>0.30499999999999999</v>
      </c>
      <c r="H135" s="83" t="s">
        <v>549</v>
      </c>
      <c r="I135" s="83" t="s">
        <v>509</v>
      </c>
      <c r="J135" s="83">
        <v>0</v>
      </c>
      <c r="K135" s="83" t="s">
        <v>483</v>
      </c>
      <c r="L135"/>
      <c r="M135"/>
      <c r="N135"/>
      <c r="O135"/>
      <c r="P135"/>
      <c r="Q135"/>
      <c r="R135"/>
      <c r="S135"/>
    </row>
    <row r="136" spans="1:19">
      <c r="A136" s="83" t="s">
        <v>555</v>
      </c>
      <c r="B136" s="83" t="s">
        <v>879</v>
      </c>
      <c r="C136" s="83">
        <v>8.58</v>
      </c>
      <c r="D136" s="83">
        <v>34.33</v>
      </c>
      <c r="E136" s="83">
        <v>2.956</v>
      </c>
      <c r="F136" s="83">
        <v>0.38500000000000001</v>
      </c>
      <c r="G136" s="83">
        <v>0.30499999999999999</v>
      </c>
      <c r="H136" s="83" t="s">
        <v>549</v>
      </c>
      <c r="I136" s="83" t="s">
        <v>510</v>
      </c>
      <c r="J136" s="83">
        <v>270</v>
      </c>
      <c r="K136" s="83" t="s">
        <v>489</v>
      </c>
      <c r="L136"/>
      <c r="M136"/>
      <c r="N136"/>
      <c r="O136"/>
      <c r="P136"/>
      <c r="Q136"/>
      <c r="R136"/>
      <c r="S136"/>
    </row>
    <row r="137" spans="1:19">
      <c r="A137" s="83" t="s">
        <v>568</v>
      </c>
      <c r="B137" s="83" t="s">
        <v>879</v>
      </c>
      <c r="C137" s="83">
        <v>4.5999999999999996</v>
      </c>
      <c r="D137" s="83">
        <v>4.5999999999999996</v>
      </c>
      <c r="E137" s="83">
        <v>2.956</v>
      </c>
      <c r="F137" s="83">
        <v>0.38500000000000001</v>
      </c>
      <c r="G137" s="83">
        <v>0.30499999999999999</v>
      </c>
      <c r="H137" s="83" t="s">
        <v>549</v>
      </c>
      <c r="I137" s="83" t="s">
        <v>524</v>
      </c>
      <c r="J137" s="83">
        <v>0</v>
      </c>
      <c r="K137" s="83" t="s">
        <v>483</v>
      </c>
      <c r="L137"/>
      <c r="M137"/>
      <c r="N137"/>
      <c r="O137"/>
      <c r="P137"/>
      <c r="Q137"/>
      <c r="R137"/>
      <c r="S137"/>
    </row>
    <row r="138" spans="1:19">
      <c r="A138" s="83" t="s">
        <v>569</v>
      </c>
      <c r="B138" s="83" t="s">
        <v>879</v>
      </c>
      <c r="C138" s="83">
        <v>8.59</v>
      </c>
      <c r="D138" s="83">
        <v>8.59</v>
      </c>
      <c r="E138" s="83">
        <v>2.956</v>
      </c>
      <c r="F138" s="83">
        <v>0.38500000000000001</v>
      </c>
      <c r="G138" s="83">
        <v>0.30499999999999999</v>
      </c>
      <c r="H138" s="83" t="s">
        <v>549</v>
      </c>
      <c r="I138" s="83" t="s">
        <v>525</v>
      </c>
      <c r="J138" s="83">
        <v>270</v>
      </c>
      <c r="K138" s="83" t="s">
        <v>489</v>
      </c>
      <c r="L138"/>
      <c r="M138"/>
      <c r="N138"/>
      <c r="O138"/>
      <c r="P138"/>
      <c r="Q138"/>
      <c r="R138"/>
      <c r="S138"/>
    </row>
    <row r="139" spans="1:19">
      <c r="A139" s="83" t="s">
        <v>556</v>
      </c>
      <c r="B139" s="83" t="s">
        <v>879</v>
      </c>
      <c r="C139" s="83">
        <v>3.68</v>
      </c>
      <c r="D139" s="83">
        <v>279.51</v>
      </c>
      <c r="E139" s="83">
        <v>2.956</v>
      </c>
      <c r="F139" s="83">
        <v>0.38500000000000001</v>
      </c>
      <c r="G139" s="83">
        <v>0.30499999999999999</v>
      </c>
      <c r="H139" s="83" t="s">
        <v>549</v>
      </c>
      <c r="I139" s="83" t="s">
        <v>511</v>
      </c>
      <c r="J139" s="83">
        <v>180</v>
      </c>
      <c r="K139" s="83" t="s">
        <v>487</v>
      </c>
      <c r="L139"/>
      <c r="M139"/>
      <c r="N139"/>
      <c r="O139"/>
      <c r="P139"/>
      <c r="Q139"/>
      <c r="R139"/>
      <c r="S139"/>
    </row>
    <row r="140" spans="1:19">
      <c r="A140" s="83" t="s">
        <v>570</v>
      </c>
      <c r="B140" s="83" t="s">
        <v>879</v>
      </c>
      <c r="C140" s="83">
        <v>6.75</v>
      </c>
      <c r="D140" s="83">
        <v>60.74</v>
      </c>
      <c r="E140" s="83">
        <v>2.956</v>
      </c>
      <c r="F140" s="83">
        <v>0.38500000000000001</v>
      </c>
      <c r="G140" s="83">
        <v>0.30499999999999999</v>
      </c>
      <c r="H140" s="83" t="s">
        <v>549</v>
      </c>
      <c r="I140" s="83" t="s">
        <v>527</v>
      </c>
      <c r="J140" s="83">
        <v>180</v>
      </c>
      <c r="K140" s="83" t="s">
        <v>487</v>
      </c>
      <c r="L140"/>
      <c r="M140"/>
      <c r="N140"/>
      <c r="O140"/>
      <c r="P140"/>
      <c r="Q140"/>
      <c r="R140"/>
      <c r="S140"/>
    </row>
    <row r="141" spans="1:19">
      <c r="A141" s="83" t="s">
        <v>557</v>
      </c>
      <c r="B141" s="83" t="s">
        <v>879</v>
      </c>
      <c r="C141" s="83">
        <v>3.68</v>
      </c>
      <c r="D141" s="83">
        <v>279.60000000000002</v>
      </c>
      <c r="E141" s="83">
        <v>2.956</v>
      </c>
      <c r="F141" s="83">
        <v>0.38500000000000001</v>
      </c>
      <c r="G141" s="83">
        <v>0.30499999999999999</v>
      </c>
      <c r="H141" s="83" t="s">
        <v>549</v>
      </c>
      <c r="I141" s="83" t="s">
        <v>512</v>
      </c>
      <c r="J141" s="83">
        <v>0</v>
      </c>
      <c r="K141" s="83" t="s">
        <v>483</v>
      </c>
      <c r="L141"/>
      <c r="M141"/>
      <c r="N141"/>
      <c r="O141"/>
      <c r="P141"/>
      <c r="Q141"/>
      <c r="R141"/>
      <c r="S141"/>
    </row>
    <row r="142" spans="1:19">
      <c r="A142" s="83" t="s">
        <v>558</v>
      </c>
      <c r="B142" s="83" t="s">
        <v>879</v>
      </c>
      <c r="C142" s="83">
        <v>8.58</v>
      </c>
      <c r="D142" s="83">
        <v>34.33</v>
      </c>
      <c r="E142" s="83">
        <v>2.956</v>
      </c>
      <c r="F142" s="83">
        <v>0.38500000000000001</v>
      </c>
      <c r="G142" s="83">
        <v>0.30499999999999999</v>
      </c>
      <c r="H142" s="83" t="s">
        <v>549</v>
      </c>
      <c r="I142" s="83" t="s">
        <v>513</v>
      </c>
      <c r="J142" s="83">
        <v>90</v>
      </c>
      <c r="K142" s="83" t="s">
        <v>485</v>
      </c>
      <c r="L142"/>
      <c r="M142"/>
      <c r="N142"/>
      <c r="O142"/>
      <c r="P142"/>
      <c r="Q142"/>
      <c r="R142"/>
      <c r="S142"/>
    </row>
    <row r="143" spans="1:19">
      <c r="A143" s="83" t="s">
        <v>559</v>
      </c>
      <c r="B143" s="83" t="s">
        <v>879</v>
      </c>
      <c r="C143" s="83">
        <v>4.5999999999999996</v>
      </c>
      <c r="D143" s="83">
        <v>18.39</v>
      </c>
      <c r="E143" s="83">
        <v>2.956</v>
      </c>
      <c r="F143" s="83">
        <v>0.38500000000000001</v>
      </c>
      <c r="G143" s="83">
        <v>0.30499999999999999</v>
      </c>
      <c r="H143" s="83" t="s">
        <v>549</v>
      </c>
      <c r="I143" s="83" t="s">
        <v>514</v>
      </c>
      <c r="J143" s="83">
        <v>180</v>
      </c>
      <c r="K143" s="83" t="s">
        <v>487</v>
      </c>
      <c r="L143"/>
      <c r="M143"/>
      <c r="N143"/>
      <c r="O143"/>
      <c r="P143"/>
      <c r="Q143"/>
      <c r="R143"/>
      <c r="S143"/>
    </row>
    <row r="144" spans="1:19">
      <c r="A144" s="83" t="s">
        <v>561</v>
      </c>
      <c r="B144" s="83" t="s">
        <v>879</v>
      </c>
      <c r="C144" s="83">
        <v>8.58</v>
      </c>
      <c r="D144" s="83">
        <v>34.33</v>
      </c>
      <c r="E144" s="83">
        <v>2.956</v>
      </c>
      <c r="F144" s="83">
        <v>0.38500000000000001</v>
      </c>
      <c r="G144" s="83">
        <v>0.30499999999999999</v>
      </c>
      <c r="H144" s="83" t="s">
        <v>549</v>
      </c>
      <c r="I144" s="83" t="s">
        <v>516</v>
      </c>
      <c r="J144" s="83">
        <v>90</v>
      </c>
      <c r="K144" s="83" t="s">
        <v>485</v>
      </c>
      <c r="L144"/>
      <c r="M144"/>
      <c r="N144"/>
      <c r="O144"/>
      <c r="P144"/>
      <c r="Q144"/>
      <c r="R144"/>
      <c r="S144"/>
    </row>
    <row r="145" spans="1:19">
      <c r="A145" s="83" t="s">
        <v>560</v>
      </c>
      <c r="B145" s="83" t="s">
        <v>879</v>
      </c>
      <c r="C145" s="83">
        <v>4.5999999999999996</v>
      </c>
      <c r="D145" s="83">
        <v>18.39</v>
      </c>
      <c r="E145" s="83">
        <v>2.956</v>
      </c>
      <c r="F145" s="83">
        <v>0.38500000000000001</v>
      </c>
      <c r="G145" s="83">
        <v>0.30499999999999999</v>
      </c>
      <c r="H145" s="83" t="s">
        <v>549</v>
      </c>
      <c r="I145" s="83" t="s">
        <v>515</v>
      </c>
      <c r="J145" s="83">
        <v>0</v>
      </c>
      <c r="K145" s="83" t="s">
        <v>483</v>
      </c>
      <c r="L145"/>
      <c r="M145"/>
      <c r="N145"/>
      <c r="O145"/>
      <c r="P145"/>
      <c r="Q145"/>
      <c r="R145"/>
      <c r="S145"/>
    </row>
    <row r="146" spans="1:19">
      <c r="A146" s="83" t="s">
        <v>579</v>
      </c>
      <c r="B146" s="83"/>
      <c r="C146" s="83"/>
      <c r="D146" s="83">
        <v>1214.08</v>
      </c>
      <c r="E146" s="83">
        <v>2.96</v>
      </c>
      <c r="F146" s="83">
        <v>0.38500000000000001</v>
      </c>
      <c r="G146" s="83">
        <v>0.30499999999999999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580</v>
      </c>
      <c r="B147" s="83"/>
      <c r="C147" s="83"/>
      <c r="D147" s="83">
        <v>432.93</v>
      </c>
      <c r="E147" s="83">
        <v>2.96</v>
      </c>
      <c r="F147" s="83">
        <v>0.38500000000000001</v>
      </c>
      <c r="G147" s="83">
        <v>0.30499999999999999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581</v>
      </c>
      <c r="B148" s="83"/>
      <c r="C148" s="83"/>
      <c r="D148" s="83">
        <v>781.15</v>
      </c>
      <c r="E148" s="83">
        <v>2.96</v>
      </c>
      <c r="F148" s="83">
        <v>0.38500000000000001</v>
      </c>
      <c r="G148" s="83">
        <v>0.30499999999999999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241</v>
      </c>
      <c r="C150" s="83" t="s">
        <v>582</v>
      </c>
      <c r="D150" s="83" t="s">
        <v>583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584</v>
      </c>
      <c r="B151" s="83" t="s">
        <v>585</v>
      </c>
      <c r="C151" s="83">
        <v>1450373.04</v>
      </c>
      <c r="D151" s="83">
        <v>2.5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586</v>
      </c>
      <c r="B152" s="83" t="s">
        <v>587</v>
      </c>
      <c r="C152" s="83">
        <v>4070176.02</v>
      </c>
      <c r="D152" s="83">
        <v>0.7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241</v>
      </c>
      <c r="C154" s="83" t="s">
        <v>588</v>
      </c>
      <c r="D154" s="83" t="s">
        <v>589</v>
      </c>
      <c r="E154" s="83" t="s">
        <v>590</v>
      </c>
      <c r="F154" s="83" t="s">
        <v>591</v>
      </c>
      <c r="G154" s="83" t="s">
        <v>583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592</v>
      </c>
      <c r="B155" s="83" t="s">
        <v>593</v>
      </c>
      <c r="C155" s="83">
        <v>26548.73</v>
      </c>
      <c r="D155" s="83">
        <v>17516.46</v>
      </c>
      <c r="E155" s="83">
        <v>9032.26</v>
      </c>
      <c r="F155" s="83">
        <v>0.66</v>
      </c>
      <c r="G155" s="83" t="s">
        <v>594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600</v>
      </c>
      <c r="B156" s="83" t="s">
        <v>593</v>
      </c>
      <c r="C156" s="83">
        <v>6937.91</v>
      </c>
      <c r="D156" s="83">
        <v>4580.93</v>
      </c>
      <c r="E156" s="83">
        <v>2356.9899999999998</v>
      </c>
      <c r="F156" s="83">
        <v>0.66</v>
      </c>
      <c r="G156" s="83" t="s">
        <v>594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595</v>
      </c>
      <c r="B157" s="83" t="s">
        <v>593</v>
      </c>
      <c r="C157" s="83">
        <v>26042.13</v>
      </c>
      <c r="D157" s="83">
        <v>17180.86</v>
      </c>
      <c r="E157" s="83">
        <v>8861.27</v>
      </c>
      <c r="F157" s="83">
        <v>0.66</v>
      </c>
      <c r="G157" s="83" t="s">
        <v>594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601</v>
      </c>
      <c r="B158" s="83" t="s">
        <v>593</v>
      </c>
      <c r="C158" s="83">
        <v>6821.65</v>
      </c>
      <c r="D158" s="83">
        <v>4504.3999999999996</v>
      </c>
      <c r="E158" s="83">
        <v>2317.25</v>
      </c>
      <c r="F158" s="83">
        <v>0.66</v>
      </c>
      <c r="G158" s="83" t="s">
        <v>594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596</v>
      </c>
      <c r="B159" s="83" t="s">
        <v>593</v>
      </c>
      <c r="C159" s="83">
        <v>457489.59</v>
      </c>
      <c r="D159" s="83">
        <v>283139.7</v>
      </c>
      <c r="E159" s="83">
        <v>174349.89</v>
      </c>
      <c r="F159" s="83">
        <v>0.62</v>
      </c>
      <c r="G159" s="83" t="s">
        <v>594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602</v>
      </c>
      <c r="B160" s="83" t="s">
        <v>593</v>
      </c>
      <c r="C160" s="83">
        <v>30287.05</v>
      </c>
      <c r="D160" s="83">
        <v>18873.990000000002</v>
      </c>
      <c r="E160" s="83">
        <v>11413.06</v>
      </c>
      <c r="F160" s="83">
        <v>0.62</v>
      </c>
      <c r="G160" s="83" t="s">
        <v>594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597</v>
      </c>
      <c r="B161" s="83" t="s">
        <v>593</v>
      </c>
      <c r="C161" s="83">
        <v>317500.98</v>
      </c>
      <c r="D161" s="83">
        <v>207223.1</v>
      </c>
      <c r="E161" s="83">
        <v>110277.88</v>
      </c>
      <c r="F161" s="83">
        <v>0.65</v>
      </c>
      <c r="G161" s="83" t="s">
        <v>594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598</v>
      </c>
      <c r="B162" s="83" t="s">
        <v>593</v>
      </c>
      <c r="C162" s="83">
        <v>21581.8</v>
      </c>
      <c r="D162" s="83">
        <v>14200.31</v>
      </c>
      <c r="E162" s="83">
        <v>7381.49</v>
      </c>
      <c r="F162" s="83">
        <v>0.66</v>
      </c>
      <c r="G162" s="83" t="s">
        <v>594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599</v>
      </c>
      <c r="B163" s="83" t="s">
        <v>593</v>
      </c>
      <c r="C163" s="83">
        <v>21332.16</v>
      </c>
      <c r="D163" s="83">
        <v>14034.15</v>
      </c>
      <c r="E163" s="83">
        <v>7298.01</v>
      </c>
      <c r="F163" s="83">
        <v>0.66</v>
      </c>
      <c r="G163" s="83" t="s">
        <v>594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604</v>
      </c>
      <c r="B164" s="83" t="s">
        <v>593</v>
      </c>
      <c r="C164" s="83">
        <v>41725.82</v>
      </c>
      <c r="D164" s="83">
        <v>26618.880000000001</v>
      </c>
      <c r="E164" s="83">
        <v>15106.94</v>
      </c>
      <c r="F164" s="83">
        <v>0.64</v>
      </c>
      <c r="G164" s="83" t="s">
        <v>594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605</v>
      </c>
      <c r="B165" s="83" t="s">
        <v>593</v>
      </c>
      <c r="C165" s="83">
        <v>3063.94</v>
      </c>
      <c r="D165" s="83">
        <v>1924.43</v>
      </c>
      <c r="E165" s="83">
        <v>1139.51</v>
      </c>
      <c r="F165" s="83">
        <v>0.63</v>
      </c>
      <c r="G165" s="83" t="s">
        <v>594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603</v>
      </c>
      <c r="B166" s="83" t="s">
        <v>593</v>
      </c>
      <c r="C166" s="83">
        <v>672733.97</v>
      </c>
      <c r="D166" s="83">
        <v>437847.83</v>
      </c>
      <c r="E166" s="83">
        <v>234886.15</v>
      </c>
      <c r="F166" s="83">
        <v>0.65</v>
      </c>
      <c r="G166" s="83" t="s">
        <v>594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241</v>
      </c>
      <c r="C168" s="83" t="s">
        <v>588</v>
      </c>
      <c r="D168" s="83" t="s">
        <v>583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625</v>
      </c>
      <c r="B169" s="83" t="s">
        <v>607</v>
      </c>
      <c r="C169" s="83">
        <v>39973.39</v>
      </c>
      <c r="D169" s="83" t="s">
        <v>594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606</v>
      </c>
      <c r="B170" s="83" t="s">
        <v>607</v>
      </c>
      <c r="C170" s="83">
        <v>30923.09</v>
      </c>
      <c r="D170" s="83" t="s">
        <v>594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613</v>
      </c>
      <c r="B171" s="83" t="s">
        <v>607</v>
      </c>
      <c r="C171" s="83">
        <v>17281.990000000002</v>
      </c>
      <c r="D171" s="83" t="s">
        <v>594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621</v>
      </c>
      <c r="B172" s="83" t="s">
        <v>607</v>
      </c>
      <c r="C172" s="83">
        <v>10541.63</v>
      </c>
      <c r="D172" s="83" t="s">
        <v>594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628</v>
      </c>
      <c r="B173" s="83" t="s">
        <v>607</v>
      </c>
      <c r="C173" s="83">
        <v>3836.16</v>
      </c>
      <c r="D173" s="83" t="s">
        <v>594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838</v>
      </c>
      <c r="B174" s="83" t="s">
        <v>839</v>
      </c>
      <c r="C174" s="83">
        <v>17906.13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626</v>
      </c>
      <c r="B175" s="83" t="s">
        <v>607</v>
      </c>
      <c r="C175" s="83">
        <v>41037.54</v>
      </c>
      <c r="D175" s="83" t="s">
        <v>594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627</v>
      </c>
      <c r="B176" s="83" t="s">
        <v>607</v>
      </c>
      <c r="C176" s="83">
        <v>16636.439999999999</v>
      </c>
      <c r="D176" s="83" t="s">
        <v>594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612</v>
      </c>
      <c r="B177" s="83" t="s">
        <v>607</v>
      </c>
      <c r="C177" s="83">
        <v>46808.23</v>
      </c>
      <c r="D177" s="83" t="s">
        <v>594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614</v>
      </c>
      <c r="B178" s="83" t="s">
        <v>607</v>
      </c>
      <c r="C178" s="83">
        <v>87052.21</v>
      </c>
      <c r="D178" s="83" t="s">
        <v>594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610</v>
      </c>
      <c r="B179" s="83" t="s">
        <v>607</v>
      </c>
      <c r="C179" s="83">
        <v>317.19</v>
      </c>
      <c r="D179" s="83" t="s">
        <v>594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608</v>
      </c>
      <c r="B180" s="83" t="s">
        <v>607</v>
      </c>
      <c r="C180" s="83">
        <v>5340.39</v>
      </c>
      <c r="D180" s="83" t="s">
        <v>594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609</v>
      </c>
      <c r="B181" s="83" t="s">
        <v>607</v>
      </c>
      <c r="C181" s="83">
        <v>6679.73</v>
      </c>
      <c r="D181" s="83" t="s">
        <v>594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615</v>
      </c>
      <c r="B182" s="83" t="s">
        <v>607</v>
      </c>
      <c r="C182" s="83">
        <v>19298.91</v>
      </c>
      <c r="D182" s="83" t="s">
        <v>594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622</v>
      </c>
      <c r="B183" s="83" t="s">
        <v>607</v>
      </c>
      <c r="C183" s="83">
        <v>5420.58</v>
      </c>
      <c r="D183" s="83" t="s">
        <v>594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616</v>
      </c>
      <c r="B184" s="83" t="s">
        <v>607</v>
      </c>
      <c r="C184" s="83">
        <v>19252.75</v>
      </c>
      <c r="D184" s="83" t="s">
        <v>594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623</v>
      </c>
      <c r="B185" s="83" t="s">
        <v>607</v>
      </c>
      <c r="C185" s="83">
        <v>5414.25</v>
      </c>
      <c r="D185" s="83" t="s">
        <v>594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617</v>
      </c>
      <c r="B186" s="83" t="s">
        <v>607</v>
      </c>
      <c r="C186" s="83">
        <v>881855.12</v>
      </c>
      <c r="D186" s="83" t="s">
        <v>594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624</v>
      </c>
      <c r="B187" s="83" t="s">
        <v>607</v>
      </c>
      <c r="C187" s="83">
        <v>52947.58</v>
      </c>
      <c r="D187" s="83" t="s">
        <v>594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618</v>
      </c>
      <c r="B188" s="83" t="s">
        <v>607</v>
      </c>
      <c r="C188" s="83">
        <v>881855.12</v>
      </c>
      <c r="D188" s="83" t="s">
        <v>594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619</v>
      </c>
      <c r="B189" s="83" t="s">
        <v>607</v>
      </c>
      <c r="C189" s="83">
        <v>19007.240000000002</v>
      </c>
      <c r="D189" s="83" t="s">
        <v>594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620</v>
      </c>
      <c r="B190" s="83" t="s">
        <v>607</v>
      </c>
      <c r="C190" s="83">
        <v>18967.080000000002</v>
      </c>
      <c r="D190" s="83" t="s">
        <v>594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611</v>
      </c>
      <c r="B191" s="83" t="s">
        <v>607</v>
      </c>
      <c r="C191" s="83">
        <v>536.55999999999995</v>
      </c>
      <c r="D191" s="83" t="s">
        <v>594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630</v>
      </c>
      <c r="B192" s="83" t="s">
        <v>607</v>
      </c>
      <c r="C192" s="83">
        <v>67921.02</v>
      </c>
      <c r="D192" s="83" t="s">
        <v>594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631</v>
      </c>
      <c r="B193" s="83" t="s">
        <v>607</v>
      </c>
      <c r="C193" s="83">
        <v>4447.21</v>
      </c>
      <c r="D193" s="83" t="s">
        <v>594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629</v>
      </c>
      <c r="B194" s="83" t="s">
        <v>607</v>
      </c>
      <c r="C194" s="83">
        <v>385907.34</v>
      </c>
      <c r="D194" s="83" t="s">
        <v>594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241</v>
      </c>
      <c r="C196" s="83" t="s">
        <v>632</v>
      </c>
      <c r="D196" s="83" t="s">
        <v>633</v>
      </c>
      <c r="E196" s="83" t="s">
        <v>634</v>
      </c>
      <c r="F196" s="83" t="s">
        <v>635</v>
      </c>
      <c r="G196" s="83" t="s">
        <v>636</v>
      </c>
      <c r="H196" s="83" t="s">
        <v>637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840</v>
      </c>
      <c r="B197" s="83" t="s">
        <v>642</v>
      </c>
      <c r="C197" s="83">
        <v>0.54</v>
      </c>
      <c r="D197" s="83">
        <v>50</v>
      </c>
      <c r="E197" s="83">
        <v>0.51</v>
      </c>
      <c r="F197" s="83">
        <v>48.03</v>
      </c>
      <c r="G197" s="83">
        <v>1</v>
      </c>
      <c r="H197" s="83" t="s">
        <v>841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652</v>
      </c>
      <c r="B198" s="83" t="s">
        <v>639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640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653</v>
      </c>
      <c r="B199" s="83" t="s">
        <v>639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640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638</v>
      </c>
      <c r="B200" s="83" t="s">
        <v>639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640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641</v>
      </c>
      <c r="B201" s="83" t="s">
        <v>642</v>
      </c>
      <c r="C201" s="83">
        <v>0.52</v>
      </c>
      <c r="D201" s="83">
        <v>331</v>
      </c>
      <c r="E201" s="83">
        <v>1.42</v>
      </c>
      <c r="F201" s="83">
        <v>906.32</v>
      </c>
      <c r="G201" s="83">
        <v>1</v>
      </c>
      <c r="H201" s="83" t="s">
        <v>643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649</v>
      </c>
      <c r="B202" s="83" t="s">
        <v>642</v>
      </c>
      <c r="C202" s="83">
        <v>0.52</v>
      </c>
      <c r="D202" s="83">
        <v>331</v>
      </c>
      <c r="E202" s="83">
        <v>0.37</v>
      </c>
      <c r="F202" s="83">
        <v>237.27</v>
      </c>
      <c r="G202" s="83">
        <v>1</v>
      </c>
      <c r="H202" s="83" t="s">
        <v>643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644</v>
      </c>
      <c r="B203" s="83" t="s">
        <v>642</v>
      </c>
      <c r="C203" s="83">
        <v>0.52</v>
      </c>
      <c r="D203" s="83">
        <v>331</v>
      </c>
      <c r="E203" s="83">
        <v>1.4</v>
      </c>
      <c r="F203" s="83">
        <v>889.14</v>
      </c>
      <c r="G203" s="83">
        <v>1</v>
      </c>
      <c r="H203" s="83" t="s">
        <v>643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650</v>
      </c>
      <c r="B204" s="83" t="s">
        <v>642</v>
      </c>
      <c r="C204" s="83">
        <v>0.52</v>
      </c>
      <c r="D204" s="83">
        <v>331</v>
      </c>
      <c r="E204" s="83">
        <v>0.37</v>
      </c>
      <c r="F204" s="83">
        <v>233.41</v>
      </c>
      <c r="G204" s="83">
        <v>1</v>
      </c>
      <c r="H204" s="83" t="s">
        <v>643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645</v>
      </c>
      <c r="B205" s="83" t="s">
        <v>642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643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651</v>
      </c>
      <c r="B206" s="83" t="s">
        <v>642</v>
      </c>
      <c r="C206" s="83">
        <v>0.52</v>
      </c>
      <c r="D206" s="83">
        <v>331</v>
      </c>
      <c r="E206" s="83">
        <v>1.38</v>
      </c>
      <c r="F206" s="83">
        <v>880.07</v>
      </c>
      <c r="G206" s="83">
        <v>1</v>
      </c>
      <c r="H206" s="83" t="s">
        <v>643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646</v>
      </c>
      <c r="B207" s="83" t="s">
        <v>642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643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647</v>
      </c>
      <c r="B208" s="83" t="s">
        <v>642</v>
      </c>
      <c r="C208" s="83">
        <v>0.52</v>
      </c>
      <c r="D208" s="83">
        <v>331</v>
      </c>
      <c r="E208" s="83">
        <v>1.1599999999999999</v>
      </c>
      <c r="F208" s="83">
        <v>736.33</v>
      </c>
      <c r="G208" s="83">
        <v>1</v>
      </c>
      <c r="H208" s="83" t="s">
        <v>643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648</v>
      </c>
      <c r="B209" s="83" t="s">
        <v>642</v>
      </c>
      <c r="C209" s="83">
        <v>0.52</v>
      </c>
      <c r="D209" s="83">
        <v>331</v>
      </c>
      <c r="E209" s="83">
        <v>1.1399999999999999</v>
      </c>
      <c r="F209" s="83">
        <v>727.69</v>
      </c>
      <c r="G209" s="83">
        <v>1</v>
      </c>
      <c r="H209" s="83" t="s">
        <v>643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657</v>
      </c>
      <c r="B210" s="83" t="s">
        <v>642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656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658</v>
      </c>
      <c r="B211" s="83" t="s">
        <v>642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656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654</v>
      </c>
      <c r="B212" s="83" t="s">
        <v>655</v>
      </c>
      <c r="C212" s="83">
        <v>0.61</v>
      </c>
      <c r="D212" s="83">
        <v>1017.59</v>
      </c>
      <c r="E212" s="83">
        <v>41.1</v>
      </c>
      <c r="F212" s="83">
        <v>68087.199999999997</v>
      </c>
      <c r="G212" s="83">
        <v>1</v>
      </c>
      <c r="H212" s="83" t="s">
        <v>656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241</v>
      </c>
      <c r="C214" s="83" t="s">
        <v>659</v>
      </c>
      <c r="D214" s="83" t="s">
        <v>660</v>
      </c>
      <c r="E214" s="83" t="s">
        <v>661</v>
      </c>
      <c r="F214" s="83" t="s">
        <v>662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667</v>
      </c>
      <c r="B215" s="83" t="s">
        <v>664</v>
      </c>
      <c r="C215" s="83" t="s">
        <v>665</v>
      </c>
      <c r="D215" s="83">
        <v>179352</v>
      </c>
      <c r="E215" s="83">
        <v>13290.66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666</v>
      </c>
      <c r="B216" s="83" t="s">
        <v>664</v>
      </c>
      <c r="C216" s="83" t="s">
        <v>665</v>
      </c>
      <c r="D216" s="83">
        <v>179352</v>
      </c>
      <c r="E216" s="83">
        <v>22412.12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663</v>
      </c>
      <c r="B217" s="83" t="s">
        <v>664</v>
      </c>
      <c r="C217" s="83" t="s">
        <v>665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241</v>
      </c>
      <c r="C219" s="83" t="s">
        <v>668</v>
      </c>
      <c r="D219" s="83" t="s">
        <v>669</v>
      </c>
      <c r="E219" s="83" t="s">
        <v>670</v>
      </c>
      <c r="F219" s="83" t="s">
        <v>671</v>
      </c>
      <c r="G219" s="83" t="s">
        <v>672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673</v>
      </c>
      <c r="B220" s="83" t="s">
        <v>674</v>
      </c>
      <c r="C220" s="83">
        <v>2</v>
      </c>
      <c r="D220" s="83">
        <v>845000</v>
      </c>
      <c r="E220" s="83">
        <v>0.78</v>
      </c>
      <c r="F220" s="83">
        <v>0.33</v>
      </c>
      <c r="G220" s="83">
        <v>0.65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675</v>
      </c>
      <c r="C222" s="83" t="s">
        <v>676</v>
      </c>
      <c r="D222" s="83" t="s">
        <v>677</v>
      </c>
      <c r="E222" s="83" t="s">
        <v>678</v>
      </c>
      <c r="F222" s="83" t="s">
        <v>679</v>
      </c>
      <c r="G222" s="83" t="s">
        <v>680</v>
      </c>
      <c r="H222" s="83" t="s">
        <v>681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682</v>
      </c>
      <c r="B223" s="83">
        <v>228394.6562</v>
      </c>
      <c r="C223" s="83">
        <v>327.44959999999998</v>
      </c>
      <c r="D223" s="83">
        <v>435.5059</v>
      </c>
      <c r="E223" s="83">
        <v>0</v>
      </c>
      <c r="F223" s="83">
        <v>3.2000000000000002E-3</v>
      </c>
      <c r="G223" s="84">
        <v>10320700</v>
      </c>
      <c r="H223" s="83">
        <v>90660.393899999995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683</v>
      </c>
      <c r="B224" s="83">
        <v>201462.16450000001</v>
      </c>
      <c r="C224" s="83">
        <v>292.03230000000002</v>
      </c>
      <c r="D224" s="83">
        <v>395.70850000000002</v>
      </c>
      <c r="E224" s="83">
        <v>0</v>
      </c>
      <c r="F224" s="83">
        <v>2.8999999999999998E-3</v>
      </c>
      <c r="G224" s="84">
        <v>9378300</v>
      </c>
      <c r="H224" s="83">
        <v>80278.565199999997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684</v>
      </c>
      <c r="B225" s="83">
        <v>209643.0754</v>
      </c>
      <c r="C225" s="83">
        <v>313.89760000000001</v>
      </c>
      <c r="D225" s="83">
        <v>447.96589999999998</v>
      </c>
      <c r="E225" s="83">
        <v>0</v>
      </c>
      <c r="F225" s="83">
        <v>3.2000000000000002E-3</v>
      </c>
      <c r="G225" s="84">
        <v>10619100</v>
      </c>
      <c r="H225" s="83">
        <v>84505.760699999999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685</v>
      </c>
      <c r="B226" s="83">
        <v>194576.43590000001</v>
      </c>
      <c r="C226" s="83">
        <v>296.6189</v>
      </c>
      <c r="D226" s="83">
        <v>434.86829999999998</v>
      </c>
      <c r="E226" s="83">
        <v>0</v>
      </c>
      <c r="F226" s="83">
        <v>3.0999999999999999E-3</v>
      </c>
      <c r="G226" s="84">
        <v>10309700</v>
      </c>
      <c r="H226" s="83">
        <v>78942.926699999996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387</v>
      </c>
      <c r="B227" s="83">
        <v>196757.5288</v>
      </c>
      <c r="C227" s="83">
        <v>307.65980000000002</v>
      </c>
      <c r="D227" s="83">
        <v>467.64789999999999</v>
      </c>
      <c r="E227" s="83">
        <v>0</v>
      </c>
      <c r="F227" s="83">
        <v>3.3E-3</v>
      </c>
      <c r="G227" s="84">
        <v>11088300</v>
      </c>
      <c r="H227" s="83">
        <v>80573.691500000001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686</v>
      </c>
      <c r="B228" s="83">
        <v>197651.80660000001</v>
      </c>
      <c r="C228" s="83">
        <v>316.1431</v>
      </c>
      <c r="D228" s="83">
        <v>495.39609999999999</v>
      </c>
      <c r="E228" s="83">
        <v>0</v>
      </c>
      <c r="F228" s="83">
        <v>3.5000000000000001E-3</v>
      </c>
      <c r="G228" s="84">
        <v>11747600</v>
      </c>
      <c r="H228" s="83">
        <v>81624.762100000007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687</v>
      </c>
      <c r="B229" s="83">
        <v>211094.67809999999</v>
      </c>
      <c r="C229" s="83">
        <v>342.46960000000001</v>
      </c>
      <c r="D229" s="83">
        <v>546.53790000000004</v>
      </c>
      <c r="E229" s="83">
        <v>0</v>
      </c>
      <c r="F229" s="83">
        <v>3.8999999999999998E-3</v>
      </c>
      <c r="G229" s="84">
        <v>12961200</v>
      </c>
      <c r="H229" s="83">
        <v>87642.670899999997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688</v>
      </c>
      <c r="B230" s="83">
        <v>204561.91639999999</v>
      </c>
      <c r="C230" s="83">
        <v>331.5111</v>
      </c>
      <c r="D230" s="83">
        <v>528.322</v>
      </c>
      <c r="E230" s="83">
        <v>0</v>
      </c>
      <c r="F230" s="83">
        <v>3.7000000000000002E-3</v>
      </c>
      <c r="G230" s="84">
        <v>12529100</v>
      </c>
      <c r="H230" s="83">
        <v>84895.583899999998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689</v>
      </c>
      <c r="B231" s="83">
        <v>190652.79180000001</v>
      </c>
      <c r="C231" s="83">
        <v>305.57240000000002</v>
      </c>
      <c r="D231" s="83">
        <v>480.11099999999999</v>
      </c>
      <c r="E231" s="83">
        <v>0</v>
      </c>
      <c r="F231" s="83">
        <v>3.3999999999999998E-3</v>
      </c>
      <c r="G231" s="84">
        <v>11385200</v>
      </c>
      <c r="H231" s="83">
        <v>78794.6967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690</v>
      </c>
      <c r="B232" s="83">
        <v>194944.56640000001</v>
      </c>
      <c r="C232" s="83">
        <v>304.26690000000002</v>
      </c>
      <c r="D232" s="83">
        <v>461.32049999999998</v>
      </c>
      <c r="E232" s="83">
        <v>0</v>
      </c>
      <c r="F232" s="83">
        <v>3.3E-3</v>
      </c>
      <c r="G232" s="84">
        <v>10938200</v>
      </c>
      <c r="H232" s="83">
        <v>79777.321100000001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691</v>
      </c>
      <c r="B233" s="83">
        <v>197924.6623</v>
      </c>
      <c r="C233" s="83">
        <v>298.26060000000001</v>
      </c>
      <c r="D233" s="83">
        <v>429.82940000000002</v>
      </c>
      <c r="E233" s="83">
        <v>0</v>
      </c>
      <c r="F233" s="83">
        <v>3.0999999999999999E-3</v>
      </c>
      <c r="G233" s="84">
        <v>10189500</v>
      </c>
      <c r="H233" s="83">
        <v>79966.663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692</v>
      </c>
      <c r="B234" s="83">
        <v>222478.05040000001</v>
      </c>
      <c r="C234" s="83">
        <v>322.44229999999999</v>
      </c>
      <c r="D234" s="83">
        <v>436.79259999999999</v>
      </c>
      <c r="E234" s="83">
        <v>0</v>
      </c>
      <c r="F234" s="83">
        <v>3.2000000000000002E-3</v>
      </c>
      <c r="G234" s="84">
        <v>10352000</v>
      </c>
      <c r="H234" s="83">
        <v>88647.7595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693</v>
      </c>
      <c r="B236" s="84">
        <v>2450140</v>
      </c>
      <c r="C236" s="83">
        <v>3758.3245000000002</v>
      </c>
      <c r="D236" s="83">
        <v>5560.0060000000003</v>
      </c>
      <c r="E236" s="83">
        <v>0</v>
      </c>
      <c r="F236" s="83">
        <v>0.04</v>
      </c>
      <c r="G236" s="84">
        <v>131819000</v>
      </c>
      <c r="H236" s="83">
        <v>996310.79520000005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694</v>
      </c>
      <c r="B237" s="83">
        <v>190652.79180000001</v>
      </c>
      <c r="C237" s="83">
        <v>292.03230000000002</v>
      </c>
      <c r="D237" s="83">
        <v>395.70850000000002</v>
      </c>
      <c r="E237" s="83">
        <v>0</v>
      </c>
      <c r="F237" s="83">
        <v>2.8999999999999998E-3</v>
      </c>
      <c r="G237" s="84">
        <v>9378300</v>
      </c>
      <c r="H237" s="83">
        <v>78794.6967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695</v>
      </c>
      <c r="B238" s="83">
        <v>228394.6562</v>
      </c>
      <c r="C238" s="83">
        <v>342.46960000000001</v>
      </c>
      <c r="D238" s="83">
        <v>546.53790000000004</v>
      </c>
      <c r="E238" s="83">
        <v>0</v>
      </c>
      <c r="F238" s="83">
        <v>3.8999999999999998E-3</v>
      </c>
      <c r="G238" s="84">
        <v>12961200</v>
      </c>
      <c r="H238" s="83">
        <v>90660.393899999995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696</v>
      </c>
      <c r="C240" s="83" t="s">
        <v>697</v>
      </c>
      <c r="D240" s="83" t="s">
        <v>698</v>
      </c>
      <c r="E240" s="83" t="s">
        <v>699</v>
      </c>
      <c r="F240" s="83" t="s">
        <v>700</v>
      </c>
      <c r="G240" s="83" t="s">
        <v>701</v>
      </c>
      <c r="H240" s="83" t="s">
        <v>702</v>
      </c>
      <c r="I240" s="83" t="s">
        <v>703</v>
      </c>
      <c r="J240" s="83" t="s">
        <v>704</v>
      </c>
      <c r="K240" s="83" t="s">
        <v>705</v>
      </c>
      <c r="L240" s="83" t="s">
        <v>706</v>
      </c>
      <c r="M240" s="83" t="s">
        <v>707</v>
      </c>
      <c r="N240" s="83" t="s">
        <v>708</v>
      </c>
      <c r="O240" s="83" t="s">
        <v>709</v>
      </c>
      <c r="P240" s="83" t="s">
        <v>710</v>
      </c>
      <c r="Q240" s="83" t="s">
        <v>711</v>
      </c>
      <c r="R240" s="83" t="s">
        <v>712</v>
      </c>
      <c r="S240" s="83" t="s">
        <v>713</v>
      </c>
    </row>
    <row r="241" spans="1:19">
      <c r="A241" s="83" t="s">
        <v>682</v>
      </c>
      <c r="B241" s="84">
        <v>586549000000</v>
      </c>
      <c r="C241" s="83">
        <v>391286.81900000002</v>
      </c>
      <c r="D241" s="83" t="s">
        <v>817</v>
      </c>
      <c r="E241" s="83">
        <v>177438.022</v>
      </c>
      <c r="F241" s="83">
        <v>92719.3</v>
      </c>
      <c r="G241" s="83">
        <v>37435.432000000001</v>
      </c>
      <c r="H241" s="83">
        <v>0</v>
      </c>
      <c r="I241" s="83">
        <v>18849.723000000002</v>
      </c>
      <c r="J241" s="83">
        <v>11888</v>
      </c>
      <c r="K241" s="83">
        <v>1645.884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2421.6669999999999</v>
      </c>
      <c r="R241" s="83">
        <v>0</v>
      </c>
      <c r="S241" s="83">
        <v>0</v>
      </c>
    </row>
    <row r="242" spans="1:19">
      <c r="A242" s="83" t="s">
        <v>683</v>
      </c>
      <c r="B242" s="84">
        <v>532991000000</v>
      </c>
      <c r="C242" s="83">
        <v>397497.23100000003</v>
      </c>
      <c r="D242" s="83" t="s">
        <v>870</v>
      </c>
      <c r="E242" s="83">
        <v>177438.022</v>
      </c>
      <c r="F242" s="83">
        <v>92719.3</v>
      </c>
      <c r="G242" s="83">
        <v>37435.432000000001</v>
      </c>
      <c r="H242" s="83">
        <v>0</v>
      </c>
      <c r="I242" s="83">
        <v>25435.9</v>
      </c>
      <c r="J242" s="83">
        <v>11888</v>
      </c>
      <c r="K242" s="83">
        <v>1545.3309999999999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2146.4549999999999</v>
      </c>
      <c r="R242" s="83">
        <v>0</v>
      </c>
      <c r="S242" s="83">
        <v>0</v>
      </c>
    </row>
    <row r="243" spans="1:19">
      <c r="A243" s="83" t="s">
        <v>684</v>
      </c>
      <c r="B243" s="84">
        <v>603506000000</v>
      </c>
      <c r="C243" s="83">
        <v>417193.239</v>
      </c>
      <c r="D243" s="83" t="s">
        <v>781</v>
      </c>
      <c r="E243" s="83">
        <v>177438.022</v>
      </c>
      <c r="F243" s="83">
        <v>92719.3</v>
      </c>
      <c r="G243" s="83">
        <v>37469.614999999998</v>
      </c>
      <c r="H243" s="83">
        <v>0</v>
      </c>
      <c r="I243" s="83">
        <v>44182.061000000002</v>
      </c>
      <c r="J243" s="83">
        <v>11888</v>
      </c>
      <c r="K243" s="83">
        <v>1886.9349999999999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2720.5160000000001</v>
      </c>
      <c r="R243" s="83">
        <v>0</v>
      </c>
      <c r="S243" s="83">
        <v>0</v>
      </c>
    </row>
    <row r="244" spans="1:19">
      <c r="A244" s="83" t="s">
        <v>685</v>
      </c>
      <c r="B244" s="84">
        <v>585923000000</v>
      </c>
      <c r="C244" s="83">
        <v>423829.84700000001</v>
      </c>
      <c r="D244" s="83" t="s">
        <v>823</v>
      </c>
      <c r="E244" s="83">
        <v>177438.022</v>
      </c>
      <c r="F244" s="83">
        <v>92719.3</v>
      </c>
      <c r="G244" s="83">
        <v>37469.646000000001</v>
      </c>
      <c r="H244" s="83">
        <v>0</v>
      </c>
      <c r="I244" s="83">
        <v>50672.866000000002</v>
      </c>
      <c r="J244" s="83">
        <v>11888</v>
      </c>
      <c r="K244" s="83">
        <v>1993.912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2759.308</v>
      </c>
      <c r="R244" s="83">
        <v>0</v>
      </c>
      <c r="S244" s="83">
        <v>0</v>
      </c>
    </row>
    <row r="245" spans="1:19">
      <c r="A245" s="83" t="s">
        <v>387</v>
      </c>
      <c r="B245" s="84">
        <v>630175000000</v>
      </c>
      <c r="C245" s="83">
        <v>442321.10700000002</v>
      </c>
      <c r="D245" s="83" t="s">
        <v>897</v>
      </c>
      <c r="E245" s="83">
        <v>177438.022</v>
      </c>
      <c r="F245" s="83">
        <v>92719.3</v>
      </c>
      <c r="G245" s="83">
        <v>37780.482000000004</v>
      </c>
      <c r="H245" s="83">
        <v>0</v>
      </c>
      <c r="I245" s="83">
        <v>67895.152000000002</v>
      </c>
      <c r="J245" s="83">
        <v>11888</v>
      </c>
      <c r="K245" s="83">
        <v>2855.0830000000001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2856.2779999999998</v>
      </c>
      <c r="R245" s="83">
        <v>0</v>
      </c>
      <c r="S245" s="83">
        <v>0</v>
      </c>
    </row>
    <row r="246" spans="1:19">
      <c r="A246" s="83" t="s">
        <v>686</v>
      </c>
      <c r="B246" s="84">
        <v>667642000000</v>
      </c>
      <c r="C246" s="83">
        <v>506989.02</v>
      </c>
      <c r="D246" s="83" t="s">
        <v>871</v>
      </c>
      <c r="E246" s="83">
        <v>167588.533</v>
      </c>
      <c r="F246" s="83">
        <v>91473.540999999997</v>
      </c>
      <c r="G246" s="83">
        <v>38001.036999999997</v>
      </c>
      <c r="H246" s="83">
        <v>0</v>
      </c>
      <c r="I246" s="83">
        <v>152648.071</v>
      </c>
      <c r="J246" s="83">
        <v>0</v>
      </c>
      <c r="K246" s="83">
        <v>5276.13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3112.9160000000002</v>
      </c>
      <c r="R246" s="83">
        <v>0</v>
      </c>
      <c r="S246" s="83">
        <v>0</v>
      </c>
    </row>
    <row r="247" spans="1:19">
      <c r="A247" s="83" t="s">
        <v>687</v>
      </c>
      <c r="B247" s="84">
        <v>736614000000</v>
      </c>
      <c r="C247" s="83">
        <v>505506.636</v>
      </c>
      <c r="D247" s="83" t="s">
        <v>824</v>
      </c>
      <c r="E247" s="83">
        <v>177438.022</v>
      </c>
      <c r="F247" s="83">
        <v>92719.3</v>
      </c>
      <c r="G247" s="83">
        <v>38302.192000000003</v>
      </c>
      <c r="H247" s="83">
        <v>0</v>
      </c>
      <c r="I247" s="83">
        <v>141696.89300000001</v>
      </c>
      <c r="J247" s="83">
        <v>0</v>
      </c>
      <c r="K247" s="83">
        <v>3926.4969999999998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2534.9409999999998</v>
      </c>
      <c r="R247" s="83">
        <v>0</v>
      </c>
      <c r="S247" s="83">
        <v>0</v>
      </c>
    </row>
    <row r="248" spans="1:19">
      <c r="A248" s="83" t="s">
        <v>688</v>
      </c>
      <c r="B248" s="84">
        <v>712060000000</v>
      </c>
      <c r="C248" s="83">
        <v>489790.52899999998</v>
      </c>
      <c r="D248" s="83" t="s">
        <v>898</v>
      </c>
      <c r="E248" s="83">
        <v>177438.022</v>
      </c>
      <c r="F248" s="83">
        <v>92719.3</v>
      </c>
      <c r="G248" s="83">
        <v>38089.247000000003</v>
      </c>
      <c r="H248" s="83">
        <v>0</v>
      </c>
      <c r="I248" s="83">
        <v>114678.568</v>
      </c>
      <c r="J248" s="83">
        <v>11888</v>
      </c>
      <c r="K248" s="83">
        <v>3594.7449999999999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2493.8560000000002</v>
      </c>
      <c r="R248" s="83">
        <v>0</v>
      </c>
      <c r="S248" s="83">
        <v>0</v>
      </c>
    </row>
    <row r="249" spans="1:19">
      <c r="A249" s="83" t="s">
        <v>689</v>
      </c>
      <c r="B249" s="84">
        <v>647049000000</v>
      </c>
      <c r="C249" s="83">
        <v>476025.44</v>
      </c>
      <c r="D249" s="83" t="s">
        <v>815</v>
      </c>
      <c r="E249" s="83">
        <v>177438.022</v>
      </c>
      <c r="F249" s="83">
        <v>92719.3</v>
      </c>
      <c r="G249" s="83">
        <v>37854.457999999999</v>
      </c>
      <c r="H249" s="83">
        <v>0</v>
      </c>
      <c r="I249" s="83">
        <v>101771.019</v>
      </c>
      <c r="J249" s="83">
        <v>11888</v>
      </c>
      <c r="K249" s="83">
        <v>3010.6819999999998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2455.1680000000001</v>
      </c>
      <c r="R249" s="83">
        <v>0</v>
      </c>
      <c r="S249" s="83">
        <v>0</v>
      </c>
    </row>
    <row r="250" spans="1:19">
      <c r="A250" s="83" t="s">
        <v>690</v>
      </c>
      <c r="B250" s="84">
        <v>621643000000</v>
      </c>
      <c r="C250" s="83">
        <v>431255.27799999999</v>
      </c>
      <c r="D250" s="83" t="s">
        <v>816</v>
      </c>
      <c r="E250" s="83">
        <v>177438.022</v>
      </c>
      <c r="F250" s="83">
        <v>92719.3</v>
      </c>
      <c r="G250" s="83">
        <v>37478.991999999998</v>
      </c>
      <c r="H250" s="83">
        <v>0</v>
      </c>
      <c r="I250" s="83">
        <v>57872.41</v>
      </c>
      <c r="J250" s="83">
        <v>11888</v>
      </c>
      <c r="K250" s="83">
        <v>2162.4029999999998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2807.36</v>
      </c>
      <c r="R250" s="83">
        <v>0</v>
      </c>
      <c r="S250" s="83">
        <v>0</v>
      </c>
    </row>
    <row r="251" spans="1:19">
      <c r="A251" s="83" t="s">
        <v>691</v>
      </c>
      <c r="B251" s="84">
        <v>579095000000</v>
      </c>
      <c r="C251" s="83">
        <v>397634.63799999998</v>
      </c>
      <c r="D251" s="83" t="s">
        <v>825</v>
      </c>
      <c r="E251" s="83">
        <v>177438.022</v>
      </c>
      <c r="F251" s="83">
        <v>92719.3</v>
      </c>
      <c r="G251" s="83">
        <v>37435.432000000001</v>
      </c>
      <c r="H251" s="83">
        <v>0</v>
      </c>
      <c r="I251" s="83">
        <v>25175.937000000002</v>
      </c>
      <c r="J251" s="83">
        <v>11888</v>
      </c>
      <c r="K251" s="83">
        <v>1489.5450000000001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2599.6120000000001</v>
      </c>
      <c r="R251" s="83">
        <v>0</v>
      </c>
      <c r="S251" s="83">
        <v>0</v>
      </c>
    </row>
    <row r="252" spans="1:19">
      <c r="A252" s="83" t="s">
        <v>692</v>
      </c>
      <c r="B252" s="84">
        <v>588328000000</v>
      </c>
      <c r="C252" s="83">
        <v>391452.88500000001</v>
      </c>
      <c r="D252" s="83" t="s">
        <v>822</v>
      </c>
      <c r="E252" s="83">
        <v>177438.022</v>
      </c>
      <c r="F252" s="83">
        <v>92719.3</v>
      </c>
      <c r="G252" s="83">
        <v>37435.432000000001</v>
      </c>
      <c r="H252" s="83">
        <v>0</v>
      </c>
      <c r="I252" s="83">
        <v>19441.613000000001</v>
      </c>
      <c r="J252" s="83">
        <v>11888</v>
      </c>
      <c r="K252" s="83">
        <v>1584.587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2057.14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693</v>
      </c>
      <c r="B254" s="84">
        <v>7491570000000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694</v>
      </c>
      <c r="B255" s="84">
        <v>532991000000</v>
      </c>
      <c r="C255" s="83">
        <v>391286.81900000002</v>
      </c>
      <c r="D255" s="83"/>
      <c r="E255" s="83">
        <v>167588.533</v>
      </c>
      <c r="F255" s="83">
        <v>91473.540999999997</v>
      </c>
      <c r="G255" s="83">
        <v>37435.432000000001</v>
      </c>
      <c r="H255" s="83">
        <v>0</v>
      </c>
      <c r="I255" s="83">
        <v>18849.723000000002</v>
      </c>
      <c r="J255" s="83">
        <v>0</v>
      </c>
      <c r="K255" s="83">
        <v>1489.5450000000001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2057.14</v>
      </c>
      <c r="R255" s="83">
        <v>0</v>
      </c>
      <c r="S255" s="83">
        <v>0</v>
      </c>
    </row>
    <row r="256" spans="1:19">
      <c r="A256" s="83" t="s">
        <v>695</v>
      </c>
      <c r="B256" s="84">
        <v>736614000000</v>
      </c>
      <c r="C256" s="83">
        <v>506989.02</v>
      </c>
      <c r="D256" s="83"/>
      <c r="E256" s="83">
        <v>177438.022</v>
      </c>
      <c r="F256" s="83">
        <v>92719.3</v>
      </c>
      <c r="G256" s="83">
        <v>38302.192000000003</v>
      </c>
      <c r="H256" s="83">
        <v>0</v>
      </c>
      <c r="I256" s="83">
        <v>152648.071</v>
      </c>
      <c r="J256" s="83">
        <v>11888</v>
      </c>
      <c r="K256" s="83">
        <v>5276.13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3112.9160000000002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716</v>
      </c>
      <c r="C258" s="83" t="s">
        <v>717</v>
      </c>
      <c r="D258" s="83" t="s">
        <v>132</v>
      </c>
      <c r="E258" s="83" t="s">
        <v>287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718</v>
      </c>
      <c r="B259" s="83">
        <v>149543.66</v>
      </c>
      <c r="C259" s="83">
        <v>113190.48</v>
      </c>
      <c r="D259" s="83">
        <v>0</v>
      </c>
      <c r="E259" s="83">
        <v>262734.15000000002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719</v>
      </c>
      <c r="B260" s="83">
        <v>13.18</v>
      </c>
      <c r="C260" s="83">
        <v>9.98</v>
      </c>
      <c r="D260" s="83">
        <v>0</v>
      </c>
      <c r="E260" s="83">
        <v>23.16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720</v>
      </c>
      <c r="B261" s="83">
        <v>13.18</v>
      </c>
      <c r="C261" s="83">
        <v>9.98</v>
      </c>
      <c r="D261" s="83">
        <v>0</v>
      </c>
      <c r="E261" s="83">
        <v>23.16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5"/>
  <dimension ref="A1:S274"/>
  <sheetViews>
    <sheetView workbookViewId="0"/>
  </sheetViews>
  <sheetFormatPr defaultRowHeight="10.5"/>
  <cols>
    <col min="1" max="1" width="47.1640625" style="73" customWidth="1"/>
    <col min="2" max="2" width="25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426</v>
      </c>
      <c r="C1" s="83" t="s">
        <v>427</v>
      </c>
      <c r="D1" s="83" t="s">
        <v>428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429</v>
      </c>
      <c r="B2" s="83">
        <v>23337.73</v>
      </c>
      <c r="C2" s="83">
        <v>2057.04</v>
      </c>
      <c r="D2" s="83">
        <v>2057.04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430</v>
      </c>
      <c r="B3" s="83">
        <v>23337.73</v>
      </c>
      <c r="C3" s="83">
        <v>2057.04</v>
      </c>
      <c r="D3" s="83">
        <v>2057.04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431</v>
      </c>
      <c r="B4" s="83">
        <v>42905.38</v>
      </c>
      <c r="C4" s="83">
        <v>3781.78</v>
      </c>
      <c r="D4" s="83">
        <v>3781.78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432</v>
      </c>
      <c r="B5" s="83">
        <v>42905.38</v>
      </c>
      <c r="C5" s="83">
        <v>3781.78</v>
      </c>
      <c r="D5" s="83">
        <v>3781.78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434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435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436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437</v>
      </c>
      <c r="C12" s="83" t="s">
        <v>438</v>
      </c>
      <c r="D12" s="83" t="s">
        <v>439</v>
      </c>
      <c r="E12" s="83" t="s">
        <v>440</v>
      </c>
      <c r="F12" s="83" t="s">
        <v>441</v>
      </c>
      <c r="G12" s="83" t="s">
        <v>442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196</v>
      </c>
      <c r="B13" s="83">
        <v>0.65</v>
      </c>
      <c r="C13" s="83">
        <v>5809.12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197</v>
      </c>
      <c r="B14" s="83">
        <v>824.44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205</v>
      </c>
      <c r="B15" s="83">
        <v>2237.64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206</v>
      </c>
      <c r="B16" s="83">
        <v>186.49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207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208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209</v>
      </c>
      <c r="B19" s="83">
        <v>1148.48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210</v>
      </c>
      <c r="B20" s="83">
        <v>62.98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211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212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191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213</v>
      </c>
      <c r="B24" s="83">
        <v>0</v>
      </c>
      <c r="C24" s="83">
        <v>8861.15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214</v>
      </c>
      <c r="B25" s="83">
        <v>68.42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215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216</v>
      </c>
      <c r="B28" s="83">
        <v>7428.82</v>
      </c>
      <c r="C28" s="83">
        <v>15908.92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433</v>
      </c>
      <c r="C30" s="83" t="s">
        <v>338</v>
      </c>
      <c r="D30" s="83" t="s">
        <v>443</v>
      </c>
      <c r="E30" s="83" t="s">
        <v>444</v>
      </c>
      <c r="F30" s="83" t="s">
        <v>445</v>
      </c>
      <c r="G30" s="83" t="s">
        <v>446</v>
      </c>
      <c r="H30" s="83" t="s">
        <v>447</v>
      </c>
      <c r="I30" s="83" t="s">
        <v>448</v>
      </c>
      <c r="J30" s="83" t="s">
        <v>449</v>
      </c>
      <c r="K30"/>
      <c r="L30"/>
      <c r="M30"/>
      <c r="N30"/>
      <c r="O30"/>
      <c r="P30"/>
      <c r="Q30"/>
      <c r="R30"/>
      <c r="S30"/>
    </row>
    <row r="31" spans="1:19">
      <c r="A31" s="83" t="s">
        <v>468</v>
      </c>
      <c r="B31" s="83">
        <v>331.66</v>
      </c>
      <c r="C31" s="83" t="s">
        <v>286</v>
      </c>
      <c r="D31" s="83">
        <v>1010.89</v>
      </c>
      <c r="E31" s="83">
        <v>1</v>
      </c>
      <c r="F31" s="83">
        <v>97.55</v>
      </c>
      <c r="G31" s="83">
        <v>32.21</v>
      </c>
      <c r="H31" s="83">
        <v>27.55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450</v>
      </c>
      <c r="B32" s="83">
        <v>1978.83</v>
      </c>
      <c r="C32" s="83" t="s">
        <v>286</v>
      </c>
      <c r="D32" s="83">
        <v>4826.41</v>
      </c>
      <c r="E32" s="83">
        <v>1</v>
      </c>
      <c r="F32" s="83">
        <v>0</v>
      </c>
      <c r="G32" s="83">
        <v>0</v>
      </c>
      <c r="H32" s="83">
        <v>7.53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456</v>
      </c>
      <c r="B33" s="83">
        <v>188.86</v>
      </c>
      <c r="C33" s="83" t="s">
        <v>286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15.74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464</v>
      </c>
      <c r="B34" s="83">
        <v>389.4</v>
      </c>
      <c r="C34" s="83" t="s">
        <v>286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13.11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471</v>
      </c>
      <c r="B35" s="83">
        <v>412.12</v>
      </c>
      <c r="C35" s="83" t="s">
        <v>286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13.11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469</v>
      </c>
      <c r="B36" s="83">
        <v>331.66</v>
      </c>
      <c r="C36" s="83" t="s">
        <v>286</v>
      </c>
      <c r="D36" s="83">
        <v>1010.89</v>
      </c>
      <c r="E36" s="83">
        <v>1</v>
      </c>
      <c r="F36" s="83">
        <v>97.55</v>
      </c>
      <c r="G36" s="83">
        <v>32.21</v>
      </c>
      <c r="H36" s="83">
        <v>27.55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470</v>
      </c>
      <c r="B37" s="83">
        <v>103.3</v>
      </c>
      <c r="C37" s="83" t="s">
        <v>286</v>
      </c>
      <c r="D37" s="83">
        <v>314.87</v>
      </c>
      <c r="E37" s="83">
        <v>1</v>
      </c>
      <c r="F37" s="83">
        <v>87.33</v>
      </c>
      <c r="G37" s="83">
        <v>26.38</v>
      </c>
      <c r="H37" s="83">
        <v>16.829999999999998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455</v>
      </c>
      <c r="B38" s="83">
        <v>78.040000000000006</v>
      </c>
      <c r="C38" s="83" t="s">
        <v>286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12.23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457</v>
      </c>
      <c r="B39" s="83">
        <v>1308.19</v>
      </c>
      <c r="C39" s="83" t="s">
        <v>286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20.28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453</v>
      </c>
      <c r="B40" s="83">
        <v>164.24</v>
      </c>
      <c r="C40" s="83" t="s">
        <v>286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8.6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451</v>
      </c>
      <c r="B41" s="83">
        <v>67.069999999999993</v>
      </c>
      <c r="C41" s="83" t="s">
        <v>286</v>
      </c>
      <c r="D41" s="83">
        <v>265.76</v>
      </c>
      <c r="E41" s="83">
        <v>1</v>
      </c>
      <c r="F41" s="83">
        <v>68.84</v>
      </c>
      <c r="G41" s="83">
        <v>23.3</v>
      </c>
      <c r="H41" s="83">
        <v>38.090000000000003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452</v>
      </c>
      <c r="B42" s="83">
        <v>77.67</v>
      </c>
      <c r="C42" s="83" t="s">
        <v>286</v>
      </c>
      <c r="D42" s="83">
        <v>307.76</v>
      </c>
      <c r="E42" s="83">
        <v>1</v>
      </c>
      <c r="F42" s="83">
        <v>26.57</v>
      </c>
      <c r="G42" s="83">
        <v>0</v>
      </c>
      <c r="H42" s="83">
        <v>38.090000000000003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458</v>
      </c>
      <c r="B43" s="83">
        <v>39.020000000000003</v>
      </c>
      <c r="C43" s="83" t="s">
        <v>286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19.09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465</v>
      </c>
      <c r="B44" s="83">
        <v>39.020000000000003</v>
      </c>
      <c r="C44" s="83" t="s">
        <v>286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19.09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459</v>
      </c>
      <c r="B45" s="83">
        <v>39.020000000000003</v>
      </c>
      <c r="C45" s="83" t="s">
        <v>286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19.09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466</v>
      </c>
      <c r="B46" s="83">
        <v>39.020000000000003</v>
      </c>
      <c r="C46" s="83" t="s">
        <v>286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19.09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460</v>
      </c>
      <c r="B47" s="83">
        <v>24.52</v>
      </c>
      <c r="C47" s="83" t="s">
        <v>286</v>
      </c>
      <c r="D47" s="83">
        <v>74.75</v>
      </c>
      <c r="E47" s="83">
        <v>76</v>
      </c>
      <c r="F47" s="83">
        <v>11.15</v>
      </c>
      <c r="G47" s="83">
        <v>3.68</v>
      </c>
      <c r="H47" s="83">
        <v>19.09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467</v>
      </c>
      <c r="B48" s="83">
        <v>24.53</v>
      </c>
      <c r="C48" s="83" t="s">
        <v>286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19.09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461</v>
      </c>
      <c r="B49" s="83">
        <v>24.53</v>
      </c>
      <c r="C49" s="83" t="s">
        <v>286</v>
      </c>
      <c r="D49" s="83">
        <v>74.77</v>
      </c>
      <c r="E49" s="83">
        <v>76</v>
      </c>
      <c r="F49" s="83">
        <v>11.15</v>
      </c>
      <c r="G49" s="83">
        <v>3.68</v>
      </c>
      <c r="H49" s="83">
        <v>19.09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462</v>
      </c>
      <c r="B50" s="83">
        <v>39.020000000000003</v>
      </c>
      <c r="C50" s="83" t="s">
        <v>286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19.09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463</v>
      </c>
      <c r="B51" s="83">
        <v>39.020000000000003</v>
      </c>
      <c r="C51" s="83" t="s">
        <v>286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19.09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454</v>
      </c>
      <c r="B52" s="83">
        <v>94.76</v>
      </c>
      <c r="C52" s="83" t="s">
        <v>286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3.96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287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16.507999999999999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472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16.507999999999999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473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176</v>
      </c>
      <c r="C57" s="83" t="s">
        <v>474</v>
      </c>
      <c r="D57" s="83" t="s">
        <v>475</v>
      </c>
      <c r="E57" s="83" t="s">
        <v>476</v>
      </c>
      <c r="F57" s="83" t="s">
        <v>477</v>
      </c>
      <c r="G57" s="83" t="s">
        <v>478</v>
      </c>
      <c r="H57" s="83" t="s">
        <v>479</v>
      </c>
      <c r="I57" s="83" t="s">
        <v>480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529</v>
      </c>
      <c r="B58" s="83" t="s">
        <v>732</v>
      </c>
      <c r="C58" s="83">
        <v>0.08</v>
      </c>
      <c r="D58" s="83">
        <v>0.34599999999999997</v>
      </c>
      <c r="E58" s="83">
        <v>0.36499999999999999</v>
      </c>
      <c r="F58" s="83">
        <v>97.55</v>
      </c>
      <c r="G58" s="83">
        <v>0</v>
      </c>
      <c r="H58" s="83">
        <v>90</v>
      </c>
      <c r="I58" s="83" t="s">
        <v>483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530</v>
      </c>
      <c r="B59" s="83" t="s">
        <v>733</v>
      </c>
      <c r="C59" s="83">
        <v>0.3</v>
      </c>
      <c r="D59" s="83">
        <v>0.22700000000000001</v>
      </c>
      <c r="E59" s="83">
        <v>0.23699999999999999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484</v>
      </c>
      <c r="B60" s="83" t="s">
        <v>482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485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481</v>
      </c>
      <c r="B61" s="83" t="s">
        <v>482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483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486</v>
      </c>
      <c r="B62" s="83" t="s">
        <v>482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487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488</v>
      </c>
      <c r="B63" s="83" t="s">
        <v>482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489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490</v>
      </c>
      <c r="B64" s="83" t="s">
        <v>482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499</v>
      </c>
      <c r="B65" s="83" t="s">
        <v>734</v>
      </c>
      <c r="C65" s="83">
        <v>0.08</v>
      </c>
      <c r="D65" s="83">
        <v>0.34599999999999997</v>
      </c>
      <c r="E65" s="83">
        <v>0.36499999999999999</v>
      </c>
      <c r="F65" s="83">
        <v>22.95</v>
      </c>
      <c r="G65" s="83">
        <v>90</v>
      </c>
      <c r="H65" s="83">
        <v>90</v>
      </c>
      <c r="I65" s="83" t="s">
        <v>485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500</v>
      </c>
      <c r="B66" s="83" t="s">
        <v>734</v>
      </c>
      <c r="C66" s="83">
        <v>0.08</v>
      </c>
      <c r="D66" s="83">
        <v>0.34599999999999997</v>
      </c>
      <c r="E66" s="83">
        <v>0.36499999999999999</v>
      </c>
      <c r="F66" s="83">
        <v>129.22999999999999</v>
      </c>
      <c r="G66" s="83">
        <v>180</v>
      </c>
      <c r="H66" s="83">
        <v>90</v>
      </c>
      <c r="I66" s="83" t="s">
        <v>487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501</v>
      </c>
      <c r="B67" s="83" t="s">
        <v>733</v>
      </c>
      <c r="C67" s="83">
        <v>0.3</v>
      </c>
      <c r="D67" s="83">
        <v>0.22700000000000001</v>
      </c>
      <c r="E67" s="83">
        <v>0.23699999999999999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517</v>
      </c>
      <c r="B68" s="83" t="s">
        <v>732</v>
      </c>
      <c r="C68" s="83">
        <v>0.08</v>
      </c>
      <c r="D68" s="83">
        <v>0.34599999999999997</v>
      </c>
      <c r="E68" s="83">
        <v>0.36499999999999999</v>
      </c>
      <c r="F68" s="83">
        <v>70.599999999999994</v>
      </c>
      <c r="G68" s="83">
        <v>0</v>
      </c>
      <c r="H68" s="83">
        <v>90</v>
      </c>
      <c r="I68" s="83" t="s">
        <v>483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519</v>
      </c>
      <c r="B69" s="83" t="s">
        <v>732</v>
      </c>
      <c r="C69" s="83">
        <v>0.08</v>
      </c>
      <c r="D69" s="83">
        <v>0.34599999999999997</v>
      </c>
      <c r="E69" s="83">
        <v>0.36499999999999999</v>
      </c>
      <c r="F69" s="83">
        <v>26.02</v>
      </c>
      <c r="G69" s="83">
        <v>180</v>
      </c>
      <c r="H69" s="83">
        <v>90</v>
      </c>
      <c r="I69" s="83" t="s">
        <v>487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518</v>
      </c>
      <c r="B70" s="83" t="s">
        <v>732</v>
      </c>
      <c r="C70" s="83">
        <v>0.08</v>
      </c>
      <c r="D70" s="83">
        <v>0.34599999999999997</v>
      </c>
      <c r="E70" s="83">
        <v>0.36499999999999999</v>
      </c>
      <c r="F70" s="83">
        <v>26.01</v>
      </c>
      <c r="G70" s="83">
        <v>0</v>
      </c>
      <c r="H70" s="83">
        <v>90</v>
      </c>
      <c r="I70" s="83" t="s">
        <v>483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520</v>
      </c>
      <c r="B71" s="83" t="s">
        <v>732</v>
      </c>
      <c r="C71" s="83">
        <v>0.08</v>
      </c>
      <c r="D71" s="83">
        <v>0.34599999999999997</v>
      </c>
      <c r="E71" s="83">
        <v>0.36499999999999999</v>
      </c>
      <c r="F71" s="83">
        <v>70.599999999999994</v>
      </c>
      <c r="G71" s="83">
        <v>180</v>
      </c>
      <c r="H71" s="83">
        <v>90</v>
      </c>
      <c r="I71" s="83" t="s">
        <v>487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537</v>
      </c>
      <c r="B72" s="83" t="s">
        <v>732</v>
      </c>
      <c r="C72" s="83">
        <v>0.08</v>
      </c>
      <c r="D72" s="83">
        <v>0.34599999999999997</v>
      </c>
      <c r="E72" s="83">
        <v>0.36499999999999999</v>
      </c>
      <c r="F72" s="83">
        <v>17.649999999999999</v>
      </c>
      <c r="G72" s="83">
        <v>0</v>
      </c>
      <c r="H72" s="83">
        <v>90</v>
      </c>
      <c r="I72" s="83" t="s">
        <v>483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538</v>
      </c>
      <c r="B73" s="83" t="s">
        <v>732</v>
      </c>
      <c r="C73" s="83">
        <v>0.08</v>
      </c>
      <c r="D73" s="83">
        <v>0.34599999999999997</v>
      </c>
      <c r="E73" s="83">
        <v>0.36499999999999999</v>
      </c>
      <c r="F73" s="83">
        <v>15.79</v>
      </c>
      <c r="G73" s="83">
        <v>0</v>
      </c>
      <c r="H73" s="83">
        <v>90</v>
      </c>
      <c r="I73" s="83" t="s">
        <v>483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539</v>
      </c>
      <c r="B74" s="83" t="s">
        <v>732</v>
      </c>
      <c r="C74" s="83">
        <v>0.08</v>
      </c>
      <c r="D74" s="83">
        <v>0.34599999999999997</v>
      </c>
      <c r="E74" s="83">
        <v>0.36499999999999999</v>
      </c>
      <c r="F74" s="83">
        <v>52.03</v>
      </c>
      <c r="G74" s="83">
        <v>180</v>
      </c>
      <c r="H74" s="83">
        <v>90</v>
      </c>
      <c r="I74" s="83" t="s">
        <v>487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540</v>
      </c>
      <c r="B75" s="83" t="s">
        <v>733</v>
      </c>
      <c r="C75" s="83">
        <v>0.3</v>
      </c>
      <c r="D75" s="83">
        <v>0.22700000000000001</v>
      </c>
      <c r="E75" s="83">
        <v>0.23699999999999999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541</v>
      </c>
      <c r="B76" s="83" t="s">
        <v>733</v>
      </c>
      <c r="C76" s="83">
        <v>0.3</v>
      </c>
      <c r="D76" s="83">
        <v>0.22700000000000001</v>
      </c>
      <c r="E76" s="83">
        <v>0.23699999999999999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531</v>
      </c>
      <c r="B77" s="83" t="s">
        <v>732</v>
      </c>
      <c r="C77" s="83">
        <v>0.08</v>
      </c>
      <c r="D77" s="83">
        <v>0.34599999999999997</v>
      </c>
      <c r="E77" s="83">
        <v>0.36499999999999999</v>
      </c>
      <c r="F77" s="83">
        <v>97.55</v>
      </c>
      <c r="G77" s="83">
        <v>0</v>
      </c>
      <c r="H77" s="83">
        <v>90</v>
      </c>
      <c r="I77" s="83" t="s">
        <v>483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532</v>
      </c>
      <c r="B78" s="83" t="s">
        <v>733</v>
      </c>
      <c r="C78" s="83">
        <v>0.3</v>
      </c>
      <c r="D78" s="83">
        <v>0.22700000000000001</v>
      </c>
      <c r="E78" s="83">
        <v>0.23699999999999999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535</v>
      </c>
      <c r="B79" s="83" t="s">
        <v>732</v>
      </c>
      <c r="C79" s="83">
        <v>0.08</v>
      </c>
      <c r="D79" s="83">
        <v>0.34599999999999997</v>
      </c>
      <c r="E79" s="83">
        <v>0.36499999999999999</v>
      </c>
      <c r="F79" s="83">
        <v>13.94</v>
      </c>
      <c r="G79" s="83">
        <v>180</v>
      </c>
      <c r="H79" s="83">
        <v>90</v>
      </c>
      <c r="I79" s="83" t="s">
        <v>487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534</v>
      </c>
      <c r="B80" s="83" t="s">
        <v>732</v>
      </c>
      <c r="C80" s="83">
        <v>0.08</v>
      </c>
      <c r="D80" s="83">
        <v>0.34599999999999997</v>
      </c>
      <c r="E80" s="83">
        <v>0.36499999999999999</v>
      </c>
      <c r="F80" s="83">
        <v>52.03</v>
      </c>
      <c r="G80" s="83">
        <v>90</v>
      </c>
      <c r="H80" s="83">
        <v>90</v>
      </c>
      <c r="I80" s="83" t="s">
        <v>485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533</v>
      </c>
      <c r="B81" s="83" t="s">
        <v>732</v>
      </c>
      <c r="C81" s="83">
        <v>0.08</v>
      </c>
      <c r="D81" s="83">
        <v>0.34599999999999997</v>
      </c>
      <c r="E81" s="83">
        <v>0.36499999999999999</v>
      </c>
      <c r="F81" s="83">
        <v>21.37</v>
      </c>
      <c r="G81" s="83">
        <v>0</v>
      </c>
      <c r="H81" s="83">
        <v>90</v>
      </c>
      <c r="I81" s="83" t="s">
        <v>483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536</v>
      </c>
      <c r="B82" s="83" t="s">
        <v>733</v>
      </c>
      <c r="C82" s="83">
        <v>0.3</v>
      </c>
      <c r="D82" s="83">
        <v>0.22700000000000001</v>
      </c>
      <c r="E82" s="83">
        <v>0.23699999999999999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498</v>
      </c>
      <c r="B83" s="83" t="s">
        <v>734</v>
      </c>
      <c r="C83" s="83">
        <v>0.08</v>
      </c>
      <c r="D83" s="83">
        <v>0.34599999999999997</v>
      </c>
      <c r="E83" s="83">
        <v>0.36499999999999999</v>
      </c>
      <c r="F83" s="83">
        <v>67.63</v>
      </c>
      <c r="G83" s="83">
        <v>90</v>
      </c>
      <c r="H83" s="83">
        <v>90</v>
      </c>
      <c r="I83" s="83" t="s">
        <v>485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497</v>
      </c>
      <c r="B84" s="83" t="s">
        <v>734</v>
      </c>
      <c r="C84" s="83">
        <v>0.08</v>
      </c>
      <c r="D84" s="83">
        <v>0.34599999999999997</v>
      </c>
      <c r="E84" s="83">
        <v>0.36499999999999999</v>
      </c>
      <c r="F84" s="83">
        <v>18.12</v>
      </c>
      <c r="G84" s="83">
        <v>0</v>
      </c>
      <c r="H84" s="83">
        <v>90</v>
      </c>
      <c r="I84" s="83" t="s">
        <v>483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502</v>
      </c>
      <c r="B85" s="83" t="s">
        <v>734</v>
      </c>
      <c r="C85" s="83">
        <v>0.08</v>
      </c>
      <c r="D85" s="83">
        <v>0.34599999999999997</v>
      </c>
      <c r="E85" s="83">
        <v>0.36499999999999999</v>
      </c>
      <c r="F85" s="83">
        <v>213.77</v>
      </c>
      <c r="G85" s="83">
        <v>0</v>
      </c>
      <c r="H85" s="83">
        <v>90</v>
      </c>
      <c r="I85" s="83" t="s">
        <v>483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504</v>
      </c>
      <c r="B86" s="83" t="s">
        <v>734</v>
      </c>
      <c r="C86" s="83">
        <v>0.08</v>
      </c>
      <c r="D86" s="83">
        <v>0.34599999999999997</v>
      </c>
      <c r="E86" s="83">
        <v>0.36499999999999999</v>
      </c>
      <c r="F86" s="83">
        <v>167.88</v>
      </c>
      <c r="G86" s="83">
        <v>180</v>
      </c>
      <c r="H86" s="83">
        <v>90</v>
      </c>
      <c r="I86" s="83" t="s">
        <v>487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505</v>
      </c>
      <c r="B87" s="83" t="s">
        <v>734</v>
      </c>
      <c r="C87" s="83">
        <v>0.08</v>
      </c>
      <c r="D87" s="83">
        <v>0.34599999999999997</v>
      </c>
      <c r="E87" s="83">
        <v>0.36499999999999999</v>
      </c>
      <c r="F87" s="83">
        <v>41.06</v>
      </c>
      <c r="G87" s="83">
        <v>270</v>
      </c>
      <c r="H87" s="83">
        <v>90</v>
      </c>
      <c r="I87" s="83" t="s">
        <v>489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503</v>
      </c>
      <c r="B88" s="83" t="s">
        <v>734</v>
      </c>
      <c r="C88" s="83">
        <v>0.08</v>
      </c>
      <c r="D88" s="83">
        <v>0.34599999999999997</v>
      </c>
      <c r="E88" s="83">
        <v>0.36499999999999999</v>
      </c>
      <c r="F88" s="83">
        <v>12.08</v>
      </c>
      <c r="G88" s="83">
        <v>0</v>
      </c>
      <c r="H88" s="83">
        <v>90</v>
      </c>
      <c r="I88" s="83" t="s">
        <v>483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506</v>
      </c>
      <c r="B89" s="83" t="s">
        <v>733</v>
      </c>
      <c r="C89" s="83">
        <v>0.3</v>
      </c>
      <c r="D89" s="83">
        <v>0.22700000000000001</v>
      </c>
      <c r="E89" s="83">
        <v>0.23699999999999999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495</v>
      </c>
      <c r="B90" s="83" t="s">
        <v>734</v>
      </c>
      <c r="C90" s="83">
        <v>0.08</v>
      </c>
      <c r="D90" s="83">
        <v>0.34599999999999997</v>
      </c>
      <c r="E90" s="83">
        <v>0.36499999999999999</v>
      </c>
      <c r="F90" s="83">
        <v>62.8</v>
      </c>
      <c r="G90" s="83">
        <v>0</v>
      </c>
      <c r="H90" s="83">
        <v>90</v>
      </c>
      <c r="I90" s="83" t="s">
        <v>483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491</v>
      </c>
      <c r="B91" s="83" t="s">
        <v>734</v>
      </c>
      <c r="C91" s="83">
        <v>0.08</v>
      </c>
      <c r="D91" s="83">
        <v>0.34599999999999997</v>
      </c>
      <c r="E91" s="83">
        <v>0.36499999999999999</v>
      </c>
      <c r="F91" s="83">
        <v>45.89</v>
      </c>
      <c r="G91" s="83">
        <v>180</v>
      </c>
      <c r="H91" s="83">
        <v>90</v>
      </c>
      <c r="I91" s="83" t="s">
        <v>487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492</v>
      </c>
      <c r="B92" s="83" t="s">
        <v>734</v>
      </c>
      <c r="C92" s="83">
        <v>0.08</v>
      </c>
      <c r="D92" s="83">
        <v>0.34599999999999997</v>
      </c>
      <c r="E92" s="83">
        <v>0.36499999999999999</v>
      </c>
      <c r="F92" s="83">
        <v>22.95</v>
      </c>
      <c r="G92" s="83">
        <v>270</v>
      </c>
      <c r="H92" s="83">
        <v>90</v>
      </c>
      <c r="I92" s="83" t="s">
        <v>489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493</v>
      </c>
      <c r="B93" s="83" t="s">
        <v>733</v>
      </c>
      <c r="C93" s="83">
        <v>0.3</v>
      </c>
      <c r="D93" s="83">
        <v>0.22700000000000001</v>
      </c>
      <c r="E93" s="83">
        <v>0.23699999999999999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494</v>
      </c>
      <c r="B94" s="83" t="s">
        <v>734</v>
      </c>
      <c r="C94" s="83">
        <v>0.08</v>
      </c>
      <c r="D94" s="83">
        <v>0.34599999999999997</v>
      </c>
      <c r="E94" s="83">
        <v>0.36499999999999999</v>
      </c>
      <c r="F94" s="83">
        <v>26.57</v>
      </c>
      <c r="G94" s="83">
        <v>270</v>
      </c>
      <c r="H94" s="83">
        <v>90</v>
      </c>
      <c r="I94" s="83" t="s">
        <v>489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507</v>
      </c>
      <c r="B95" s="83" t="s">
        <v>732</v>
      </c>
      <c r="C95" s="83">
        <v>0.08</v>
      </c>
      <c r="D95" s="83">
        <v>0.34599999999999997</v>
      </c>
      <c r="E95" s="83">
        <v>0.36499999999999999</v>
      </c>
      <c r="F95" s="83">
        <v>55.74</v>
      </c>
      <c r="G95" s="83">
        <v>180</v>
      </c>
      <c r="H95" s="83">
        <v>90</v>
      </c>
      <c r="I95" s="83" t="s">
        <v>487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508</v>
      </c>
      <c r="B96" s="83" t="s">
        <v>732</v>
      </c>
      <c r="C96" s="83">
        <v>0.08</v>
      </c>
      <c r="D96" s="83">
        <v>0.34599999999999997</v>
      </c>
      <c r="E96" s="83">
        <v>0.36499999999999999</v>
      </c>
      <c r="F96" s="83">
        <v>104.06</v>
      </c>
      <c r="G96" s="83">
        <v>270</v>
      </c>
      <c r="H96" s="83">
        <v>90</v>
      </c>
      <c r="I96" s="83" t="s">
        <v>489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521</v>
      </c>
      <c r="B97" s="83" t="s">
        <v>732</v>
      </c>
      <c r="C97" s="83">
        <v>0.08</v>
      </c>
      <c r="D97" s="83">
        <v>0.34599999999999997</v>
      </c>
      <c r="E97" s="83">
        <v>0.36499999999999999</v>
      </c>
      <c r="F97" s="83">
        <v>13.94</v>
      </c>
      <c r="G97" s="83">
        <v>180</v>
      </c>
      <c r="H97" s="83">
        <v>90</v>
      </c>
      <c r="I97" s="83" t="s">
        <v>487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522</v>
      </c>
      <c r="B98" s="83" t="s">
        <v>732</v>
      </c>
      <c r="C98" s="83">
        <v>0.08</v>
      </c>
      <c r="D98" s="83">
        <v>0.34599999999999997</v>
      </c>
      <c r="E98" s="83">
        <v>0.36499999999999999</v>
      </c>
      <c r="F98" s="83">
        <v>26.01</v>
      </c>
      <c r="G98" s="83">
        <v>270</v>
      </c>
      <c r="H98" s="83">
        <v>90</v>
      </c>
      <c r="I98" s="83" t="s">
        <v>489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523</v>
      </c>
      <c r="B99" s="83" t="s">
        <v>733</v>
      </c>
      <c r="C99" s="83">
        <v>0.3</v>
      </c>
      <c r="D99" s="83">
        <v>0.22700000000000001</v>
      </c>
      <c r="E99" s="83">
        <v>0.23699999999999999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509</v>
      </c>
      <c r="B100" s="83" t="s">
        <v>732</v>
      </c>
      <c r="C100" s="83">
        <v>0.08</v>
      </c>
      <c r="D100" s="83">
        <v>0.34599999999999997</v>
      </c>
      <c r="E100" s="83">
        <v>0.36499999999999999</v>
      </c>
      <c r="F100" s="83">
        <v>55.74</v>
      </c>
      <c r="G100" s="83">
        <v>0</v>
      </c>
      <c r="H100" s="83">
        <v>90</v>
      </c>
      <c r="I100" s="83" t="s">
        <v>483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510</v>
      </c>
      <c r="B101" s="83" t="s">
        <v>732</v>
      </c>
      <c r="C101" s="83">
        <v>0.08</v>
      </c>
      <c r="D101" s="83">
        <v>0.34599999999999997</v>
      </c>
      <c r="E101" s="83">
        <v>0.36499999999999999</v>
      </c>
      <c r="F101" s="83">
        <v>104.05</v>
      </c>
      <c r="G101" s="83">
        <v>270</v>
      </c>
      <c r="H101" s="83">
        <v>90</v>
      </c>
      <c r="I101" s="83" t="s">
        <v>489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524</v>
      </c>
      <c r="B102" s="83" t="s">
        <v>732</v>
      </c>
      <c r="C102" s="83">
        <v>0.08</v>
      </c>
      <c r="D102" s="83">
        <v>0.34599999999999997</v>
      </c>
      <c r="E102" s="83">
        <v>0.36499999999999999</v>
      </c>
      <c r="F102" s="83">
        <v>13.94</v>
      </c>
      <c r="G102" s="83">
        <v>0</v>
      </c>
      <c r="H102" s="83">
        <v>90</v>
      </c>
      <c r="I102" s="83" t="s">
        <v>483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525</v>
      </c>
      <c r="B103" s="83" t="s">
        <v>732</v>
      </c>
      <c r="C103" s="83">
        <v>0.08</v>
      </c>
      <c r="D103" s="83">
        <v>0.34599999999999997</v>
      </c>
      <c r="E103" s="83">
        <v>0.36499999999999999</v>
      </c>
      <c r="F103" s="83">
        <v>26.01</v>
      </c>
      <c r="G103" s="83">
        <v>270</v>
      </c>
      <c r="H103" s="83">
        <v>90</v>
      </c>
      <c r="I103" s="83" t="s">
        <v>489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526</v>
      </c>
      <c r="B104" s="83" t="s">
        <v>733</v>
      </c>
      <c r="C104" s="83">
        <v>0.3</v>
      </c>
      <c r="D104" s="83">
        <v>0.22700000000000001</v>
      </c>
      <c r="E104" s="83">
        <v>0.23699999999999999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511</v>
      </c>
      <c r="B105" s="83" t="s">
        <v>732</v>
      </c>
      <c r="C105" s="83">
        <v>0.08</v>
      </c>
      <c r="D105" s="83">
        <v>0.34599999999999997</v>
      </c>
      <c r="E105" s="83">
        <v>0.36499999999999999</v>
      </c>
      <c r="F105" s="83">
        <v>847.14</v>
      </c>
      <c r="G105" s="83">
        <v>180</v>
      </c>
      <c r="H105" s="83">
        <v>90</v>
      </c>
      <c r="I105" s="83" t="s">
        <v>487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527</v>
      </c>
      <c r="B106" s="83" t="s">
        <v>732</v>
      </c>
      <c r="C106" s="83">
        <v>0.08</v>
      </c>
      <c r="D106" s="83">
        <v>0.34599999999999997</v>
      </c>
      <c r="E106" s="83">
        <v>0.36499999999999999</v>
      </c>
      <c r="F106" s="83">
        <v>183.96</v>
      </c>
      <c r="G106" s="83">
        <v>180</v>
      </c>
      <c r="H106" s="83">
        <v>90</v>
      </c>
      <c r="I106" s="83" t="s">
        <v>487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528</v>
      </c>
      <c r="B107" s="83" t="s">
        <v>733</v>
      </c>
      <c r="C107" s="83">
        <v>0.3</v>
      </c>
      <c r="D107" s="83">
        <v>0.22700000000000001</v>
      </c>
      <c r="E107" s="83">
        <v>0.23699999999999999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512</v>
      </c>
      <c r="B108" s="83" t="s">
        <v>732</v>
      </c>
      <c r="C108" s="83">
        <v>0.08</v>
      </c>
      <c r="D108" s="83">
        <v>0.34599999999999997</v>
      </c>
      <c r="E108" s="83">
        <v>0.36499999999999999</v>
      </c>
      <c r="F108" s="83">
        <v>847.37</v>
      </c>
      <c r="G108" s="83">
        <v>0</v>
      </c>
      <c r="H108" s="83">
        <v>90</v>
      </c>
      <c r="I108" s="83" t="s">
        <v>483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513</v>
      </c>
      <c r="B109" s="83" t="s">
        <v>732</v>
      </c>
      <c r="C109" s="83">
        <v>0.08</v>
      </c>
      <c r="D109" s="83">
        <v>0.34599999999999997</v>
      </c>
      <c r="E109" s="83">
        <v>0.36499999999999999</v>
      </c>
      <c r="F109" s="83">
        <v>104.06</v>
      </c>
      <c r="G109" s="83">
        <v>90</v>
      </c>
      <c r="H109" s="83">
        <v>90</v>
      </c>
      <c r="I109" s="83" t="s">
        <v>485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514</v>
      </c>
      <c r="B110" s="83" t="s">
        <v>732</v>
      </c>
      <c r="C110" s="83">
        <v>0.08</v>
      </c>
      <c r="D110" s="83">
        <v>0.34599999999999997</v>
      </c>
      <c r="E110" s="83">
        <v>0.36499999999999999</v>
      </c>
      <c r="F110" s="83">
        <v>55.74</v>
      </c>
      <c r="G110" s="83">
        <v>180</v>
      </c>
      <c r="H110" s="83">
        <v>90</v>
      </c>
      <c r="I110" s="83" t="s">
        <v>487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516</v>
      </c>
      <c r="B111" s="83" t="s">
        <v>732</v>
      </c>
      <c r="C111" s="83">
        <v>0.08</v>
      </c>
      <c r="D111" s="83">
        <v>0.34599999999999997</v>
      </c>
      <c r="E111" s="83">
        <v>0.36499999999999999</v>
      </c>
      <c r="F111" s="83">
        <v>104.05</v>
      </c>
      <c r="G111" s="83">
        <v>90</v>
      </c>
      <c r="H111" s="83">
        <v>90</v>
      </c>
      <c r="I111" s="83" t="s">
        <v>485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515</v>
      </c>
      <c r="B112" s="83" t="s">
        <v>732</v>
      </c>
      <c r="C112" s="83">
        <v>0.08</v>
      </c>
      <c r="D112" s="83">
        <v>0.34599999999999997</v>
      </c>
      <c r="E112" s="83">
        <v>0.36499999999999999</v>
      </c>
      <c r="F112" s="83">
        <v>55.74</v>
      </c>
      <c r="G112" s="83">
        <v>0</v>
      </c>
      <c r="H112" s="83">
        <v>90</v>
      </c>
      <c r="I112" s="83" t="s">
        <v>483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496</v>
      </c>
      <c r="B113" s="83" t="s">
        <v>734</v>
      </c>
      <c r="C113" s="83">
        <v>0.08</v>
      </c>
      <c r="D113" s="83">
        <v>0.34599999999999997</v>
      </c>
      <c r="E113" s="83">
        <v>0.36499999999999999</v>
      </c>
      <c r="F113" s="83">
        <v>36.229999999999997</v>
      </c>
      <c r="G113" s="83">
        <v>0</v>
      </c>
      <c r="H113" s="83">
        <v>90</v>
      </c>
      <c r="I113" s="83" t="s">
        <v>483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176</v>
      </c>
      <c r="C115" s="83" t="s">
        <v>542</v>
      </c>
      <c r="D115" s="83" t="s">
        <v>543</v>
      </c>
      <c r="E115" s="83" t="s">
        <v>544</v>
      </c>
      <c r="F115" s="83" t="s">
        <v>171</v>
      </c>
      <c r="G115" s="83" t="s">
        <v>545</v>
      </c>
      <c r="H115" s="83" t="s">
        <v>546</v>
      </c>
      <c r="I115" s="83" t="s">
        <v>547</v>
      </c>
      <c r="J115" s="83" t="s">
        <v>478</v>
      </c>
      <c r="K115" s="83" t="s">
        <v>480</v>
      </c>
      <c r="L115"/>
      <c r="M115"/>
      <c r="N115"/>
      <c r="O115"/>
      <c r="P115"/>
      <c r="Q115"/>
      <c r="R115"/>
      <c r="S115"/>
    </row>
    <row r="116" spans="1:19">
      <c r="A116" s="83" t="s">
        <v>571</v>
      </c>
      <c r="B116" s="83" t="s">
        <v>878</v>
      </c>
      <c r="C116" s="83">
        <v>32.21</v>
      </c>
      <c r="D116" s="83">
        <v>32.21</v>
      </c>
      <c r="E116" s="83">
        <v>2.956</v>
      </c>
      <c r="F116" s="83">
        <v>0.48699999999999999</v>
      </c>
      <c r="G116" s="83">
        <v>0.40899999999999997</v>
      </c>
      <c r="H116" s="83" t="s">
        <v>549</v>
      </c>
      <c r="I116" s="83" t="s">
        <v>529</v>
      </c>
      <c r="J116" s="83">
        <v>0</v>
      </c>
      <c r="K116" s="83" t="s">
        <v>483</v>
      </c>
      <c r="L116"/>
      <c r="M116"/>
      <c r="N116"/>
      <c r="O116"/>
      <c r="P116"/>
      <c r="Q116"/>
      <c r="R116"/>
      <c r="S116"/>
    </row>
    <row r="117" spans="1:19">
      <c r="A117" s="83" t="s">
        <v>550</v>
      </c>
      <c r="B117" s="83" t="s">
        <v>878</v>
      </c>
      <c r="C117" s="83">
        <v>65.62</v>
      </c>
      <c r="D117" s="83">
        <v>65.62</v>
      </c>
      <c r="E117" s="83">
        <v>2.956</v>
      </c>
      <c r="F117" s="83">
        <v>0.48699999999999999</v>
      </c>
      <c r="G117" s="83">
        <v>0.40899999999999997</v>
      </c>
      <c r="H117" s="83" t="s">
        <v>549</v>
      </c>
      <c r="I117" s="83" t="s">
        <v>500</v>
      </c>
      <c r="J117" s="83">
        <v>180</v>
      </c>
      <c r="K117" s="83" t="s">
        <v>487</v>
      </c>
      <c r="L117"/>
      <c r="M117"/>
      <c r="N117"/>
      <c r="O117"/>
      <c r="P117"/>
      <c r="Q117"/>
      <c r="R117"/>
      <c r="S117"/>
    </row>
    <row r="118" spans="1:19">
      <c r="A118" s="83" t="s">
        <v>562</v>
      </c>
      <c r="B118" s="83" t="s">
        <v>878</v>
      </c>
      <c r="C118" s="83">
        <v>5.82</v>
      </c>
      <c r="D118" s="83">
        <v>23.29</v>
      </c>
      <c r="E118" s="83">
        <v>2.956</v>
      </c>
      <c r="F118" s="83">
        <v>0.48699999999999999</v>
      </c>
      <c r="G118" s="83">
        <v>0.40899999999999997</v>
      </c>
      <c r="H118" s="83" t="s">
        <v>549</v>
      </c>
      <c r="I118" s="83" t="s">
        <v>517</v>
      </c>
      <c r="J118" s="83">
        <v>0</v>
      </c>
      <c r="K118" s="83" t="s">
        <v>483</v>
      </c>
      <c r="L118"/>
      <c r="M118"/>
      <c r="N118"/>
      <c r="O118"/>
      <c r="P118"/>
      <c r="Q118"/>
      <c r="R118"/>
      <c r="S118"/>
    </row>
    <row r="119" spans="1:19">
      <c r="A119" s="83" t="s">
        <v>564</v>
      </c>
      <c r="B119" s="83" t="s">
        <v>878</v>
      </c>
      <c r="C119" s="83">
        <v>2.15</v>
      </c>
      <c r="D119" s="83">
        <v>8.58</v>
      </c>
      <c r="E119" s="83">
        <v>2.956</v>
      </c>
      <c r="F119" s="83">
        <v>0.48699999999999999</v>
      </c>
      <c r="G119" s="83">
        <v>0.40899999999999997</v>
      </c>
      <c r="H119" s="83" t="s">
        <v>549</v>
      </c>
      <c r="I119" s="83" t="s">
        <v>519</v>
      </c>
      <c r="J119" s="83">
        <v>180</v>
      </c>
      <c r="K119" s="83" t="s">
        <v>487</v>
      </c>
      <c r="L119"/>
      <c r="M119"/>
      <c r="N119"/>
      <c r="O119"/>
      <c r="P119"/>
      <c r="Q119"/>
      <c r="R119"/>
      <c r="S119"/>
    </row>
    <row r="120" spans="1:19">
      <c r="A120" s="83" t="s">
        <v>563</v>
      </c>
      <c r="B120" s="83" t="s">
        <v>878</v>
      </c>
      <c r="C120" s="83">
        <v>2.15</v>
      </c>
      <c r="D120" s="83">
        <v>8.59</v>
      </c>
      <c r="E120" s="83">
        <v>2.956</v>
      </c>
      <c r="F120" s="83">
        <v>0.48699999999999999</v>
      </c>
      <c r="G120" s="83">
        <v>0.40899999999999997</v>
      </c>
      <c r="H120" s="83" t="s">
        <v>549</v>
      </c>
      <c r="I120" s="83" t="s">
        <v>518</v>
      </c>
      <c r="J120" s="83">
        <v>0</v>
      </c>
      <c r="K120" s="83" t="s">
        <v>483</v>
      </c>
      <c r="L120"/>
      <c r="M120"/>
      <c r="N120"/>
      <c r="O120"/>
      <c r="P120"/>
      <c r="Q120"/>
      <c r="R120"/>
      <c r="S120"/>
    </row>
    <row r="121" spans="1:19">
      <c r="A121" s="83" t="s">
        <v>565</v>
      </c>
      <c r="B121" s="83" t="s">
        <v>878</v>
      </c>
      <c r="C121" s="83">
        <v>5.82</v>
      </c>
      <c r="D121" s="83">
        <v>23.29</v>
      </c>
      <c r="E121" s="83">
        <v>2.956</v>
      </c>
      <c r="F121" s="83">
        <v>0.48699999999999999</v>
      </c>
      <c r="G121" s="83">
        <v>0.40899999999999997</v>
      </c>
      <c r="H121" s="83" t="s">
        <v>549</v>
      </c>
      <c r="I121" s="83" t="s">
        <v>520</v>
      </c>
      <c r="J121" s="83">
        <v>180</v>
      </c>
      <c r="K121" s="83" t="s">
        <v>487</v>
      </c>
      <c r="L121"/>
      <c r="M121"/>
      <c r="N121"/>
      <c r="O121"/>
      <c r="P121"/>
      <c r="Q121"/>
      <c r="R121"/>
      <c r="S121"/>
    </row>
    <row r="122" spans="1:19">
      <c r="A122" s="83" t="s">
        <v>576</v>
      </c>
      <c r="B122" s="83" t="s">
        <v>878</v>
      </c>
      <c r="C122" s="83">
        <v>5.83</v>
      </c>
      <c r="D122" s="83">
        <v>5.83</v>
      </c>
      <c r="E122" s="83">
        <v>2.956</v>
      </c>
      <c r="F122" s="83">
        <v>0.48699999999999999</v>
      </c>
      <c r="G122" s="83">
        <v>0.40899999999999997</v>
      </c>
      <c r="H122" s="83" t="s">
        <v>549</v>
      </c>
      <c r="I122" s="83" t="s">
        <v>537</v>
      </c>
      <c r="J122" s="83">
        <v>0</v>
      </c>
      <c r="K122" s="83" t="s">
        <v>483</v>
      </c>
      <c r="L122"/>
      <c r="M122"/>
      <c r="N122"/>
      <c r="O122"/>
      <c r="P122"/>
      <c r="Q122"/>
      <c r="R122"/>
      <c r="S122"/>
    </row>
    <row r="123" spans="1:19">
      <c r="A123" s="83" t="s">
        <v>577</v>
      </c>
      <c r="B123" s="83" t="s">
        <v>878</v>
      </c>
      <c r="C123" s="83">
        <v>5.21</v>
      </c>
      <c r="D123" s="83">
        <v>5.21</v>
      </c>
      <c r="E123" s="83">
        <v>2.956</v>
      </c>
      <c r="F123" s="83">
        <v>0.48699999999999999</v>
      </c>
      <c r="G123" s="83">
        <v>0.40899999999999997</v>
      </c>
      <c r="H123" s="83" t="s">
        <v>549</v>
      </c>
      <c r="I123" s="83" t="s">
        <v>538</v>
      </c>
      <c r="J123" s="83">
        <v>0</v>
      </c>
      <c r="K123" s="83" t="s">
        <v>483</v>
      </c>
      <c r="L123"/>
      <c r="M123"/>
      <c r="N123"/>
      <c r="O123"/>
      <c r="P123"/>
      <c r="Q123"/>
      <c r="R123"/>
      <c r="S123"/>
    </row>
    <row r="124" spans="1:19">
      <c r="A124" s="83" t="s">
        <v>578</v>
      </c>
      <c r="B124" s="83" t="s">
        <v>878</v>
      </c>
      <c r="C124" s="83">
        <v>17.18</v>
      </c>
      <c r="D124" s="83">
        <v>17.18</v>
      </c>
      <c r="E124" s="83">
        <v>2.956</v>
      </c>
      <c r="F124" s="83">
        <v>0.48699999999999999</v>
      </c>
      <c r="G124" s="83">
        <v>0.40899999999999997</v>
      </c>
      <c r="H124" s="83" t="s">
        <v>549</v>
      </c>
      <c r="I124" s="83" t="s">
        <v>539</v>
      </c>
      <c r="J124" s="83">
        <v>180</v>
      </c>
      <c r="K124" s="83" t="s">
        <v>487</v>
      </c>
      <c r="L124"/>
      <c r="M124"/>
      <c r="N124"/>
      <c r="O124"/>
      <c r="P124"/>
      <c r="Q124"/>
      <c r="R124"/>
      <c r="S124"/>
    </row>
    <row r="125" spans="1:19">
      <c r="A125" s="83" t="s">
        <v>572</v>
      </c>
      <c r="B125" s="83" t="s">
        <v>878</v>
      </c>
      <c r="C125" s="83">
        <v>32.21</v>
      </c>
      <c r="D125" s="83">
        <v>32.21</v>
      </c>
      <c r="E125" s="83">
        <v>2.956</v>
      </c>
      <c r="F125" s="83">
        <v>0.48699999999999999</v>
      </c>
      <c r="G125" s="83">
        <v>0.40899999999999997</v>
      </c>
      <c r="H125" s="83" t="s">
        <v>549</v>
      </c>
      <c r="I125" s="83" t="s">
        <v>531</v>
      </c>
      <c r="J125" s="83">
        <v>0</v>
      </c>
      <c r="K125" s="83" t="s">
        <v>483</v>
      </c>
      <c r="L125"/>
      <c r="M125"/>
      <c r="N125"/>
      <c r="O125"/>
      <c r="P125"/>
      <c r="Q125"/>
      <c r="R125"/>
      <c r="S125"/>
    </row>
    <row r="126" spans="1:19">
      <c r="A126" s="83" t="s">
        <v>575</v>
      </c>
      <c r="B126" s="83" t="s">
        <v>878</v>
      </c>
      <c r="C126" s="83">
        <v>4.5999999999999996</v>
      </c>
      <c r="D126" s="83">
        <v>4.5999999999999996</v>
      </c>
      <c r="E126" s="83">
        <v>2.956</v>
      </c>
      <c r="F126" s="83">
        <v>0.48699999999999999</v>
      </c>
      <c r="G126" s="83">
        <v>0.40899999999999997</v>
      </c>
      <c r="H126" s="83" t="s">
        <v>549</v>
      </c>
      <c r="I126" s="83" t="s">
        <v>535</v>
      </c>
      <c r="J126" s="83">
        <v>180</v>
      </c>
      <c r="K126" s="83" t="s">
        <v>487</v>
      </c>
      <c r="L126"/>
      <c r="M126"/>
      <c r="N126"/>
      <c r="O126"/>
      <c r="P126"/>
      <c r="Q126"/>
      <c r="R126"/>
      <c r="S126"/>
    </row>
    <row r="127" spans="1:19">
      <c r="A127" s="83" t="s">
        <v>574</v>
      </c>
      <c r="B127" s="83" t="s">
        <v>878</v>
      </c>
      <c r="C127" s="83">
        <v>17.18</v>
      </c>
      <c r="D127" s="83">
        <v>17.18</v>
      </c>
      <c r="E127" s="83">
        <v>2.956</v>
      </c>
      <c r="F127" s="83">
        <v>0.48699999999999999</v>
      </c>
      <c r="G127" s="83">
        <v>0.40899999999999997</v>
      </c>
      <c r="H127" s="83" t="s">
        <v>549</v>
      </c>
      <c r="I127" s="83" t="s">
        <v>534</v>
      </c>
      <c r="J127" s="83">
        <v>90</v>
      </c>
      <c r="K127" s="83" t="s">
        <v>485</v>
      </c>
      <c r="L127"/>
      <c r="M127"/>
      <c r="N127"/>
      <c r="O127"/>
      <c r="P127"/>
      <c r="Q127"/>
      <c r="R127"/>
      <c r="S127"/>
    </row>
    <row r="128" spans="1:19">
      <c r="A128" s="83" t="s">
        <v>573</v>
      </c>
      <c r="B128" s="83" t="s">
        <v>878</v>
      </c>
      <c r="C128" s="83">
        <v>4.5999999999999996</v>
      </c>
      <c r="D128" s="83">
        <v>4.5999999999999996</v>
      </c>
      <c r="E128" s="83">
        <v>2.956</v>
      </c>
      <c r="F128" s="83">
        <v>0.48699999999999999</v>
      </c>
      <c r="G128" s="83">
        <v>0.40899999999999997</v>
      </c>
      <c r="H128" s="83" t="s">
        <v>549</v>
      </c>
      <c r="I128" s="83" t="s">
        <v>533</v>
      </c>
      <c r="J128" s="83">
        <v>0</v>
      </c>
      <c r="K128" s="83" t="s">
        <v>483</v>
      </c>
      <c r="L128"/>
      <c r="M128"/>
      <c r="N128"/>
      <c r="O128"/>
      <c r="P128"/>
      <c r="Q128"/>
      <c r="R128"/>
      <c r="S128"/>
    </row>
    <row r="129" spans="1:19">
      <c r="A129" s="83" t="s">
        <v>551</v>
      </c>
      <c r="B129" s="83" t="s">
        <v>878</v>
      </c>
      <c r="C129" s="83">
        <v>85.24</v>
      </c>
      <c r="D129" s="83">
        <v>85.24</v>
      </c>
      <c r="E129" s="83">
        <v>2.956</v>
      </c>
      <c r="F129" s="83">
        <v>0.48699999999999999</v>
      </c>
      <c r="G129" s="83">
        <v>0.40899999999999997</v>
      </c>
      <c r="H129" s="83" t="s">
        <v>549</v>
      </c>
      <c r="I129" s="83" t="s">
        <v>504</v>
      </c>
      <c r="J129" s="83">
        <v>180</v>
      </c>
      <c r="K129" s="83" t="s">
        <v>487</v>
      </c>
      <c r="L129"/>
      <c r="M129"/>
      <c r="N129"/>
      <c r="O129"/>
      <c r="P129"/>
      <c r="Q129"/>
      <c r="R129"/>
      <c r="S129"/>
    </row>
    <row r="130" spans="1:19">
      <c r="A130" s="83" t="s">
        <v>548</v>
      </c>
      <c r="B130" s="83" t="s">
        <v>878</v>
      </c>
      <c r="C130" s="83">
        <v>23.3</v>
      </c>
      <c r="D130" s="83">
        <v>23.3</v>
      </c>
      <c r="E130" s="83">
        <v>2.956</v>
      </c>
      <c r="F130" s="83">
        <v>0.48699999999999999</v>
      </c>
      <c r="G130" s="83">
        <v>0.40899999999999997</v>
      </c>
      <c r="H130" s="83" t="s">
        <v>549</v>
      </c>
      <c r="I130" s="83" t="s">
        <v>491</v>
      </c>
      <c r="J130" s="83">
        <v>180</v>
      </c>
      <c r="K130" s="83" t="s">
        <v>487</v>
      </c>
      <c r="L130"/>
      <c r="M130"/>
      <c r="N130"/>
      <c r="O130"/>
      <c r="P130"/>
      <c r="Q130"/>
      <c r="R130"/>
      <c r="S130"/>
    </row>
    <row r="131" spans="1:19">
      <c r="A131" s="83" t="s">
        <v>552</v>
      </c>
      <c r="B131" s="83" t="s">
        <v>879</v>
      </c>
      <c r="C131" s="83">
        <v>4.5999999999999996</v>
      </c>
      <c r="D131" s="83">
        <v>18.39</v>
      </c>
      <c r="E131" s="83">
        <v>2.956</v>
      </c>
      <c r="F131" s="83">
        <v>0.48699999999999999</v>
      </c>
      <c r="G131" s="83">
        <v>0.40899999999999997</v>
      </c>
      <c r="H131" s="83" t="s">
        <v>549</v>
      </c>
      <c r="I131" s="83" t="s">
        <v>507</v>
      </c>
      <c r="J131" s="83">
        <v>180</v>
      </c>
      <c r="K131" s="83" t="s">
        <v>487</v>
      </c>
      <c r="L131"/>
      <c r="M131"/>
      <c r="N131"/>
      <c r="O131"/>
      <c r="P131"/>
      <c r="Q131"/>
      <c r="R131"/>
      <c r="S131"/>
    </row>
    <row r="132" spans="1:19">
      <c r="A132" s="83" t="s">
        <v>553</v>
      </c>
      <c r="B132" s="83" t="s">
        <v>879</v>
      </c>
      <c r="C132" s="83">
        <v>8.58</v>
      </c>
      <c r="D132" s="83">
        <v>34.33</v>
      </c>
      <c r="E132" s="83">
        <v>2.956</v>
      </c>
      <c r="F132" s="83">
        <v>0.48699999999999999</v>
      </c>
      <c r="G132" s="83">
        <v>0.40899999999999997</v>
      </c>
      <c r="H132" s="83" t="s">
        <v>549</v>
      </c>
      <c r="I132" s="83" t="s">
        <v>508</v>
      </c>
      <c r="J132" s="83">
        <v>270</v>
      </c>
      <c r="K132" s="83" t="s">
        <v>489</v>
      </c>
      <c r="L132"/>
      <c r="M132"/>
      <c r="N132"/>
      <c r="O132"/>
      <c r="P132"/>
      <c r="Q132"/>
      <c r="R132"/>
      <c r="S132"/>
    </row>
    <row r="133" spans="1:19">
      <c r="A133" s="83" t="s">
        <v>566</v>
      </c>
      <c r="B133" s="83" t="s">
        <v>879</v>
      </c>
      <c r="C133" s="83">
        <v>4.5999999999999996</v>
      </c>
      <c r="D133" s="83">
        <v>4.5999999999999996</v>
      </c>
      <c r="E133" s="83">
        <v>2.956</v>
      </c>
      <c r="F133" s="83">
        <v>0.48699999999999999</v>
      </c>
      <c r="G133" s="83">
        <v>0.40899999999999997</v>
      </c>
      <c r="H133" s="83" t="s">
        <v>549</v>
      </c>
      <c r="I133" s="83" t="s">
        <v>521</v>
      </c>
      <c r="J133" s="83">
        <v>180</v>
      </c>
      <c r="K133" s="83" t="s">
        <v>487</v>
      </c>
      <c r="L133"/>
      <c r="M133"/>
      <c r="N133"/>
      <c r="O133"/>
      <c r="P133"/>
      <c r="Q133"/>
      <c r="R133"/>
      <c r="S133"/>
    </row>
    <row r="134" spans="1:19">
      <c r="A134" s="83" t="s">
        <v>567</v>
      </c>
      <c r="B134" s="83" t="s">
        <v>879</v>
      </c>
      <c r="C134" s="83">
        <v>8.59</v>
      </c>
      <c r="D134" s="83">
        <v>8.59</v>
      </c>
      <c r="E134" s="83">
        <v>2.956</v>
      </c>
      <c r="F134" s="83">
        <v>0.48699999999999999</v>
      </c>
      <c r="G134" s="83">
        <v>0.40899999999999997</v>
      </c>
      <c r="H134" s="83" t="s">
        <v>549</v>
      </c>
      <c r="I134" s="83" t="s">
        <v>522</v>
      </c>
      <c r="J134" s="83">
        <v>270</v>
      </c>
      <c r="K134" s="83" t="s">
        <v>489</v>
      </c>
      <c r="L134"/>
      <c r="M134"/>
      <c r="N134"/>
      <c r="O134"/>
      <c r="P134"/>
      <c r="Q134"/>
      <c r="R134"/>
      <c r="S134"/>
    </row>
    <row r="135" spans="1:19">
      <c r="A135" s="83" t="s">
        <v>554</v>
      </c>
      <c r="B135" s="83" t="s">
        <v>879</v>
      </c>
      <c r="C135" s="83">
        <v>4.5999999999999996</v>
      </c>
      <c r="D135" s="83">
        <v>18.39</v>
      </c>
      <c r="E135" s="83">
        <v>2.956</v>
      </c>
      <c r="F135" s="83">
        <v>0.48699999999999999</v>
      </c>
      <c r="G135" s="83">
        <v>0.40899999999999997</v>
      </c>
      <c r="H135" s="83" t="s">
        <v>549</v>
      </c>
      <c r="I135" s="83" t="s">
        <v>509</v>
      </c>
      <c r="J135" s="83">
        <v>0</v>
      </c>
      <c r="K135" s="83" t="s">
        <v>483</v>
      </c>
      <c r="L135"/>
      <c r="M135"/>
      <c r="N135"/>
      <c r="O135"/>
      <c r="P135"/>
      <c r="Q135"/>
      <c r="R135"/>
      <c r="S135"/>
    </row>
    <row r="136" spans="1:19">
      <c r="A136" s="83" t="s">
        <v>555</v>
      </c>
      <c r="B136" s="83" t="s">
        <v>879</v>
      </c>
      <c r="C136" s="83">
        <v>8.58</v>
      </c>
      <c r="D136" s="83">
        <v>34.33</v>
      </c>
      <c r="E136" s="83">
        <v>2.956</v>
      </c>
      <c r="F136" s="83">
        <v>0.48699999999999999</v>
      </c>
      <c r="G136" s="83">
        <v>0.40899999999999997</v>
      </c>
      <c r="H136" s="83" t="s">
        <v>549</v>
      </c>
      <c r="I136" s="83" t="s">
        <v>510</v>
      </c>
      <c r="J136" s="83">
        <v>270</v>
      </c>
      <c r="K136" s="83" t="s">
        <v>489</v>
      </c>
      <c r="L136"/>
      <c r="M136"/>
      <c r="N136"/>
      <c r="O136"/>
      <c r="P136"/>
      <c r="Q136"/>
      <c r="R136"/>
      <c r="S136"/>
    </row>
    <row r="137" spans="1:19">
      <c r="A137" s="83" t="s">
        <v>568</v>
      </c>
      <c r="B137" s="83" t="s">
        <v>879</v>
      </c>
      <c r="C137" s="83">
        <v>4.5999999999999996</v>
      </c>
      <c r="D137" s="83">
        <v>4.5999999999999996</v>
      </c>
      <c r="E137" s="83">
        <v>2.956</v>
      </c>
      <c r="F137" s="83">
        <v>0.48699999999999999</v>
      </c>
      <c r="G137" s="83">
        <v>0.40899999999999997</v>
      </c>
      <c r="H137" s="83" t="s">
        <v>549</v>
      </c>
      <c r="I137" s="83" t="s">
        <v>524</v>
      </c>
      <c r="J137" s="83">
        <v>0</v>
      </c>
      <c r="K137" s="83" t="s">
        <v>483</v>
      </c>
      <c r="L137"/>
      <c r="M137"/>
      <c r="N137"/>
      <c r="O137"/>
      <c r="P137"/>
      <c r="Q137"/>
      <c r="R137"/>
      <c r="S137"/>
    </row>
    <row r="138" spans="1:19">
      <c r="A138" s="83" t="s">
        <v>569</v>
      </c>
      <c r="B138" s="83" t="s">
        <v>879</v>
      </c>
      <c r="C138" s="83">
        <v>8.59</v>
      </c>
      <c r="D138" s="83">
        <v>8.59</v>
      </c>
      <c r="E138" s="83">
        <v>2.956</v>
      </c>
      <c r="F138" s="83">
        <v>0.48699999999999999</v>
      </c>
      <c r="G138" s="83">
        <v>0.40899999999999997</v>
      </c>
      <c r="H138" s="83" t="s">
        <v>549</v>
      </c>
      <c r="I138" s="83" t="s">
        <v>525</v>
      </c>
      <c r="J138" s="83">
        <v>270</v>
      </c>
      <c r="K138" s="83" t="s">
        <v>489</v>
      </c>
      <c r="L138"/>
      <c r="M138"/>
      <c r="N138"/>
      <c r="O138"/>
      <c r="P138"/>
      <c r="Q138"/>
      <c r="R138"/>
      <c r="S138"/>
    </row>
    <row r="139" spans="1:19">
      <c r="A139" s="83" t="s">
        <v>556</v>
      </c>
      <c r="B139" s="83" t="s">
        <v>879</v>
      </c>
      <c r="C139" s="83">
        <v>3.68</v>
      </c>
      <c r="D139" s="83">
        <v>279.51</v>
      </c>
      <c r="E139" s="83">
        <v>2.956</v>
      </c>
      <c r="F139" s="83">
        <v>0.48699999999999999</v>
      </c>
      <c r="G139" s="83">
        <v>0.40899999999999997</v>
      </c>
      <c r="H139" s="83" t="s">
        <v>549</v>
      </c>
      <c r="I139" s="83" t="s">
        <v>511</v>
      </c>
      <c r="J139" s="83">
        <v>180</v>
      </c>
      <c r="K139" s="83" t="s">
        <v>487</v>
      </c>
      <c r="L139"/>
      <c r="M139"/>
      <c r="N139"/>
      <c r="O139"/>
      <c r="P139"/>
      <c r="Q139"/>
      <c r="R139"/>
      <c r="S139"/>
    </row>
    <row r="140" spans="1:19">
      <c r="A140" s="83" t="s">
        <v>570</v>
      </c>
      <c r="B140" s="83" t="s">
        <v>879</v>
      </c>
      <c r="C140" s="83">
        <v>6.75</v>
      </c>
      <c r="D140" s="83">
        <v>60.74</v>
      </c>
      <c r="E140" s="83">
        <v>2.956</v>
      </c>
      <c r="F140" s="83">
        <v>0.48699999999999999</v>
      </c>
      <c r="G140" s="83">
        <v>0.40899999999999997</v>
      </c>
      <c r="H140" s="83" t="s">
        <v>549</v>
      </c>
      <c r="I140" s="83" t="s">
        <v>527</v>
      </c>
      <c r="J140" s="83">
        <v>180</v>
      </c>
      <c r="K140" s="83" t="s">
        <v>487</v>
      </c>
      <c r="L140"/>
      <c r="M140"/>
      <c r="N140"/>
      <c r="O140"/>
      <c r="P140"/>
      <c r="Q140"/>
      <c r="R140"/>
      <c r="S140"/>
    </row>
    <row r="141" spans="1:19">
      <c r="A141" s="83" t="s">
        <v>557</v>
      </c>
      <c r="B141" s="83" t="s">
        <v>879</v>
      </c>
      <c r="C141" s="83">
        <v>3.68</v>
      </c>
      <c r="D141" s="83">
        <v>279.60000000000002</v>
      </c>
      <c r="E141" s="83">
        <v>2.956</v>
      </c>
      <c r="F141" s="83">
        <v>0.48699999999999999</v>
      </c>
      <c r="G141" s="83">
        <v>0.40899999999999997</v>
      </c>
      <c r="H141" s="83" t="s">
        <v>549</v>
      </c>
      <c r="I141" s="83" t="s">
        <v>512</v>
      </c>
      <c r="J141" s="83">
        <v>0</v>
      </c>
      <c r="K141" s="83" t="s">
        <v>483</v>
      </c>
      <c r="L141"/>
      <c r="M141"/>
      <c r="N141"/>
      <c r="O141"/>
      <c r="P141"/>
      <c r="Q141"/>
      <c r="R141"/>
      <c r="S141"/>
    </row>
    <row r="142" spans="1:19">
      <c r="A142" s="83" t="s">
        <v>558</v>
      </c>
      <c r="B142" s="83" t="s">
        <v>879</v>
      </c>
      <c r="C142" s="83">
        <v>8.58</v>
      </c>
      <c r="D142" s="83">
        <v>34.33</v>
      </c>
      <c r="E142" s="83">
        <v>2.956</v>
      </c>
      <c r="F142" s="83">
        <v>0.48699999999999999</v>
      </c>
      <c r="G142" s="83">
        <v>0.40899999999999997</v>
      </c>
      <c r="H142" s="83" t="s">
        <v>549</v>
      </c>
      <c r="I142" s="83" t="s">
        <v>513</v>
      </c>
      <c r="J142" s="83">
        <v>90</v>
      </c>
      <c r="K142" s="83" t="s">
        <v>485</v>
      </c>
      <c r="L142"/>
      <c r="M142"/>
      <c r="N142"/>
      <c r="O142"/>
      <c r="P142"/>
      <c r="Q142"/>
      <c r="R142"/>
      <c r="S142"/>
    </row>
    <row r="143" spans="1:19">
      <c r="A143" s="83" t="s">
        <v>559</v>
      </c>
      <c r="B143" s="83" t="s">
        <v>879</v>
      </c>
      <c r="C143" s="83">
        <v>4.5999999999999996</v>
      </c>
      <c r="D143" s="83">
        <v>18.39</v>
      </c>
      <c r="E143" s="83">
        <v>2.956</v>
      </c>
      <c r="F143" s="83">
        <v>0.48699999999999999</v>
      </c>
      <c r="G143" s="83">
        <v>0.40899999999999997</v>
      </c>
      <c r="H143" s="83" t="s">
        <v>549</v>
      </c>
      <c r="I143" s="83" t="s">
        <v>514</v>
      </c>
      <c r="J143" s="83">
        <v>180</v>
      </c>
      <c r="K143" s="83" t="s">
        <v>487</v>
      </c>
      <c r="L143"/>
      <c r="M143"/>
      <c r="N143"/>
      <c r="O143"/>
      <c r="P143"/>
      <c r="Q143"/>
      <c r="R143"/>
      <c r="S143"/>
    </row>
    <row r="144" spans="1:19">
      <c r="A144" s="83" t="s">
        <v>561</v>
      </c>
      <c r="B144" s="83" t="s">
        <v>879</v>
      </c>
      <c r="C144" s="83">
        <v>8.58</v>
      </c>
      <c r="D144" s="83">
        <v>34.33</v>
      </c>
      <c r="E144" s="83">
        <v>2.956</v>
      </c>
      <c r="F144" s="83">
        <v>0.48699999999999999</v>
      </c>
      <c r="G144" s="83">
        <v>0.40899999999999997</v>
      </c>
      <c r="H144" s="83" t="s">
        <v>549</v>
      </c>
      <c r="I144" s="83" t="s">
        <v>516</v>
      </c>
      <c r="J144" s="83">
        <v>90</v>
      </c>
      <c r="K144" s="83" t="s">
        <v>485</v>
      </c>
      <c r="L144"/>
      <c r="M144"/>
      <c r="N144"/>
      <c r="O144"/>
      <c r="P144"/>
      <c r="Q144"/>
      <c r="R144"/>
      <c r="S144"/>
    </row>
    <row r="145" spans="1:19">
      <c r="A145" s="83" t="s">
        <v>560</v>
      </c>
      <c r="B145" s="83" t="s">
        <v>879</v>
      </c>
      <c r="C145" s="83">
        <v>4.5999999999999996</v>
      </c>
      <c r="D145" s="83">
        <v>18.39</v>
      </c>
      <c r="E145" s="83">
        <v>2.956</v>
      </c>
      <c r="F145" s="83">
        <v>0.48699999999999999</v>
      </c>
      <c r="G145" s="83">
        <v>0.40899999999999997</v>
      </c>
      <c r="H145" s="83" t="s">
        <v>549</v>
      </c>
      <c r="I145" s="83" t="s">
        <v>515</v>
      </c>
      <c r="J145" s="83">
        <v>0</v>
      </c>
      <c r="K145" s="83" t="s">
        <v>483</v>
      </c>
      <c r="L145"/>
      <c r="M145"/>
      <c r="N145"/>
      <c r="O145"/>
      <c r="P145"/>
      <c r="Q145"/>
      <c r="R145"/>
      <c r="S145"/>
    </row>
    <row r="146" spans="1:19">
      <c r="A146" s="83" t="s">
        <v>579</v>
      </c>
      <c r="B146" s="83"/>
      <c r="C146" s="83"/>
      <c r="D146" s="83">
        <v>1214.08</v>
      </c>
      <c r="E146" s="83">
        <v>2.96</v>
      </c>
      <c r="F146" s="83">
        <v>0.48699999999999999</v>
      </c>
      <c r="G146" s="83">
        <v>0.40899999999999997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580</v>
      </c>
      <c r="B147" s="83"/>
      <c r="C147" s="83"/>
      <c r="D147" s="83">
        <v>432.93</v>
      </c>
      <c r="E147" s="83">
        <v>2.96</v>
      </c>
      <c r="F147" s="83">
        <v>0.48699999999999999</v>
      </c>
      <c r="G147" s="83">
        <v>0.40899999999999997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581</v>
      </c>
      <c r="B148" s="83"/>
      <c r="C148" s="83"/>
      <c r="D148" s="83">
        <v>781.15</v>
      </c>
      <c r="E148" s="83">
        <v>2.96</v>
      </c>
      <c r="F148" s="83">
        <v>0.48699999999999999</v>
      </c>
      <c r="G148" s="83">
        <v>0.40899999999999997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241</v>
      </c>
      <c r="C150" s="83" t="s">
        <v>582</v>
      </c>
      <c r="D150" s="83" t="s">
        <v>583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584</v>
      </c>
      <c r="B151" s="83" t="s">
        <v>585</v>
      </c>
      <c r="C151" s="83">
        <v>2484522.09</v>
      </c>
      <c r="D151" s="83">
        <v>2.5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586</v>
      </c>
      <c r="B152" s="83" t="s">
        <v>587</v>
      </c>
      <c r="C152" s="83">
        <v>4534194.51</v>
      </c>
      <c r="D152" s="83">
        <v>0.7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241</v>
      </c>
      <c r="C154" s="83" t="s">
        <v>588</v>
      </c>
      <c r="D154" s="83" t="s">
        <v>589</v>
      </c>
      <c r="E154" s="83" t="s">
        <v>590</v>
      </c>
      <c r="F154" s="83" t="s">
        <v>591</v>
      </c>
      <c r="G154" s="83" t="s">
        <v>583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592</v>
      </c>
      <c r="B155" s="83" t="s">
        <v>593</v>
      </c>
      <c r="C155" s="83">
        <v>33476.879999999997</v>
      </c>
      <c r="D155" s="83">
        <v>23004.01</v>
      </c>
      <c r="E155" s="83">
        <v>10472.870000000001</v>
      </c>
      <c r="F155" s="83">
        <v>0.69</v>
      </c>
      <c r="G155" s="83" t="s">
        <v>594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600</v>
      </c>
      <c r="B156" s="83" t="s">
        <v>593</v>
      </c>
      <c r="C156" s="83">
        <v>8690.5</v>
      </c>
      <c r="D156" s="83">
        <v>5976.07</v>
      </c>
      <c r="E156" s="83">
        <v>2714.43</v>
      </c>
      <c r="F156" s="83">
        <v>0.69</v>
      </c>
      <c r="G156" s="83" t="s">
        <v>594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595</v>
      </c>
      <c r="B157" s="83" t="s">
        <v>593</v>
      </c>
      <c r="C157" s="83">
        <v>32687.57</v>
      </c>
      <c r="D157" s="83">
        <v>22449.69</v>
      </c>
      <c r="E157" s="83">
        <v>10237.879999999999</v>
      </c>
      <c r="F157" s="83">
        <v>0.69</v>
      </c>
      <c r="G157" s="83" t="s">
        <v>594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601</v>
      </c>
      <c r="B158" s="83" t="s">
        <v>593</v>
      </c>
      <c r="C158" s="83">
        <v>8513.32</v>
      </c>
      <c r="D158" s="83">
        <v>5853.3</v>
      </c>
      <c r="E158" s="83">
        <v>2660.03</v>
      </c>
      <c r="F158" s="83">
        <v>0.69</v>
      </c>
      <c r="G158" s="83" t="s">
        <v>594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596</v>
      </c>
      <c r="B159" s="83" t="s">
        <v>593</v>
      </c>
      <c r="C159" s="83">
        <v>643048.34</v>
      </c>
      <c r="D159" s="83">
        <v>399508.21</v>
      </c>
      <c r="E159" s="83">
        <v>243540.14</v>
      </c>
      <c r="F159" s="83">
        <v>0.62</v>
      </c>
      <c r="G159" s="83" t="s">
        <v>594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602</v>
      </c>
      <c r="B160" s="83" t="s">
        <v>593</v>
      </c>
      <c r="C160" s="83">
        <v>45941.06</v>
      </c>
      <c r="D160" s="83">
        <v>28862.37</v>
      </c>
      <c r="E160" s="83">
        <v>17078.68</v>
      </c>
      <c r="F160" s="83">
        <v>0.63</v>
      </c>
      <c r="G160" s="83" t="s">
        <v>594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597</v>
      </c>
      <c r="B161" s="83" t="s">
        <v>593</v>
      </c>
      <c r="C161" s="83">
        <v>611116.30000000005</v>
      </c>
      <c r="D161" s="83">
        <v>384501.26</v>
      </c>
      <c r="E161" s="83">
        <v>226615.05</v>
      </c>
      <c r="F161" s="83">
        <v>0.63</v>
      </c>
      <c r="G161" s="83" t="s">
        <v>594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598</v>
      </c>
      <c r="B162" s="83" t="s">
        <v>593</v>
      </c>
      <c r="C162" s="83">
        <v>27716.68</v>
      </c>
      <c r="D162" s="83">
        <v>18968.939999999999</v>
      </c>
      <c r="E162" s="83">
        <v>8747.73</v>
      </c>
      <c r="F162" s="83">
        <v>0.68</v>
      </c>
      <c r="G162" s="83" t="s">
        <v>594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599</v>
      </c>
      <c r="B163" s="83" t="s">
        <v>593</v>
      </c>
      <c r="C163" s="83">
        <v>27269.94</v>
      </c>
      <c r="D163" s="83">
        <v>18659.66</v>
      </c>
      <c r="E163" s="83">
        <v>8610.2800000000007</v>
      </c>
      <c r="F163" s="83">
        <v>0.68</v>
      </c>
      <c r="G163" s="83" t="s">
        <v>594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604</v>
      </c>
      <c r="B164" s="83" t="s">
        <v>593</v>
      </c>
      <c r="C164" s="83">
        <v>72494.070000000007</v>
      </c>
      <c r="D164" s="83">
        <v>45385.919999999998</v>
      </c>
      <c r="E164" s="83">
        <v>27108.15</v>
      </c>
      <c r="F164" s="83">
        <v>0.63</v>
      </c>
      <c r="G164" s="83" t="s">
        <v>594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605</v>
      </c>
      <c r="B165" s="83" t="s">
        <v>593</v>
      </c>
      <c r="C165" s="83">
        <v>4836.03</v>
      </c>
      <c r="D165" s="83">
        <v>3013.74</v>
      </c>
      <c r="E165" s="83">
        <v>1822.28</v>
      </c>
      <c r="F165" s="83">
        <v>0.62</v>
      </c>
      <c r="G165" s="83" t="s">
        <v>594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603</v>
      </c>
      <c r="B166" s="83" t="s">
        <v>593</v>
      </c>
      <c r="C166" s="83">
        <v>753351.58</v>
      </c>
      <c r="D166" s="83">
        <v>503492.31</v>
      </c>
      <c r="E166" s="83">
        <v>249859.28</v>
      </c>
      <c r="F166" s="83">
        <v>0.67</v>
      </c>
      <c r="G166" s="83" t="s">
        <v>594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241</v>
      </c>
      <c r="C168" s="83" t="s">
        <v>588</v>
      </c>
      <c r="D168" s="83" t="s">
        <v>583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625</v>
      </c>
      <c r="B169" s="83" t="s">
        <v>607</v>
      </c>
      <c r="C169" s="83">
        <v>41477.01</v>
      </c>
      <c r="D169" s="83" t="s">
        <v>594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606</v>
      </c>
      <c r="B170" s="83" t="s">
        <v>607</v>
      </c>
      <c r="C170" s="83">
        <v>29672.07</v>
      </c>
      <c r="D170" s="83" t="s">
        <v>594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613</v>
      </c>
      <c r="B171" s="83" t="s">
        <v>607</v>
      </c>
      <c r="C171" s="83">
        <v>19743.830000000002</v>
      </c>
      <c r="D171" s="83" t="s">
        <v>594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621</v>
      </c>
      <c r="B172" s="83" t="s">
        <v>607</v>
      </c>
      <c r="C172" s="83">
        <v>11584.95</v>
      </c>
      <c r="D172" s="83" t="s">
        <v>594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628</v>
      </c>
      <c r="B173" s="83" t="s">
        <v>607</v>
      </c>
      <c r="C173" s="83">
        <v>3607.04</v>
      </c>
      <c r="D173" s="83" t="s">
        <v>594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838</v>
      </c>
      <c r="B174" s="83" t="s">
        <v>839</v>
      </c>
      <c r="C174" s="83">
        <v>17781.14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626</v>
      </c>
      <c r="B175" s="83" t="s">
        <v>607</v>
      </c>
      <c r="C175" s="83">
        <v>42565.15</v>
      </c>
      <c r="D175" s="83" t="s">
        <v>594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627</v>
      </c>
      <c r="B176" s="83" t="s">
        <v>607</v>
      </c>
      <c r="C176" s="83">
        <v>17610.25</v>
      </c>
      <c r="D176" s="83" t="s">
        <v>594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612</v>
      </c>
      <c r="B177" s="83" t="s">
        <v>607</v>
      </c>
      <c r="C177" s="83">
        <v>46998.71</v>
      </c>
      <c r="D177" s="83" t="s">
        <v>594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614</v>
      </c>
      <c r="B178" s="83" t="s">
        <v>607</v>
      </c>
      <c r="C178" s="83">
        <v>90140.2</v>
      </c>
      <c r="D178" s="83" t="s">
        <v>594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610</v>
      </c>
      <c r="B179" s="83" t="s">
        <v>607</v>
      </c>
      <c r="C179" s="83">
        <v>335.1</v>
      </c>
      <c r="D179" s="83" t="s">
        <v>594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608</v>
      </c>
      <c r="B180" s="83" t="s">
        <v>607</v>
      </c>
      <c r="C180" s="83">
        <v>5872.85</v>
      </c>
      <c r="D180" s="83" t="s">
        <v>594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609</v>
      </c>
      <c r="B181" s="83" t="s">
        <v>607</v>
      </c>
      <c r="C181" s="83">
        <v>6788.51</v>
      </c>
      <c r="D181" s="83" t="s">
        <v>594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615</v>
      </c>
      <c r="B182" s="83" t="s">
        <v>607</v>
      </c>
      <c r="C182" s="83">
        <v>20552.169999999998</v>
      </c>
      <c r="D182" s="83" t="s">
        <v>594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622</v>
      </c>
      <c r="B183" s="83" t="s">
        <v>607</v>
      </c>
      <c r="C183" s="83">
        <v>5611.42</v>
      </c>
      <c r="D183" s="83" t="s">
        <v>594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616</v>
      </c>
      <c r="B184" s="83" t="s">
        <v>607</v>
      </c>
      <c r="C184" s="83">
        <v>20487.14</v>
      </c>
      <c r="D184" s="83" t="s">
        <v>594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623</v>
      </c>
      <c r="B185" s="83" t="s">
        <v>607</v>
      </c>
      <c r="C185" s="83">
        <v>5614.45</v>
      </c>
      <c r="D185" s="83" t="s">
        <v>594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617</v>
      </c>
      <c r="B186" s="83" t="s">
        <v>607</v>
      </c>
      <c r="C186" s="83">
        <v>975135.2</v>
      </c>
      <c r="D186" s="83" t="s">
        <v>594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624</v>
      </c>
      <c r="B187" s="83" t="s">
        <v>607</v>
      </c>
      <c r="C187" s="83">
        <v>60553.09</v>
      </c>
      <c r="D187" s="83" t="s">
        <v>594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618</v>
      </c>
      <c r="B188" s="83" t="s">
        <v>607</v>
      </c>
      <c r="C188" s="83">
        <v>975135.2</v>
      </c>
      <c r="D188" s="83" t="s">
        <v>594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619</v>
      </c>
      <c r="B189" s="83" t="s">
        <v>607</v>
      </c>
      <c r="C189" s="83">
        <v>20212.580000000002</v>
      </c>
      <c r="D189" s="83" t="s">
        <v>594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620</v>
      </c>
      <c r="B190" s="83" t="s">
        <v>607</v>
      </c>
      <c r="C190" s="83">
        <v>20188.52</v>
      </c>
      <c r="D190" s="83" t="s">
        <v>594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611</v>
      </c>
      <c r="B191" s="83" t="s">
        <v>607</v>
      </c>
      <c r="C191" s="83">
        <v>587.74</v>
      </c>
      <c r="D191" s="83" t="s">
        <v>594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630</v>
      </c>
      <c r="B192" s="83" t="s">
        <v>607</v>
      </c>
      <c r="C192" s="83">
        <v>76011.740000000005</v>
      </c>
      <c r="D192" s="83" t="s">
        <v>594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631</v>
      </c>
      <c r="B193" s="83" t="s">
        <v>607</v>
      </c>
      <c r="C193" s="83">
        <v>4976.96</v>
      </c>
      <c r="D193" s="83" t="s">
        <v>594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629</v>
      </c>
      <c r="B194" s="83" t="s">
        <v>607</v>
      </c>
      <c r="C194" s="83">
        <v>421107.33</v>
      </c>
      <c r="D194" s="83" t="s">
        <v>594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241</v>
      </c>
      <c r="C196" s="83" t="s">
        <v>632</v>
      </c>
      <c r="D196" s="83" t="s">
        <v>633</v>
      </c>
      <c r="E196" s="83" t="s">
        <v>634</v>
      </c>
      <c r="F196" s="83" t="s">
        <v>635</v>
      </c>
      <c r="G196" s="83" t="s">
        <v>636</v>
      </c>
      <c r="H196" s="83" t="s">
        <v>637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840</v>
      </c>
      <c r="B197" s="83" t="s">
        <v>642</v>
      </c>
      <c r="C197" s="83">
        <v>0.54</v>
      </c>
      <c r="D197" s="83">
        <v>50</v>
      </c>
      <c r="E197" s="83">
        <v>0.44</v>
      </c>
      <c r="F197" s="83">
        <v>41.23</v>
      </c>
      <c r="G197" s="83">
        <v>1</v>
      </c>
      <c r="H197" s="83" t="s">
        <v>841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652</v>
      </c>
      <c r="B198" s="83" t="s">
        <v>639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640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653</v>
      </c>
      <c r="B199" s="83" t="s">
        <v>639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640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638</v>
      </c>
      <c r="B200" s="83" t="s">
        <v>639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640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641</v>
      </c>
      <c r="B201" s="83" t="s">
        <v>642</v>
      </c>
      <c r="C201" s="83">
        <v>0.52</v>
      </c>
      <c r="D201" s="83">
        <v>331</v>
      </c>
      <c r="E201" s="83">
        <v>1.5</v>
      </c>
      <c r="F201" s="83">
        <v>952.1</v>
      </c>
      <c r="G201" s="83">
        <v>1</v>
      </c>
      <c r="H201" s="83" t="s">
        <v>643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649</v>
      </c>
      <c r="B202" s="83" t="s">
        <v>642</v>
      </c>
      <c r="C202" s="83">
        <v>0.52</v>
      </c>
      <c r="D202" s="83">
        <v>331</v>
      </c>
      <c r="E202" s="83">
        <v>0.39</v>
      </c>
      <c r="F202" s="83">
        <v>247.55</v>
      </c>
      <c r="G202" s="83">
        <v>1</v>
      </c>
      <c r="H202" s="83" t="s">
        <v>643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644</v>
      </c>
      <c r="B203" s="83" t="s">
        <v>642</v>
      </c>
      <c r="C203" s="83">
        <v>0.52</v>
      </c>
      <c r="D203" s="83">
        <v>331</v>
      </c>
      <c r="E203" s="83">
        <v>1.46</v>
      </c>
      <c r="F203" s="83">
        <v>928.82</v>
      </c>
      <c r="G203" s="83">
        <v>1</v>
      </c>
      <c r="H203" s="83" t="s">
        <v>643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650</v>
      </c>
      <c r="B204" s="83" t="s">
        <v>642</v>
      </c>
      <c r="C204" s="83">
        <v>0.52</v>
      </c>
      <c r="D204" s="83">
        <v>331</v>
      </c>
      <c r="E204" s="83">
        <v>0.38</v>
      </c>
      <c r="F204" s="83">
        <v>242.49</v>
      </c>
      <c r="G204" s="83">
        <v>1</v>
      </c>
      <c r="H204" s="83" t="s">
        <v>643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645</v>
      </c>
      <c r="B205" s="83" t="s">
        <v>642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643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651</v>
      </c>
      <c r="B206" s="83" t="s">
        <v>642</v>
      </c>
      <c r="C206" s="83">
        <v>0.52</v>
      </c>
      <c r="D206" s="83">
        <v>331</v>
      </c>
      <c r="E206" s="83">
        <v>1.53</v>
      </c>
      <c r="F206" s="83">
        <v>973.21</v>
      </c>
      <c r="G206" s="83">
        <v>1</v>
      </c>
      <c r="H206" s="83" t="s">
        <v>643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646</v>
      </c>
      <c r="B207" s="83" t="s">
        <v>642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643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647</v>
      </c>
      <c r="B208" s="83" t="s">
        <v>642</v>
      </c>
      <c r="C208" s="83">
        <v>0.52</v>
      </c>
      <c r="D208" s="83">
        <v>331</v>
      </c>
      <c r="E208" s="83">
        <v>1.23</v>
      </c>
      <c r="F208" s="83">
        <v>783.94</v>
      </c>
      <c r="G208" s="83">
        <v>1</v>
      </c>
      <c r="H208" s="83" t="s">
        <v>643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648</v>
      </c>
      <c r="B209" s="83" t="s">
        <v>642</v>
      </c>
      <c r="C209" s="83">
        <v>0.52</v>
      </c>
      <c r="D209" s="83">
        <v>331</v>
      </c>
      <c r="E209" s="83">
        <v>1.21</v>
      </c>
      <c r="F209" s="83">
        <v>771.25</v>
      </c>
      <c r="G209" s="83">
        <v>1</v>
      </c>
      <c r="H209" s="83" t="s">
        <v>643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657</v>
      </c>
      <c r="B210" s="83" t="s">
        <v>642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656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658</v>
      </c>
      <c r="B211" s="83" t="s">
        <v>642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656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654</v>
      </c>
      <c r="B212" s="83" t="s">
        <v>655</v>
      </c>
      <c r="C212" s="83">
        <v>0.61</v>
      </c>
      <c r="D212" s="83">
        <v>1017.59</v>
      </c>
      <c r="E212" s="83">
        <v>38.840000000000003</v>
      </c>
      <c r="F212" s="83">
        <v>64610.07</v>
      </c>
      <c r="G212" s="83">
        <v>1</v>
      </c>
      <c r="H212" s="83" t="s">
        <v>656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241</v>
      </c>
      <c r="C214" s="83" t="s">
        <v>659</v>
      </c>
      <c r="D214" s="83" t="s">
        <v>660</v>
      </c>
      <c r="E214" s="83" t="s">
        <v>661</v>
      </c>
      <c r="F214" s="83" t="s">
        <v>662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667</v>
      </c>
      <c r="B215" s="83" t="s">
        <v>664</v>
      </c>
      <c r="C215" s="83" t="s">
        <v>665</v>
      </c>
      <c r="D215" s="83">
        <v>179352</v>
      </c>
      <c r="E215" s="83">
        <v>22767.21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666</v>
      </c>
      <c r="B216" s="83" t="s">
        <v>664</v>
      </c>
      <c r="C216" s="83" t="s">
        <v>665</v>
      </c>
      <c r="D216" s="83">
        <v>179352</v>
      </c>
      <c r="E216" s="83">
        <v>24967.200000000001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663</v>
      </c>
      <c r="B217" s="83" t="s">
        <v>664</v>
      </c>
      <c r="C217" s="83" t="s">
        <v>665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241</v>
      </c>
      <c r="C219" s="83" t="s">
        <v>668</v>
      </c>
      <c r="D219" s="83" t="s">
        <v>669</v>
      </c>
      <c r="E219" s="83" t="s">
        <v>670</v>
      </c>
      <c r="F219" s="83" t="s">
        <v>671</v>
      </c>
      <c r="G219" s="83" t="s">
        <v>672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673</v>
      </c>
      <c r="B220" s="83" t="s">
        <v>674</v>
      </c>
      <c r="C220" s="83">
        <v>2</v>
      </c>
      <c r="D220" s="83">
        <v>845000</v>
      </c>
      <c r="E220" s="83">
        <v>0.78</v>
      </c>
      <c r="F220" s="83">
        <v>0.33</v>
      </c>
      <c r="G220" s="83">
        <v>0.65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675</v>
      </c>
      <c r="C222" s="83" t="s">
        <v>676</v>
      </c>
      <c r="D222" s="83" t="s">
        <v>677</v>
      </c>
      <c r="E222" s="83" t="s">
        <v>678</v>
      </c>
      <c r="F222" s="83" t="s">
        <v>679</v>
      </c>
      <c r="G222" s="83" t="s">
        <v>680</v>
      </c>
      <c r="H222" s="83" t="s">
        <v>681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682</v>
      </c>
      <c r="B223" s="83">
        <v>238522.4056</v>
      </c>
      <c r="C223" s="83">
        <v>333.78399999999999</v>
      </c>
      <c r="D223" s="83">
        <v>382.96899999999999</v>
      </c>
      <c r="E223" s="83">
        <v>0</v>
      </c>
      <c r="F223" s="83">
        <v>3.0000000000000001E-3</v>
      </c>
      <c r="G223" s="83">
        <v>251368.6526</v>
      </c>
      <c r="H223" s="83">
        <v>93763.027000000002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683</v>
      </c>
      <c r="B224" s="83">
        <v>211107.889</v>
      </c>
      <c r="C224" s="83">
        <v>298.00209999999998</v>
      </c>
      <c r="D224" s="83">
        <v>347.35829999999999</v>
      </c>
      <c r="E224" s="83">
        <v>0</v>
      </c>
      <c r="F224" s="83">
        <v>2.7000000000000001E-3</v>
      </c>
      <c r="G224" s="83">
        <v>228012.67230000001</v>
      </c>
      <c r="H224" s="83">
        <v>83233.152300000002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684</v>
      </c>
      <c r="B225" s="83">
        <v>219912.35320000001</v>
      </c>
      <c r="C225" s="83">
        <v>318.42559999999997</v>
      </c>
      <c r="D225" s="83">
        <v>387.87830000000002</v>
      </c>
      <c r="E225" s="83">
        <v>0</v>
      </c>
      <c r="F225" s="83">
        <v>3.0000000000000001E-3</v>
      </c>
      <c r="G225" s="83">
        <v>254664.38200000001</v>
      </c>
      <c r="H225" s="83">
        <v>87468.691399999996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685</v>
      </c>
      <c r="B226" s="83">
        <v>195602.15890000001</v>
      </c>
      <c r="C226" s="83">
        <v>294.29680000000002</v>
      </c>
      <c r="D226" s="83">
        <v>381.05110000000002</v>
      </c>
      <c r="E226" s="83">
        <v>0</v>
      </c>
      <c r="F226" s="83">
        <v>2.8999999999999998E-3</v>
      </c>
      <c r="G226" s="83">
        <v>250251.1618</v>
      </c>
      <c r="H226" s="83">
        <v>78857.764599999995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387</v>
      </c>
      <c r="B227" s="83">
        <v>191687.6698</v>
      </c>
      <c r="C227" s="83">
        <v>299.06819999999999</v>
      </c>
      <c r="D227" s="83">
        <v>408.13909999999998</v>
      </c>
      <c r="E227" s="83">
        <v>0</v>
      </c>
      <c r="F227" s="83">
        <v>3.0999999999999999E-3</v>
      </c>
      <c r="G227" s="83">
        <v>268101.27549999999</v>
      </c>
      <c r="H227" s="83">
        <v>78298.6685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686</v>
      </c>
      <c r="B228" s="83">
        <v>188268.45170000001</v>
      </c>
      <c r="C228" s="83">
        <v>302.88279999999997</v>
      </c>
      <c r="D228" s="83">
        <v>430.65030000000002</v>
      </c>
      <c r="E228" s="83">
        <v>0</v>
      </c>
      <c r="F228" s="83">
        <v>3.2000000000000002E-3</v>
      </c>
      <c r="G228" s="83">
        <v>282935.97930000001</v>
      </c>
      <c r="H228" s="83">
        <v>77776.564299999998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687</v>
      </c>
      <c r="B229" s="83">
        <v>208503.40650000001</v>
      </c>
      <c r="C229" s="83">
        <v>341.96530000000001</v>
      </c>
      <c r="D229" s="83">
        <v>498.19560000000001</v>
      </c>
      <c r="E229" s="83">
        <v>0</v>
      </c>
      <c r="F229" s="83">
        <v>3.7000000000000002E-3</v>
      </c>
      <c r="G229" s="83">
        <v>327344.50709999999</v>
      </c>
      <c r="H229" s="83">
        <v>86760.012300000002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688</v>
      </c>
      <c r="B230" s="83">
        <v>198418.63459999999</v>
      </c>
      <c r="C230" s="83">
        <v>323.9085</v>
      </c>
      <c r="D230" s="83">
        <v>469.16019999999997</v>
      </c>
      <c r="E230" s="83">
        <v>0</v>
      </c>
      <c r="F230" s="83">
        <v>3.5000000000000001E-3</v>
      </c>
      <c r="G230" s="83">
        <v>308259.5233</v>
      </c>
      <c r="H230" s="83">
        <v>82418.668999999994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689</v>
      </c>
      <c r="B231" s="83">
        <v>180958.45879999999</v>
      </c>
      <c r="C231" s="83">
        <v>289.3272</v>
      </c>
      <c r="D231" s="83">
        <v>408.0831</v>
      </c>
      <c r="E231" s="83">
        <v>0</v>
      </c>
      <c r="F231" s="83">
        <v>3.0999999999999999E-3</v>
      </c>
      <c r="G231" s="83">
        <v>268100.72450000001</v>
      </c>
      <c r="H231" s="83">
        <v>74585.077499999999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690</v>
      </c>
      <c r="B232" s="83">
        <v>191256.03580000001</v>
      </c>
      <c r="C232" s="83">
        <v>296.6386</v>
      </c>
      <c r="D232" s="83">
        <v>401.5018</v>
      </c>
      <c r="E232" s="83">
        <v>0</v>
      </c>
      <c r="F232" s="83">
        <v>3.0000000000000001E-3</v>
      </c>
      <c r="G232" s="83">
        <v>263732.1912</v>
      </c>
      <c r="H232" s="83">
        <v>77954.494200000001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691</v>
      </c>
      <c r="B233" s="83">
        <v>201967.095</v>
      </c>
      <c r="C233" s="83">
        <v>298.59679999999997</v>
      </c>
      <c r="D233" s="83">
        <v>376.26949999999999</v>
      </c>
      <c r="E233" s="83">
        <v>0</v>
      </c>
      <c r="F233" s="83">
        <v>2.8999999999999998E-3</v>
      </c>
      <c r="G233" s="83">
        <v>247081.0569</v>
      </c>
      <c r="H233" s="83">
        <v>80919.452999999994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692</v>
      </c>
      <c r="B234" s="83">
        <v>231046.41459999999</v>
      </c>
      <c r="C234" s="83">
        <v>327.12209999999999</v>
      </c>
      <c r="D234" s="83">
        <v>383.33859999999999</v>
      </c>
      <c r="E234" s="83">
        <v>0</v>
      </c>
      <c r="F234" s="83">
        <v>3.0000000000000001E-3</v>
      </c>
      <c r="G234" s="83">
        <v>251637.38620000001</v>
      </c>
      <c r="H234" s="83">
        <v>91187.436900000001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693</v>
      </c>
      <c r="B236" s="84">
        <v>2457250</v>
      </c>
      <c r="C236" s="83">
        <v>3724.018</v>
      </c>
      <c r="D236" s="83">
        <v>4874.5947999999999</v>
      </c>
      <c r="E236" s="83">
        <v>0</v>
      </c>
      <c r="F236" s="83">
        <v>3.73E-2</v>
      </c>
      <c r="G236" s="84">
        <v>3201490</v>
      </c>
      <c r="H236" s="83">
        <v>993223.01100000006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694</v>
      </c>
      <c r="B237" s="83">
        <v>180958.45879999999</v>
      </c>
      <c r="C237" s="83">
        <v>289.3272</v>
      </c>
      <c r="D237" s="83">
        <v>347.35829999999999</v>
      </c>
      <c r="E237" s="83">
        <v>0</v>
      </c>
      <c r="F237" s="83">
        <v>2.7000000000000001E-3</v>
      </c>
      <c r="G237" s="83">
        <v>228012.67230000001</v>
      </c>
      <c r="H237" s="83">
        <v>74585.077499999999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695</v>
      </c>
      <c r="B238" s="83">
        <v>238522.4056</v>
      </c>
      <c r="C238" s="83">
        <v>341.96530000000001</v>
      </c>
      <c r="D238" s="83">
        <v>498.19560000000001</v>
      </c>
      <c r="E238" s="83">
        <v>0</v>
      </c>
      <c r="F238" s="83">
        <v>3.7000000000000002E-3</v>
      </c>
      <c r="G238" s="83">
        <v>327344.50709999999</v>
      </c>
      <c r="H238" s="83">
        <v>93763.027000000002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696</v>
      </c>
      <c r="C240" s="83" t="s">
        <v>697</v>
      </c>
      <c r="D240" s="83" t="s">
        <v>698</v>
      </c>
      <c r="E240" s="83" t="s">
        <v>699</v>
      </c>
      <c r="F240" s="83" t="s">
        <v>700</v>
      </c>
      <c r="G240" s="83" t="s">
        <v>701</v>
      </c>
      <c r="H240" s="83" t="s">
        <v>702</v>
      </c>
      <c r="I240" s="83" t="s">
        <v>703</v>
      </c>
      <c r="J240" s="83" t="s">
        <v>704</v>
      </c>
      <c r="K240" s="83" t="s">
        <v>705</v>
      </c>
      <c r="L240" s="83" t="s">
        <v>706</v>
      </c>
      <c r="M240" s="83" t="s">
        <v>707</v>
      </c>
      <c r="N240" s="83" t="s">
        <v>708</v>
      </c>
      <c r="O240" s="83" t="s">
        <v>709</v>
      </c>
      <c r="P240" s="83" t="s">
        <v>710</v>
      </c>
      <c r="Q240" s="83" t="s">
        <v>711</v>
      </c>
      <c r="R240" s="83" t="s">
        <v>712</v>
      </c>
      <c r="S240" s="83" t="s">
        <v>713</v>
      </c>
    </row>
    <row r="241" spans="1:19">
      <c r="A241" s="83" t="s">
        <v>682</v>
      </c>
      <c r="B241" s="84">
        <v>583282000000</v>
      </c>
      <c r="C241" s="83">
        <v>387973.18900000001</v>
      </c>
      <c r="D241" s="83" t="s">
        <v>872</v>
      </c>
      <c r="E241" s="83">
        <v>177438.022</v>
      </c>
      <c r="F241" s="83">
        <v>92719.3</v>
      </c>
      <c r="G241" s="83">
        <v>37410.934999999998</v>
      </c>
      <c r="H241" s="83">
        <v>0</v>
      </c>
      <c r="I241" s="83">
        <v>15811.766</v>
      </c>
      <c r="J241" s="83">
        <v>11888</v>
      </c>
      <c r="K241" s="83">
        <v>1816.9680000000001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1999.4069999999999</v>
      </c>
      <c r="R241" s="83">
        <v>0</v>
      </c>
      <c r="S241" s="83">
        <v>0</v>
      </c>
    </row>
    <row r="242" spans="1:19">
      <c r="A242" s="83" t="s">
        <v>683</v>
      </c>
      <c r="B242" s="84">
        <v>529086000000</v>
      </c>
      <c r="C242" s="83">
        <v>392910.342</v>
      </c>
      <c r="D242" s="83" t="s">
        <v>826</v>
      </c>
      <c r="E242" s="83">
        <v>177438.022</v>
      </c>
      <c r="F242" s="83">
        <v>92719.3</v>
      </c>
      <c r="G242" s="83">
        <v>37410.934999999998</v>
      </c>
      <c r="H242" s="83">
        <v>0</v>
      </c>
      <c r="I242" s="83">
        <v>20470.02</v>
      </c>
      <c r="J242" s="83">
        <v>11888</v>
      </c>
      <c r="K242" s="83">
        <v>1662.046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2433.2280000000001</v>
      </c>
      <c r="R242" s="83">
        <v>0</v>
      </c>
      <c r="S242" s="83">
        <v>0</v>
      </c>
    </row>
    <row r="243" spans="1:19">
      <c r="A243" s="83" t="s">
        <v>684</v>
      </c>
      <c r="B243" s="84">
        <v>590930000000</v>
      </c>
      <c r="C243" s="83">
        <v>394953.11900000001</v>
      </c>
      <c r="D243" s="83" t="s">
        <v>873</v>
      </c>
      <c r="E243" s="83">
        <v>177438.022</v>
      </c>
      <c r="F243" s="83">
        <v>92719.3</v>
      </c>
      <c r="G243" s="83">
        <v>37410.934999999998</v>
      </c>
      <c r="H243" s="83">
        <v>0</v>
      </c>
      <c r="I243" s="83">
        <v>22508.151999999998</v>
      </c>
      <c r="J243" s="83">
        <v>11888</v>
      </c>
      <c r="K243" s="83">
        <v>1650.953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2448.9679999999998</v>
      </c>
      <c r="R243" s="83">
        <v>0</v>
      </c>
      <c r="S243" s="83">
        <v>0</v>
      </c>
    </row>
    <row r="244" spans="1:19">
      <c r="A244" s="83" t="s">
        <v>685</v>
      </c>
      <c r="B244" s="84">
        <v>580689000000</v>
      </c>
      <c r="C244" s="83">
        <v>405288.68900000001</v>
      </c>
      <c r="D244" s="83" t="s">
        <v>827</v>
      </c>
      <c r="E244" s="83">
        <v>177438.022</v>
      </c>
      <c r="F244" s="83">
        <v>92719.3</v>
      </c>
      <c r="G244" s="83">
        <v>37410.934999999998</v>
      </c>
      <c r="H244" s="83">
        <v>0</v>
      </c>
      <c r="I244" s="83">
        <v>33061.322</v>
      </c>
      <c r="J244" s="83">
        <v>11888</v>
      </c>
      <c r="K244" s="83">
        <v>1661.066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2221.2530000000002</v>
      </c>
      <c r="R244" s="83">
        <v>0</v>
      </c>
      <c r="S244" s="83">
        <v>0</v>
      </c>
    </row>
    <row r="245" spans="1:19">
      <c r="A245" s="83" t="s">
        <v>387</v>
      </c>
      <c r="B245" s="84">
        <v>622109000000</v>
      </c>
      <c r="C245" s="83">
        <v>433595.13400000002</v>
      </c>
      <c r="D245" s="83" t="s">
        <v>768</v>
      </c>
      <c r="E245" s="83">
        <v>177438.022</v>
      </c>
      <c r="F245" s="83">
        <v>92719.3</v>
      </c>
      <c r="G245" s="83">
        <v>37647.68</v>
      </c>
      <c r="H245" s="83">
        <v>0</v>
      </c>
      <c r="I245" s="83">
        <v>71696.89</v>
      </c>
      <c r="J245" s="83">
        <v>0</v>
      </c>
      <c r="K245" s="83">
        <v>2367.2069999999999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2837.2440000000001</v>
      </c>
      <c r="R245" s="83">
        <v>0</v>
      </c>
      <c r="S245" s="83">
        <v>0</v>
      </c>
    </row>
    <row r="246" spans="1:19">
      <c r="A246" s="83" t="s">
        <v>686</v>
      </c>
      <c r="B246" s="84">
        <v>656532000000</v>
      </c>
      <c r="C246" s="83">
        <v>520799.71100000001</v>
      </c>
      <c r="D246" s="83" t="s">
        <v>899</v>
      </c>
      <c r="E246" s="83">
        <v>177438.022</v>
      </c>
      <c r="F246" s="83">
        <v>92719.3</v>
      </c>
      <c r="G246" s="83">
        <v>37769.163</v>
      </c>
      <c r="H246" s="83">
        <v>0</v>
      </c>
      <c r="I246" s="83">
        <v>144601.21799999999</v>
      </c>
      <c r="J246" s="83">
        <v>11888</v>
      </c>
      <c r="K246" s="83">
        <v>4455.7539999999999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3039.4639999999999</v>
      </c>
      <c r="R246" s="83">
        <v>0</v>
      </c>
      <c r="S246" s="83">
        <v>0</v>
      </c>
    </row>
    <row r="247" spans="1:19">
      <c r="A247" s="83" t="s">
        <v>687</v>
      </c>
      <c r="B247" s="84">
        <v>759578000000</v>
      </c>
      <c r="C247" s="83">
        <v>550934.57700000005</v>
      </c>
      <c r="D247" s="83" t="s">
        <v>828</v>
      </c>
      <c r="E247" s="83">
        <v>177438.022</v>
      </c>
      <c r="F247" s="83">
        <v>92719.3</v>
      </c>
      <c r="G247" s="83">
        <v>37933.775000000001</v>
      </c>
      <c r="H247" s="83">
        <v>0</v>
      </c>
      <c r="I247" s="83">
        <v>185865.3</v>
      </c>
      <c r="J247" s="83">
        <v>0</v>
      </c>
      <c r="K247" s="83">
        <v>4974.2929999999997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3115.0970000000002</v>
      </c>
      <c r="R247" s="83">
        <v>0</v>
      </c>
      <c r="S247" s="83">
        <v>0</v>
      </c>
    </row>
    <row r="248" spans="1:19">
      <c r="A248" s="83" t="s">
        <v>688</v>
      </c>
      <c r="B248" s="84">
        <v>715293000000</v>
      </c>
      <c r="C248" s="83">
        <v>545247.321</v>
      </c>
      <c r="D248" s="83" t="s">
        <v>829</v>
      </c>
      <c r="E248" s="83">
        <v>167588.533</v>
      </c>
      <c r="F248" s="83">
        <v>91473.540999999997</v>
      </c>
      <c r="G248" s="83">
        <v>37606.983</v>
      </c>
      <c r="H248" s="83">
        <v>0</v>
      </c>
      <c r="I248" s="83">
        <v>179838.36300000001</v>
      </c>
      <c r="J248" s="83">
        <v>11888</v>
      </c>
      <c r="K248" s="83">
        <v>4921.442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3041.6680000000001</v>
      </c>
      <c r="R248" s="83">
        <v>0</v>
      </c>
      <c r="S248" s="83">
        <v>0</v>
      </c>
    </row>
    <row r="249" spans="1:19">
      <c r="A249" s="83" t="s">
        <v>689</v>
      </c>
      <c r="B249" s="84">
        <v>622108000000</v>
      </c>
      <c r="C249" s="83">
        <v>488529.36</v>
      </c>
      <c r="D249" s="83" t="s">
        <v>763</v>
      </c>
      <c r="E249" s="83">
        <v>177438.022</v>
      </c>
      <c r="F249" s="83">
        <v>92719.3</v>
      </c>
      <c r="G249" s="83">
        <v>37501.786</v>
      </c>
      <c r="H249" s="83">
        <v>0</v>
      </c>
      <c r="I249" s="83">
        <v>114163.25900000001</v>
      </c>
      <c r="J249" s="83">
        <v>11888</v>
      </c>
      <c r="K249" s="83">
        <v>3519.5680000000002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2410.634</v>
      </c>
      <c r="R249" s="83">
        <v>0</v>
      </c>
      <c r="S249" s="83">
        <v>0</v>
      </c>
    </row>
    <row r="250" spans="1:19">
      <c r="A250" s="83" t="s">
        <v>690</v>
      </c>
      <c r="B250" s="84">
        <v>611971000000</v>
      </c>
      <c r="C250" s="83">
        <v>415938.54499999998</v>
      </c>
      <c r="D250" s="83" t="s">
        <v>874</v>
      </c>
      <c r="E250" s="83">
        <v>157739.04500000001</v>
      </c>
      <c r="F250" s="83">
        <v>88982.023000000001</v>
      </c>
      <c r="G250" s="83">
        <v>37410.934999999998</v>
      </c>
      <c r="H250" s="83">
        <v>0</v>
      </c>
      <c r="I250" s="83">
        <v>65371.591</v>
      </c>
      <c r="J250" s="83">
        <v>11888</v>
      </c>
      <c r="K250" s="83">
        <v>2892.4630000000002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2765.6970000000001</v>
      </c>
      <c r="R250" s="83">
        <v>0</v>
      </c>
      <c r="S250" s="83">
        <v>0</v>
      </c>
    </row>
    <row r="251" spans="1:19">
      <c r="A251" s="83" t="s">
        <v>691</v>
      </c>
      <c r="B251" s="84">
        <v>573333000000</v>
      </c>
      <c r="C251" s="83">
        <v>397856.39299999998</v>
      </c>
      <c r="D251" s="83" t="s">
        <v>731</v>
      </c>
      <c r="E251" s="83">
        <v>177438.022</v>
      </c>
      <c r="F251" s="83">
        <v>92719.3</v>
      </c>
      <c r="G251" s="83">
        <v>37410.934999999998</v>
      </c>
      <c r="H251" s="83">
        <v>0</v>
      </c>
      <c r="I251" s="83">
        <v>25409.388999999999</v>
      </c>
      <c r="J251" s="83">
        <v>11888</v>
      </c>
      <c r="K251" s="83">
        <v>1556.79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2545.1669999999999</v>
      </c>
      <c r="R251" s="83">
        <v>0</v>
      </c>
      <c r="S251" s="83">
        <v>0</v>
      </c>
    </row>
    <row r="252" spans="1:19">
      <c r="A252" s="83" t="s">
        <v>692</v>
      </c>
      <c r="B252" s="84">
        <v>583906000000</v>
      </c>
      <c r="C252" s="83">
        <v>388959.88299999997</v>
      </c>
      <c r="D252" s="83" t="s">
        <v>822</v>
      </c>
      <c r="E252" s="83">
        <v>177438.022</v>
      </c>
      <c r="F252" s="83">
        <v>92719.3</v>
      </c>
      <c r="G252" s="83">
        <v>37410.934999999998</v>
      </c>
      <c r="H252" s="83">
        <v>0</v>
      </c>
      <c r="I252" s="83">
        <v>16969.205000000002</v>
      </c>
      <c r="J252" s="83">
        <v>11888</v>
      </c>
      <c r="K252" s="83">
        <v>1628.337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2017.2940000000001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693</v>
      </c>
      <c r="B254" s="84">
        <v>7428820000000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694</v>
      </c>
      <c r="B255" s="84">
        <v>529086000000</v>
      </c>
      <c r="C255" s="83">
        <v>387973.18900000001</v>
      </c>
      <c r="D255" s="83"/>
      <c r="E255" s="83">
        <v>157739.04500000001</v>
      </c>
      <c r="F255" s="83">
        <v>88982.023000000001</v>
      </c>
      <c r="G255" s="83">
        <v>37410.934999999998</v>
      </c>
      <c r="H255" s="83">
        <v>0</v>
      </c>
      <c r="I255" s="83">
        <v>15811.766</v>
      </c>
      <c r="J255" s="83">
        <v>0</v>
      </c>
      <c r="K255" s="83">
        <v>1556.79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1999.4069999999999</v>
      </c>
      <c r="R255" s="83">
        <v>0</v>
      </c>
      <c r="S255" s="83">
        <v>0</v>
      </c>
    </row>
    <row r="256" spans="1:19">
      <c r="A256" s="83" t="s">
        <v>695</v>
      </c>
      <c r="B256" s="84">
        <v>759578000000</v>
      </c>
      <c r="C256" s="83">
        <v>550934.57700000005</v>
      </c>
      <c r="D256" s="83"/>
      <c r="E256" s="83">
        <v>177438.022</v>
      </c>
      <c r="F256" s="83">
        <v>92719.3</v>
      </c>
      <c r="G256" s="83">
        <v>37933.775000000001</v>
      </c>
      <c r="H256" s="83">
        <v>0</v>
      </c>
      <c r="I256" s="83">
        <v>185865.3</v>
      </c>
      <c r="J256" s="83">
        <v>11888</v>
      </c>
      <c r="K256" s="83">
        <v>4974.2929999999997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3115.0970000000002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716</v>
      </c>
      <c r="C258" s="83" t="s">
        <v>717</v>
      </c>
      <c r="D258" s="83" t="s">
        <v>132</v>
      </c>
      <c r="E258" s="83" t="s">
        <v>287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718</v>
      </c>
      <c r="B259" s="83">
        <v>115530.27</v>
      </c>
      <c r="C259" s="83">
        <v>126626.85</v>
      </c>
      <c r="D259" s="83">
        <v>0</v>
      </c>
      <c r="E259" s="83">
        <v>242157.12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719</v>
      </c>
      <c r="B260" s="83">
        <v>10.18</v>
      </c>
      <c r="C260" s="83">
        <v>11.16</v>
      </c>
      <c r="D260" s="83">
        <v>0</v>
      </c>
      <c r="E260" s="83">
        <v>21.34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720</v>
      </c>
      <c r="B261" s="83">
        <v>10.18</v>
      </c>
      <c r="C261" s="83">
        <v>11.16</v>
      </c>
      <c r="D261" s="83">
        <v>0</v>
      </c>
      <c r="E261" s="83">
        <v>21.34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"/>
  <dimension ref="A1:S274"/>
  <sheetViews>
    <sheetView workbookViewId="0"/>
  </sheetViews>
  <sheetFormatPr defaultRowHeight="10.5"/>
  <cols>
    <col min="1" max="1" width="47.1640625" style="73" customWidth="1"/>
    <col min="2" max="2" width="25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426</v>
      </c>
      <c r="C1" s="83" t="s">
        <v>427</v>
      </c>
      <c r="D1" s="83" t="s">
        <v>428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429</v>
      </c>
      <c r="B2" s="83">
        <v>28136.54</v>
      </c>
      <c r="C2" s="83">
        <v>2480.02</v>
      </c>
      <c r="D2" s="83">
        <v>2480.02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430</v>
      </c>
      <c r="B3" s="83">
        <v>28136.54</v>
      </c>
      <c r="C3" s="83">
        <v>2480.02</v>
      </c>
      <c r="D3" s="83">
        <v>2480.02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431</v>
      </c>
      <c r="B4" s="83">
        <v>48780.59</v>
      </c>
      <c r="C4" s="83">
        <v>4299.6400000000003</v>
      </c>
      <c r="D4" s="83">
        <v>4299.6400000000003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432</v>
      </c>
      <c r="B5" s="83">
        <v>48780.59</v>
      </c>
      <c r="C5" s="83">
        <v>4299.6400000000003</v>
      </c>
      <c r="D5" s="83">
        <v>4299.6400000000003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434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435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436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437</v>
      </c>
      <c r="C12" s="83" t="s">
        <v>438</v>
      </c>
      <c r="D12" s="83" t="s">
        <v>439</v>
      </c>
      <c r="E12" s="83" t="s">
        <v>440</v>
      </c>
      <c r="F12" s="83" t="s">
        <v>441</v>
      </c>
      <c r="G12" s="83" t="s">
        <v>442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196</v>
      </c>
      <c r="B13" s="83">
        <v>4.18</v>
      </c>
      <c r="C13" s="83">
        <v>9580.5400000000009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197</v>
      </c>
      <c r="B14" s="83">
        <v>632.01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205</v>
      </c>
      <c r="B15" s="83">
        <v>2237.64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206</v>
      </c>
      <c r="B16" s="83">
        <v>185.35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207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208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209</v>
      </c>
      <c r="B19" s="83">
        <v>1187.6099999999999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210</v>
      </c>
      <c r="B20" s="83">
        <v>66.95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211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212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191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213</v>
      </c>
      <c r="B24" s="83">
        <v>0</v>
      </c>
      <c r="C24" s="83">
        <v>10036.92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214</v>
      </c>
      <c r="B25" s="83">
        <v>66.98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215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216</v>
      </c>
      <c r="B28" s="83">
        <v>7280.44</v>
      </c>
      <c r="C28" s="83">
        <v>20856.099999999999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433</v>
      </c>
      <c r="C30" s="83" t="s">
        <v>338</v>
      </c>
      <c r="D30" s="83" t="s">
        <v>443</v>
      </c>
      <c r="E30" s="83" t="s">
        <v>444</v>
      </c>
      <c r="F30" s="83" t="s">
        <v>445</v>
      </c>
      <c r="G30" s="83" t="s">
        <v>446</v>
      </c>
      <c r="H30" s="83" t="s">
        <v>447</v>
      </c>
      <c r="I30" s="83" t="s">
        <v>448</v>
      </c>
      <c r="J30" s="83" t="s">
        <v>449</v>
      </c>
      <c r="K30"/>
      <c r="L30"/>
      <c r="M30"/>
      <c r="N30"/>
      <c r="O30"/>
      <c r="P30"/>
      <c r="Q30"/>
      <c r="R30"/>
      <c r="S30"/>
    </row>
    <row r="31" spans="1:19">
      <c r="A31" s="83" t="s">
        <v>468</v>
      </c>
      <c r="B31" s="83">
        <v>331.66</v>
      </c>
      <c r="C31" s="83" t="s">
        <v>286</v>
      </c>
      <c r="D31" s="83">
        <v>1010.89</v>
      </c>
      <c r="E31" s="83">
        <v>1</v>
      </c>
      <c r="F31" s="83">
        <v>97.55</v>
      </c>
      <c r="G31" s="83">
        <v>32.21</v>
      </c>
      <c r="H31" s="83">
        <v>27.55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450</v>
      </c>
      <c r="B32" s="83">
        <v>1978.83</v>
      </c>
      <c r="C32" s="83" t="s">
        <v>286</v>
      </c>
      <c r="D32" s="83">
        <v>4826.41</v>
      </c>
      <c r="E32" s="83">
        <v>1</v>
      </c>
      <c r="F32" s="83">
        <v>0</v>
      </c>
      <c r="G32" s="83">
        <v>0</v>
      </c>
      <c r="H32" s="83">
        <v>7.53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456</v>
      </c>
      <c r="B33" s="83">
        <v>188.86</v>
      </c>
      <c r="C33" s="83" t="s">
        <v>286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15.74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464</v>
      </c>
      <c r="B34" s="83">
        <v>389.4</v>
      </c>
      <c r="C34" s="83" t="s">
        <v>286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13.11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471</v>
      </c>
      <c r="B35" s="83">
        <v>412.12</v>
      </c>
      <c r="C35" s="83" t="s">
        <v>286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13.11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469</v>
      </c>
      <c r="B36" s="83">
        <v>331.66</v>
      </c>
      <c r="C36" s="83" t="s">
        <v>286</v>
      </c>
      <c r="D36" s="83">
        <v>1010.89</v>
      </c>
      <c r="E36" s="83">
        <v>1</v>
      </c>
      <c r="F36" s="83">
        <v>97.55</v>
      </c>
      <c r="G36" s="83">
        <v>32.21</v>
      </c>
      <c r="H36" s="83">
        <v>27.55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470</v>
      </c>
      <c r="B37" s="83">
        <v>103.3</v>
      </c>
      <c r="C37" s="83" t="s">
        <v>286</v>
      </c>
      <c r="D37" s="83">
        <v>314.87</v>
      </c>
      <c r="E37" s="83">
        <v>1</v>
      </c>
      <c r="F37" s="83">
        <v>87.33</v>
      </c>
      <c r="G37" s="83">
        <v>26.38</v>
      </c>
      <c r="H37" s="83">
        <v>16.829999999999998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455</v>
      </c>
      <c r="B38" s="83">
        <v>78.040000000000006</v>
      </c>
      <c r="C38" s="83" t="s">
        <v>286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12.23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457</v>
      </c>
      <c r="B39" s="83">
        <v>1308.19</v>
      </c>
      <c r="C39" s="83" t="s">
        <v>286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20.28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453</v>
      </c>
      <c r="B40" s="83">
        <v>164.24</v>
      </c>
      <c r="C40" s="83" t="s">
        <v>286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8.6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451</v>
      </c>
      <c r="B41" s="83">
        <v>67.069999999999993</v>
      </c>
      <c r="C41" s="83" t="s">
        <v>286</v>
      </c>
      <c r="D41" s="83">
        <v>265.76</v>
      </c>
      <c r="E41" s="83">
        <v>1</v>
      </c>
      <c r="F41" s="83">
        <v>68.84</v>
      </c>
      <c r="G41" s="83">
        <v>23.3</v>
      </c>
      <c r="H41" s="83">
        <v>38.090000000000003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452</v>
      </c>
      <c r="B42" s="83">
        <v>77.67</v>
      </c>
      <c r="C42" s="83" t="s">
        <v>286</v>
      </c>
      <c r="D42" s="83">
        <v>307.76</v>
      </c>
      <c r="E42" s="83">
        <v>1</v>
      </c>
      <c r="F42" s="83">
        <v>26.57</v>
      </c>
      <c r="G42" s="83">
        <v>0</v>
      </c>
      <c r="H42" s="83">
        <v>38.090000000000003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458</v>
      </c>
      <c r="B43" s="83">
        <v>39.020000000000003</v>
      </c>
      <c r="C43" s="83" t="s">
        <v>286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19.09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465</v>
      </c>
      <c r="B44" s="83">
        <v>39.020000000000003</v>
      </c>
      <c r="C44" s="83" t="s">
        <v>286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19.09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459</v>
      </c>
      <c r="B45" s="83">
        <v>39.020000000000003</v>
      </c>
      <c r="C45" s="83" t="s">
        <v>286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19.09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466</v>
      </c>
      <c r="B46" s="83">
        <v>39.020000000000003</v>
      </c>
      <c r="C46" s="83" t="s">
        <v>286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19.09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460</v>
      </c>
      <c r="B47" s="83">
        <v>24.52</v>
      </c>
      <c r="C47" s="83" t="s">
        <v>286</v>
      </c>
      <c r="D47" s="83">
        <v>74.75</v>
      </c>
      <c r="E47" s="83">
        <v>76</v>
      </c>
      <c r="F47" s="83">
        <v>11.15</v>
      </c>
      <c r="G47" s="83">
        <v>3.68</v>
      </c>
      <c r="H47" s="83">
        <v>19.09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467</v>
      </c>
      <c r="B48" s="83">
        <v>24.53</v>
      </c>
      <c r="C48" s="83" t="s">
        <v>286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19.09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461</v>
      </c>
      <c r="B49" s="83">
        <v>24.53</v>
      </c>
      <c r="C49" s="83" t="s">
        <v>286</v>
      </c>
      <c r="D49" s="83">
        <v>74.77</v>
      </c>
      <c r="E49" s="83">
        <v>76</v>
      </c>
      <c r="F49" s="83">
        <v>11.15</v>
      </c>
      <c r="G49" s="83">
        <v>3.68</v>
      </c>
      <c r="H49" s="83">
        <v>19.09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462</v>
      </c>
      <c r="B50" s="83">
        <v>39.020000000000003</v>
      </c>
      <c r="C50" s="83" t="s">
        <v>286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19.09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463</v>
      </c>
      <c r="B51" s="83">
        <v>39.020000000000003</v>
      </c>
      <c r="C51" s="83" t="s">
        <v>286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19.09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454</v>
      </c>
      <c r="B52" s="83">
        <v>94.76</v>
      </c>
      <c r="C52" s="83" t="s">
        <v>286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3.96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287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16.507999999999999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472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16.507999999999999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473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176</v>
      </c>
      <c r="C57" s="83" t="s">
        <v>474</v>
      </c>
      <c r="D57" s="83" t="s">
        <v>475</v>
      </c>
      <c r="E57" s="83" t="s">
        <v>476</v>
      </c>
      <c r="F57" s="83" t="s">
        <v>477</v>
      </c>
      <c r="G57" s="83" t="s">
        <v>478</v>
      </c>
      <c r="H57" s="83" t="s">
        <v>479</v>
      </c>
      <c r="I57" s="83" t="s">
        <v>480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529</v>
      </c>
      <c r="B58" s="83" t="s">
        <v>732</v>
      </c>
      <c r="C58" s="83">
        <v>0.08</v>
      </c>
      <c r="D58" s="83">
        <v>0.26700000000000002</v>
      </c>
      <c r="E58" s="83">
        <v>0.27800000000000002</v>
      </c>
      <c r="F58" s="83">
        <v>97.55</v>
      </c>
      <c r="G58" s="83">
        <v>0</v>
      </c>
      <c r="H58" s="83">
        <v>90</v>
      </c>
      <c r="I58" s="83" t="s">
        <v>483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530</v>
      </c>
      <c r="B59" s="83" t="s">
        <v>733</v>
      </c>
      <c r="C59" s="83">
        <v>0.3</v>
      </c>
      <c r="D59" s="83">
        <v>0.17399999999999999</v>
      </c>
      <c r="E59" s="83">
        <v>0.18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484</v>
      </c>
      <c r="B60" s="83" t="s">
        <v>482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485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481</v>
      </c>
      <c r="B61" s="83" t="s">
        <v>482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483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486</v>
      </c>
      <c r="B62" s="83" t="s">
        <v>482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487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488</v>
      </c>
      <c r="B63" s="83" t="s">
        <v>482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489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490</v>
      </c>
      <c r="B64" s="83" t="s">
        <v>482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499</v>
      </c>
      <c r="B65" s="83" t="s">
        <v>734</v>
      </c>
      <c r="C65" s="83">
        <v>0.08</v>
      </c>
      <c r="D65" s="83">
        <v>0.26700000000000002</v>
      </c>
      <c r="E65" s="83">
        <v>0.27800000000000002</v>
      </c>
      <c r="F65" s="83">
        <v>22.95</v>
      </c>
      <c r="G65" s="83">
        <v>90</v>
      </c>
      <c r="H65" s="83">
        <v>90</v>
      </c>
      <c r="I65" s="83" t="s">
        <v>485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500</v>
      </c>
      <c r="B66" s="83" t="s">
        <v>734</v>
      </c>
      <c r="C66" s="83">
        <v>0.08</v>
      </c>
      <c r="D66" s="83">
        <v>0.26700000000000002</v>
      </c>
      <c r="E66" s="83">
        <v>0.27800000000000002</v>
      </c>
      <c r="F66" s="83">
        <v>129.22999999999999</v>
      </c>
      <c r="G66" s="83">
        <v>180</v>
      </c>
      <c r="H66" s="83">
        <v>90</v>
      </c>
      <c r="I66" s="83" t="s">
        <v>487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501</v>
      </c>
      <c r="B67" s="83" t="s">
        <v>733</v>
      </c>
      <c r="C67" s="83">
        <v>0.3</v>
      </c>
      <c r="D67" s="83">
        <v>0.17399999999999999</v>
      </c>
      <c r="E67" s="83">
        <v>0.18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517</v>
      </c>
      <c r="B68" s="83" t="s">
        <v>732</v>
      </c>
      <c r="C68" s="83">
        <v>0.08</v>
      </c>
      <c r="D68" s="83">
        <v>0.26700000000000002</v>
      </c>
      <c r="E68" s="83">
        <v>0.27800000000000002</v>
      </c>
      <c r="F68" s="83">
        <v>70.599999999999994</v>
      </c>
      <c r="G68" s="83">
        <v>0</v>
      </c>
      <c r="H68" s="83">
        <v>90</v>
      </c>
      <c r="I68" s="83" t="s">
        <v>483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519</v>
      </c>
      <c r="B69" s="83" t="s">
        <v>732</v>
      </c>
      <c r="C69" s="83">
        <v>0.08</v>
      </c>
      <c r="D69" s="83">
        <v>0.26700000000000002</v>
      </c>
      <c r="E69" s="83">
        <v>0.27800000000000002</v>
      </c>
      <c r="F69" s="83">
        <v>26.02</v>
      </c>
      <c r="G69" s="83">
        <v>180</v>
      </c>
      <c r="H69" s="83">
        <v>90</v>
      </c>
      <c r="I69" s="83" t="s">
        <v>487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518</v>
      </c>
      <c r="B70" s="83" t="s">
        <v>732</v>
      </c>
      <c r="C70" s="83">
        <v>0.08</v>
      </c>
      <c r="D70" s="83">
        <v>0.26700000000000002</v>
      </c>
      <c r="E70" s="83">
        <v>0.27800000000000002</v>
      </c>
      <c r="F70" s="83">
        <v>26.01</v>
      </c>
      <c r="G70" s="83">
        <v>0</v>
      </c>
      <c r="H70" s="83">
        <v>90</v>
      </c>
      <c r="I70" s="83" t="s">
        <v>483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520</v>
      </c>
      <c r="B71" s="83" t="s">
        <v>732</v>
      </c>
      <c r="C71" s="83">
        <v>0.08</v>
      </c>
      <c r="D71" s="83">
        <v>0.26700000000000002</v>
      </c>
      <c r="E71" s="83">
        <v>0.27800000000000002</v>
      </c>
      <c r="F71" s="83">
        <v>70.599999999999994</v>
      </c>
      <c r="G71" s="83">
        <v>180</v>
      </c>
      <c r="H71" s="83">
        <v>90</v>
      </c>
      <c r="I71" s="83" t="s">
        <v>487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537</v>
      </c>
      <c r="B72" s="83" t="s">
        <v>732</v>
      </c>
      <c r="C72" s="83">
        <v>0.08</v>
      </c>
      <c r="D72" s="83">
        <v>0.26700000000000002</v>
      </c>
      <c r="E72" s="83">
        <v>0.27800000000000002</v>
      </c>
      <c r="F72" s="83">
        <v>17.649999999999999</v>
      </c>
      <c r="G72" s="83">
        <v>0</v>
      </c>
      <c r="H72" s="83">
        <v>90</v>
      </c>
      <c r="I72" s="83" t="s">
        <v>483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538</v>
      </c>
      <c r="B73" s="83" t="s">
        <v>732</v>
      </c>
      <c r="C73" s="83">
        <v>0.08</v>
      </c>
      <c r="D73" s="83">
        <v>0.26700000000000002</v>
      </c>
      <c r="E73" s="83">
        <v>0.27800000000000002</v>
      </c>
      <c r="F73" s="83">
        <v>15.79</v>
      </c>
      <c r="G73" s="83">
        <v>0</v>
      </c>
      <c r="H73" s="83">
        <v>90</v>
      </c>
      <c r="I73" s="83" t="s">
        <v>483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539</v>
      </c>
      <c r="B74" s="83" t="s">
        <v>732</v>
      </c>
      <c r="C74" s="83">
        <v>0.08</v>
      </c>
      <c r="D74" s="83">
        <v>0.26700000000000002</v>
      </c>
      <c r="E74" s="83">
        <v>0.27800000000000002</v>
      </c>
      <c r="F74" s="83">
        <v>52.03</v>
      </c>
      <c r="G74" s="83">
        <v>180</v>
      </c>
      <c r="H74" s="83">
        <v>90</v>
      </c>
      <c r="I74" s="83" t="s">
        <v>487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540</v>
      </c>
      <c r="B75" s="83" t="s">
        <v>733</v>
      </c>
      <c r="C75" s="83">
        <v>0.3</v>
      </c>
      <c r="D75" s="83">
        <v>0.17399999999999999</v>
      </c>
      <c r="E75" s="83">
        <v>0.18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541</v>
      </c>
      <c r="B76" s="83" t="s">
        <v>733</v>
      </c>
      <c r="C76" s="83">
        <v>0.3</v>
      </c>
      <c r="D76" s="83">
        <v>0.17399999999999999</v>
      </c>
      <c r="E76" s="83">
        <v>0.18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531</v>
      </c>
      <c r="B77" s="83" t="s">
        <v>732</v>
      </c>
      <c r="C77" s="83">
        <v>0.08</v>
      </c>
      <c r="D77" s="83">
        <v>0.26700000000000002</v>
      </c>
      <c r="E77" s="83">
        <v>0.27800000000000002</v>
      </c>
      <c r="F77" s="83">
        <v>97.55</v>
      </c>
      <c r="G77" s="83">
        <v>0</v>
      </c>
      <c r="H77" s="83">
        <v>90</v>
      </c>
      <c r="I77" s="83" t="s">
        <v>483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532</v>
      </c>
      <c r="B78" s="83" t="s">
        <v>733</v>
      </c>
      <c r="C78" s="83">
        <v>0.3</v>
      </c>
      <c r="D78" s="83">
        <v>0.17399999999999999</v>
      </c>
      <c r="E78" s="83">
        <v>0.18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535</v>
      </c>
      <c r="B79" s="83" t="s">
        <v>732</v>
      </c>
      <c r="C79" s="83">
        <v>0.08</v>
      </c>
      <c r="D79" s="83">
        <v>0.26700000000000002</v>
      </c>
      <c r="E79" s="83">
        <v>0.27800000000000002</v>
      </c>
      <c r="F79" s="83">
        <v>13.94</v>
      </c>
      <c r="G79" s="83">
        <v>180</v>
      </c>
      <c r="H79" s="83">
        <v>90</v>
      </c>
      <c r="I79" s="83" t="s">
        <v>487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534</v>
      </c>
      <c r="B80" s="83" t="s">
        <v>732</v>
      </c>
      <c r="C80" s="83">
        <v>0.08</v>
      </c>
      <c r="D80" s="83">
        <v>0.26700000000000002</v>
      </c>
      <c r="E80" s="83">
        <v>0.27800000000000002</v>
      </c>
      <c r="F80" s="83">
        <v>52.03</v>
      </c>
      <c r="G80" s="83">
        <v>90</v>
      </c>
      <c r="H80" s="83">
        <v>90</v>
      </c>
      <c r="I80" s="83" t="s">
        <v>485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533</v>
      </c>
      <c r="B81" s="83" t="s">
        <v>732</v>
      </c>
      <c r="C81" s="83">
        <v>0.08</v>
      </c>
      <c r="D81" s="83">
        <v>0.26700000000000002</v>
      </c>
      <c r="E81" s="83">
        <v>0.27800000000000002</v>
      </c>
      <c r="F81" s="83">
        <v>21.37</v>
      </c>
      <c r="G81" s="83">
        <v>0</v>
      </c>
      <c r="H81" s="83">
        <v>90</v>
      </c>
      <c r="I81" s="83" t="s">
        <v>483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536</v>
      </c>
      <c r="B82" s="83" t="s">
        <v>733</v>
      </c>
      <c r="C82" s="83">
        <v>0.3</v>
      </c>
      <c r="D82" s="83">
        <v>0.17399999999999999</v>
      </c>
      <c r="E82" s="83">
        <v>0.18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498</v>
      </c>
      <c r="B83" s="83" t="s">
        <v>734</v>
      </c>
      <c r="C83" s="83">
        <v>0.08</v>
      </c>
      <c r="D83" s="83">
        <v>0.26700000000000002</v>
      </c>
      <c r="E83" s="83">
        <v>0.27800000000000002</v>
      </c>
      <c r="F83" s="83">
        <v>67.63</v>
      </c>
      <c r="G83" s="83">
        <v>90</v>
      </c>
      <c r="H83" s="83">
        <v>90</v>
      </c>
      <c r="I83" s="83" t="s">
        <v>485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497</v>
      </c>
      <c r="B84" s="83" t="s">
        <v>734</v>
      </c>
      <c r="C84" s="83">
        <v>0.08</v>
      </c>
      <c r="D84" s="83">
        <v>0.26700000000000002</v>
      </c>
      <c r="E84" s="83">
        <v>0.27800000000000002</v>
      </c>
      <c r="F84" s="83">
        <v>18.12</v>
      </c>
      <c r="G84" s="83">
        <v>0</v>
      </c>
      <c r="H84" s="83">
        <v>90</v>
      </c>
      <c r="I84" s="83" t="s">
        <v>483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502</v>
      </c>
      <c r="B85" s="83" t="s">
        <v>734</v>
      </c>
      <c r="C85" s="83">
        <v>0.08</v>
      </c>
      <c r="D85" s="83">
        <v>0.26700000000000002</v>
      </c>
      <c r="E85" s="83">
        <v>0.27800000000000002</v>
      </c>
      <c r="F85" s="83">
        <v>213.77</v>
      </c>
      <c r="G85" s="83">
        <v>0</v>
      </c>
      <c r="H85" s="83">
        <v>90</v>
      </c>
      <c r="I85" s="83" t="s">
        <v>483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504</v>
      </c>
      <c r="B86" s="83" t="s">
        <v>734</v>
      </c>
      <c r="C86" s="83">
        <v>0.08</v>
      </c>
      <c r="D86" s="83">
        <v>0.26700000000000002</v>
      </c>
      <c r="E86" s="83">
        <v>0.27800000000000002</v>
      </c>
      <c r="F86" s="83">
        <v>167.88</v>
      </c>
      <c r="G86" s="83">
        <v>180</v>
      </c>
      <c r="H86" s="83">
        <v>90</v>
      </c>
      <c r="I86" s="83" t="s">
        <v>487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505</v>
      </c>
      <c r="B87" s="83" t="s">
        <v>734</v>
      </c>
      <c r="C87" s="83">
        <v>0.08</v>
      </c>
      <c r="D87" s="83">
        <v>0.26700000000000002</v>
      </c>
      <c r="E87" s="83">
        <v>0.27800000000000002</v>
      </c>
      <c r="F87" s="83">
        <v>41.06</v>
      </c>
      <c r="G87" s="83">
        <v>270</v>
      </c>
      <c r="H87" s="83">
        <v>90</v>
      </c>
      <c r="I87" s="83" t="s">
        <v>489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503</v>
      </c>
      <c r="B88" s="83" t="s">
        <v>734</v>
      </c>
      <c r="C88" s="83">
        <v>0.08</v>
      </c>
      <c r="D88" s="83">
        <v>0.26700000000000002</v>
      </c>
      <c r="E88" s="83">
        <v>0.27800000000000002</v>
      </c>
      <c r="F88" s="83">
        <v>12.08</v>
      </c>
      <c r="G88" s="83">
        <v>0</v>
      </c>
      <c r="H88" s="83">
        <v>90</v>
      </c>
      <c r="I88" s="83" t="s">
        <v>483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506</v>
      </c>
      <c r="B89" s="83" t="s">
        <v>733</v>
      </c>
      <c r="C89" s="83">
        <v>0.3</v>
      </c>
      <c r="D89" s="83">
        <v>0.17399999999999999</v>
      </c>
      <c r="E89" s="83">
        <v>0.18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495</v>
      </c>
      <c r="B90" s="83" t="s">
        <v>734</v>
      </c>
      <c r="C90" s="83">
        <v>0.08</v>
      </c>
      <c r="D90" s="83">
        <v>0.26700000000000002</v>
      </c>
      <c r="E90" s="83">
        <v>0.27800000000000002</v>
      </c>
      <c r="F90" s="83">
        <v>62.8</v>
      </c>
      <c r="G90" s="83">
        <v>0</v>
      </c>
      <c r="H90" s="83">
        <v>90</v>
      </c>
      <c r="I90" s="83" t="s">
        <v>483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491</v>
      </c>
      <c r="B91" s="83" t="s">
        <v>734</v>
      </c>
      <c r="C91" s="83">
        <v>0.08</v>
      </c>
      <c r="D91" s="83">
        <v>0.26700000000000002</v>
      </c>
      <c r="E91" s="83">
        <v>0.27800000000000002</v>
      </c>
      <c r="F91" s="83">
        <v>45.89</v>
      </c>
      <c r="G91" s="83">
        <v>180</v>
      </c>
      <c r="H91" s="83">
        <v>90</v>
      </c>
      <c r="I91" s="83" t="s">
        <v>487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492</v>
      </c>
      <c r="B92" s="83" t="s">
        <v>734</v>
      </c>
      <c r="C92" s="83">
        <v>0.08</v>
      </c>
      <c r="D92" s="83">
        <v>0.26700000000000002</v>
      </c>
      <c r="E92" s="83">
        <v>0.27800000000000002</v>
      </c>
      <c r="F92" s="83">
        <v>22.95</v>
      </c>
      <c r="G92" s="83">
        <v>270</v>
      </c>
      <c r="H92" s="83">
        <v>90</v>
      </c>
      <c r="I92" s="83" t="s">
        <v>489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493</v>
      </c>
      <c r="B93" s="83" t="s">
        <v>733</v>
      </c>
      <c r="C93" s="83">
        <v>0.3</v>
      </c>
      <c r="D93" s="83">
        <v>0.17399999999999999</v>
      </c>
      <c r="E93" s="83">
        <v>0.18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494</v>
      </c>
      <c r="B94" s="83" t="s">
        <v>734</v>
      </c>
      <c r="C94" s="83">
        <v>0.08</v>
      </c>
      <c r="D94" s="83">
        <v>0.26700000000000002</v>
      </c>
      <c r="E94" s="83">
        <v>0.27800000000000002</v>
      </c>
      <c r="F94" s="83">
        <v>26.57</v>
      </c>
      <c r="G94" s="83">
        <v>270</v>
      </c>
      <c r="H94" s="83">
        <v>90</v>
      </c>
      <c r="I94" s="83" t="s">
        <v>489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507</v>
      </c>
      <c r="B95" s="83" t="s">
        <v>732</v>
      </c>
      <c r="C95" s="83">
        <v>0.08</v>
      </c>
      <c r="D95" s="83">
        <v>0.26700000000000002</v>
      </c>
      <c r="E95" s="83">
        <v>0.27800000000000002</v>
      </c>
      <c r="F95" s="83">
        <v>55.74</v>
      </c>
      <c r="G95" s="83">
        <v>180</v>
      </c>
      <c r="H95" s="83">
        <v>90</v>
      </c>
      <c r="I95" s="83" t="s">
        <v>487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508</v>
      </c>
      <c r="B96" s="83" t="s">
        <v>732</v>
      </c>
      <c r="C96" s="83">
        <v>0.08</v>
      </c>
      <c r="D96" s="83">
        <v>0.26700000000000002</v>
      </c>
      <c r="E96" s="83">
        <v>0.27800000000000002</v>
      </c>
      <c r="F96" s="83">
        <v>104.06</v>
      </c>
      <c r="G96" s="83">
        <v>270</v>
      </c>
      <c r="H96" s="83">
        <v>90</v>
      </c>
      <c r="I96" s="83" t="s">
        <v>489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521</v>
      </c>
      <c r="B97" s="83" t="s">
        <v>732</v>
      </c>
      <c r="C97" s="83">
        <v>0.08</v>
      </c>
      <c r="D97" s="83">
        <v>0.26700000000000002</v>
      </c>
      <c r="E97" s="83">
        <v>0.27800000000000002</v>
      </c>
      <c r="F97" s="83">
        <v>13.94</v>
      </c>
      <c r="G97" s="83">
        <v>180</v>
      </c>
      <c r="H97" s="83">
        <v>90</v>
      </c>
      <c r="I97" s="83" t="s">
        <v>487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522</v>
      </c>
      <c r="B98" s="83" t="s">
        <v>732</v>
      </c>
      <c r="C98" s="83">
        <v>0.08</v>
      </c>
      <c r="D98" s="83">
        <v>0.26700000000000002</v>
      </c>
      <c r="E98" s="83">
        <v>0.27800000000000002</v>
      </c>
      <c r="F98" s="83">
        <v>26.01</v>
      </c>
      <c r="G98" s="83">
        <v>270</v>
      </c>
      <c r="H98" s="83">
        <v>90</v>
      </c>
      <c r="I98" s="83" t="s">
        <v>489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523</v>
      </c>
      <c r="B99" s="83" t="s">
        <v>733</v>
      </c>
      <c r="C99" s="83">
        <v>0.3</v>
      </c>
      <c r="D99" s="83">
        <v>0.17399999999999999</v>
      </c>
      <c r="E99" s="83">
        <v>0.18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509</v>
      </c>
      <c r="B100" s="83" t="s">
        <v>732</v>
      </c>
      <c r="C100" s="83">
        <v>0.08</v>
      </c>
      <c r="D100" s="83">
        <v>0.26700000000000002</v>
      </c>
      <c r="E100" s="83">
        <v>0.27800000000000002</v>
      </c>
      <c r="F100" s="83">
        <v>55.74</v>
      </c>
      <c r="G100" s="83">
        <v>0</v>
      </c>
      <c r="H100" s="83">
        <v>90</v>
      </c>
      <c r="I100" s="83" t="s">
        <v>483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510</v>
      </c>
      <c r="B101" s="83" t="s">
        <v>732</v>
      </c>
      <c r="C101" s="83">
        <v>0.08</v>
      </c>
      <c r="D101" s="83">
        <v>0.26700000000000002</v>
      </c>
      <c r="E101" s="83">
        <v>0.27800000000000002</v>
      </c>
      <c r="F101" s="83">
        <v>104.05</v>
      </c>
      <c r="G101" s="83">
        <v>270</v>
      </c>
      <c r="H101" s="83">
        <v>90</v>
      </c>
      <c r="I101" s="83" t="s">
        <v>489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524</v>
      </c>
      <c r="B102" s="83" t="s">
        <v>732</v>
      </c>
      <c r="C102" s="83">
        <v>0.08</v>
      </c>
      <c r="D102" s="83">
        <v>0.26700000000000002</v>
      </c>
      <c r="E102" s="83">
        <v>0.27800000000000002</v>
      </c>
      <c r="F102" s="83">
        <v>13.94</v>
      </c>
      <c r="G102" s="83">
        <v>0</v>
      </c>
      <c r="H102" s="83">
        <v>90</v>
      </c>
      <c r="I102" s="83" t="s">
        <v>483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525</v>
      </c>
      <c r="B103" s="83" t="s">
        <v>732</v>
      </c>
      <c r="C103" s="83">
        <v>0.08</v>
      </c>
      <c r="D103" s="83">
        <v>0.26700000000000002</v>
      </c>
      <c r="E103" s="83">
        <v>0.27800000000000002</v>
      </c>
      <c r="F103" s="83">
        <v>26.01</v>
      </c>
      <c r="G103" s="83">
        <v>270</v>
      </c>
      <c r="H103" s="83">
        <v>90</v>
      </c>
      <c r="I103" s="83" t="s">
        <v>489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526</v>
      </c>
      <c r="B104" s="83" t="s">
        <v>733</v>
      </c>
      <c r="C104" s="83">
        <v>0.3</v>
      </c>
      <c r="D104" s="83">
        <v>0.17399999999999999</v>
      </c>
      <c r="E104" s="83">
        <v>0.18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511</v>
      </c>
      <c r="B105" s="83" t="s">
        <v>732</v>
      </c>
      <c r="C105" s="83">
        <v>0.08</v>
      </c>
      <c r="D105" s="83">
        <v>0.26700000000000002</v>
      </c>
      <c r="E105" s="83">
        <v>0.27800000000000002</v>
      </c>
      <c r="F105" s="83">
        <v>847.14</v>
      </c>
      <c r="G105" s="83">
        <v>180</v>
      </c>
      <c r="H105" s="83">
        <v>90</v>
      </c>
      <c r="I105" s="83" t="s">
        <v>487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527</v>
      </c>
      <c r="B106" s="83" t="s">
        <v>732</v>
      </c>
      <c r="C106" s="83">
        <v>0.08</v>
      </c>
      <c r="D106" s="83">
        <v>0.26700000000000002</v>
      </c>
      <c r="E106" s="83">
        <v>0.27800000000000002</v>
      </c>
      <c r="F106" s="83">
        <v>183.96</v>
      </c>
      <c r="G106" s="83">
        <v>180</v>
      </c>
      <c r="H106" s="83">
        <v>90</v>
      </c>
      <c r="I106" s="83" t="s">
        <v>487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528</v>
      </c>
      <c r="B107" s="83" t="s">
        <v>733</v>
      </c>
      <c r="C107" s="83">
        <v>0.3</v>
      </c>
      <c r="D107" s="83">
        <v>0.17399999999999999</v>
      </c>
      <c r="E107" s="83">
        <v>0.18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512</v>
      </c>
      <c r="B108" s="83" t="s">
        <v>732</v>
      </c>
      <c r="C108" s="83">
        <v>0.08</v>
      </c>
      <c r="D108" s="83">
        <v>0.26700000000000002</v>
      </c>
      <c r="E108" s="83">
        <v>0.27800000000000002</v>
      </c>
      <c r="F108" s="83">
        <v>847.37</v>
      </c>
      <c r="G108" s="83">
        <v>0</v>
      </c>
      <c r="H108" s="83">
        <v>90</v>
      </c>
      <c r="I108" s="83" t="s">
        <v>483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513</v>
      </c>
      <c r="B109" s="83" t="s">
        <v>732</v>
      </c>
      <c r="C109" s="83">
        <v>0.08</v>
      </c>
      <c r="D109" s="83">
        <v>0.26700000000000002</v>
      </c>
      <c r="E109" s="83">
        <v>0.27800000000000002</v>
      </c>
      <c r="F109" s="83">
        <v>104.06</v>
      </c>
      <c r="G109" s="83">
        <v>90</v>
      </c>
      <c r="H109" s="83">
        <v>90</v>
      </c>
      <c r="I109" s="83" t="s">
        <v>485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514</v>
      </c>
      <c r="B110" s="83" t="s">
        <v>732</v>
      </c>
      <c r="C110" s="83">
        <v>0.08</v>
      </c>
      <c r="D110" s="83">
        <v>0.26700000000000002</v>
      </c>
      <c r="E110" s="83">
        <v>0.27800000000000002</v>
      </c>
      <c r="F110" s="83">
        <v>55.74</v>
      </c>
      <c r="G110" s="83">
        <v>180</v>
      </c>
      <c r="H110" s="83">
        <v>90</v>
      </c>
      <c r="I110" s="83" t="s">
        <v>487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516</v>
      </c>
      <c r="B111" s="83" t="s">
        <v>732</v>
      </c>
      <c r="C111" s="83">
        <v>0.08</v>
      </c>
      <c r="D111" s="83">
        <v>0.26700000000000002</v>
      </c>
      <c r="E111" s="83">
        <v>0.27800000000000002</v>
      </c>
      <c r="F111" s="83">
        <v>104.05</v>
      </c>
      <c r="G111" s="83">
        <v>90</v>
      </c>
      <c r="H111" s="83">
        <v>90</v>
      </c>
      <c r="I111" s="83" t="s">
        <v>485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515</v>
      </c>
      <c r="B112" s="83" t="s">
        <v>732</v>
      </c>
      <c r="C112" s="83">
        <v>0.08</v>
      </c>
      <c r="D112" s="83">
        <v>0.26700000000000002</v>
      </c>
      <c r="E112" s="83">
        <v>0.27800000000000002</v>
      </c>
      <c r="F112" s="83">
        <v>55.74</v>
      </c>
      <c r="G112" s="83">
        <v>0</v>
      </c>
      <c r="H112" s="83">
        <v>90</v>
      </c>
      <c r="I112" s="83" t="s">
        <v>483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496</v>
      </c>
      <c r="B113" s="83" t="s">
        <v>734</v>
      </c>
      <c r="C113" s="83">
        <v>0.08</v>
      </c>
      <c r="D113" s="83">
        <v>0.26700000000000002</v>
      </c>
      <c r="E113" s="83">
        <v>0.27800000000000002</v>
      </c>
      <c r="F113" s="83">
        <v>36.229999999999997</v>
      </c>
      <c r="G113" s="83">
        <v>0</v>
      </c>
      <c r="H113" s="83">
        <v>90</v>
      </c>
      <c r="I113" s="83" t="s">
        <v>483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176</v>
      </c>
      <c r="C115" s="83" t="s">
        <v>542</v>
      </c>
      <c r="D115" s="83" t="s">
        <v>543</v>
      </c>
      <c r="E115" s="83" t="s">
        <v>544</v>
      </c>
      <c r="F115" s="83" t="s">
        <v>171</v>
      </c>
      <c r="G115" s="83" t="s">
        <v>545</v>
      </c>
      <c r="H115" s="83" t="s">
        <v>546</v>
      </c>
      <c r="I115" s="83" t="s">
        <v>547</v>
      </c>
      <c r="J115" s="83" t="s">
        <v>478</v>
      </c>
      <c r="K115" s="83" t="s">
        <v>480</v>
      </c>
      <c r="L115"/>
      <c r="M115"/>
      <c r="N115"/>
      <c r="O115"/>
      <c r="P115"/>
      <c r="Q115"/>
      <c r="R115"/>
      <c r="S115"/>
    </row>
    <row r="116" spans="1:19">
      <c r="A116" s="83" t="s">
        <v>571</v>
      </c>
      <c r="B116" s="83" t="s">
        <v>878</v>
      </c>
      <c r="C116" s="83">
        <v>32.21</v>
      </c>
      <c r="D116" s="83">
        <v>32.21</v>
      </c>
      <c r="E116" s="83">
        <v>2.956</v>
      </c>
      <c r="F116" s="83">
        <v>0.61599999999999999</v>
      </c>
      <c r="G116" s="83">
        <v>0.54100000000000004</v>
      </c>
      <c r="H116" s="83" t="s">
        <v>549</v>
      </c>
      <c r="I116" s="83" t="s">
        <v>529</v>
      </c>
      <c r="J116" s="83">
        <v>0</v>
      </c>
      <c r="K116" s="83" t="s">
        <v>483</v>
      </c>
      <c r="L116"/>
      <c r="M116"/>
      <c r="N116"/>
      <c r="O116"/>
      <c r="P116"/>
      <c r="Q116"/>
      <c r="R116"/>
      <c r="S116"/>
    </row>
    <row r="117" spans="1:19">
      <c r="A117" s="83" t="s">
        <v>550</v>
      </c>
      <c r="B117" s="83" t="s">
        <v>878</v>
      </c>
      <c r="C117" s="83">
        <v>65.62</v>
      </c>
      <c r="D117" s="83">
        <v>65.62</v>
      </c>
      <c r="E117" s="83">
        <v>2.956</v>
      </c>
      <c r="F117" s="83">
        <v>0.61599999999999999</v>
      </c>
      <c r="G117" s="83">
        <v>0.54100000000000004</v>
      </c>
      <c r="H117" s="83" t="s">
        <v>549</v>
      </c>
      <c r="I117" s="83" t="s">
        <v>500</v>
      </c>
      <c r="J117" s="83">
        <v>180</v>
      </c>
      <c r="K117" s="83" t="s">
        <v>487</v>
      </c>
      <c r="L117"/>
      <c r="M117"/>
      <c r="N117"/>
      <c r="O117"/>
      <c r="P117"/>
      <c r="Q117"/>
      <c r="R117"/>
      <c r="S117"/>
    </row>
    <row r="118" spans="1:19">
      <c r="A118" s="83" t="s">
        <v>562</v>
      </c>
      <c r="B118" s="83" t="s">
        <v>878</v>
      </c>
      <c r="C118" s="83">
        <v>5.82</v>
      </c>
      <c r="D118" s="83">
        <v>23.29</v>
      </c>
      <c r="E118" s="83">
        <v>2.956</v>
      </c>
      <c r="F118" s="83">
        <v>0.61599999999999999</v>
      </c>
      <c r="G118" s="83">
        <v>0.54100000000000004</v>
      </c>
      <c r="H118" s="83" t="s">
        <v>549</v>
      </c>
      <c r="I118" s="83" t="s">
        <v>517</v>
      </c>
      <c r="J118" s="83">
        <v>0</v>
      </c>
      <c r="K118" s="83" t="s">
        <v>483</v>
      </c>
      <c r="L118"/>
      <c r="M118"/>
      <c r="N118"/>
      <c r="O118"/>
      <c r="P118"/>
      <c r="Q118"/>
      <c r="R118"/>
      <c r="S118"/>
    </row>
    <row r="119" spans="1:19">
      <c r="A119" s="83" t="s">
        <v>564</v>
      </c>
      <c r="B119" s="83" t="s">
        <v>878</v>
      </c>
      <c r="C119" s="83">
        <v>2.15</v>
      </c>
      <c r="D119" s="83">
        <v>8.58</v>
      </c>
      <c r="E119" s="83">
        <v>2.956</v>
      </c>
      <c r="F119" s="83">
        <v>0.61599999999999999</v>
      </c>
      <c r="G119" s="83">
        <v>0.54100000000000004</v>
      </c>
      <c r="H119" s="83" t="s">
        <v>549</v>
      </c>
      <c r="I119" s="83" t="s">
        <v>519</v>
      </c>
      <c r="J119" s="83">
        <v>180</v>
      </c>
      <c r="K119" s="83" t="s">
        <v>487</v>
      </c>
      <c r="L119"/>
      <c r="M119"/>
      <c r="N119"/>
      <c r="O119"/>
      <c r="P119"/>
      <c r="Q119"/>
      <c r="R119"/>
      <c r="S119"/>
    </row>
    <row r="120" spans="1:19">
      <c r="A120" s="83" t="s">
        <v>563</v>
      </c>
      <c r="B120" s="83" t="s">
        <v>878</v>
      </c>
      <c r="C120" s="83">
        <v>2.15</v>
      </c>
      <c r="D120" s="83">
        <v>8.59</v>
      </c>
      <c r="E120" s="83">
        <v>2.956</v>
      </c>
      <c r="F120" s="83">
        <v>0.61599999999999999</v>
      </c>
      <c r="G120" s="83">
        <v>0.54100000000000004</v>
      </c>
      <c r="H120" s="83" t="s">
        <v>549</v>
      </c>
      <c r="I120" s="83" t="s">
        <v>518</v>
      </c>
      <c r="J120" s="83">
        <v>0</v>
      </c>
      <c r="K120" s="83" t="s">
        <v>483</v>
      </c>
      <c r="L120"/>
      <c r="M120"/>
      <c r="N120"/>
      <c r="O120"/>
      <c r="P120"/>
      <c r="Q120"/>
      <c r="R120"/>
      <c r="S120"/>
    </row>
    <row r="121" spans="1:19">
      <c r="A121" s="83" t="s">
        <v>565</v>
      </c>
      <c r="B121" s="83" t="s">
        <v>878</v>
      </c>
      <c r="C121" s="83">
        <v>5.82</v>
      </c>
      <c r="D121" s="83">
        <v>23.29</v>
      </c>
      <c r="E121" s="83">
        <v>2.956</v>
      </c>
      <c r="F121" s="83">
        <v>0.61599999999999999</v>
      </c>
      <c r="G121" s="83">
        <v>0.54100000000000004</v>
      </c>
      <c r="H121" s="83" t="s">
        <v>549</v>
      </c>
      <c r="I121" s="83" t="s">
        <v>520</v>
      </c>
      <c r="J121" s="83">
        <v>180</v>
      </c>
      <c r="K121" s="83" t="s">
        <v>487</v>
      </c>
      <c r="L121"/>
      <c r="M121"/>
      <c r="N121"/>
      <c r="O121"/>
      <c r="P121"/>
      <c r="Q121"/>
      <c r="R121"/>
      <c r="S121"/>
    </row>
    <row r="122" spans="1:19">
      <c r="A122" s="83" t="s">
        <v>576</v>
      </c>
      <c r="B122" s="83" t="s">
        <v>878</v>
      </c>
      <c r="C122" s="83">
        <v>5.83</v>
      </c>
      <c r="D122" s="83">
        <v>5.83</v>
      </c>
      <c r="E122" s="83">
        <v>2.956</v>
      </c>
      <c r="F122" s="83">
        <v>0.61599999999999999</v>
      </c>
      <c r="G122" s="83">
        <v>0.54100000000000004</v>
      </c>
      <c r="H122" s="83" t="s">
        <v>549</v>
      </c>
      <c r="I122" s="83" t="s">
        <v>537</v>
      </c>
      <c r="J122" s="83">
        <v>0</v>
      </c>
      <c r="K122" s="83" t="s">
        <v>483</v>
      </c>
      <c r="L122"/>
      <c r="M122"/>
      <c r="N122"/>
      <c r="O122"/>
      <c r="P122"/>
      <c r="Q122"/>
      <c r="R122"/>
      <c r="S122"/>
    </row>
    <row r="123" spans="1:19">
      <c r="A123" s="83" t="s">
        <v>577</v>
      </c>
      <c r="B123" s="83" t="s">
        <v>878</v>
      </c>
      <c r="C123" s="83">
        <v>5.21</v>
      </c>
      <c r="D123" s="83">
        <v>5.21</v>
      </c>
      <c r="E123" s="83">
        <v>2.956</v>
      </c>
      <c r="F123" s="83">
        <v>0.61599999999999999</v>
      </c>
      <c r="G123" s="83">
        <v>0.54100000000000004</v>
      </c>
      <c r="H123" s="83" t="s">
        <v>549</v>
      </c>
      <c r="I123" s="83" t="s">
        <v>538</v>
      </c>
      <c r="J123" s="83">
        <v>0</v>
      </c>
      <c r="K123" s="83" t="s">
        <v>483</v>
      </c>
      <c r="L123"/>
      <c r="M123"/>
      <c r="N123"/>
      <c r="O123"/>
      <c r="P123"/>
      <c r="Q123"/>
      <c r="R123"/>
      <c r="S123"/>
    </row>
    <row r="124" spans="1:19">
      <c r="A124" s="83" t="s">
        <v>578</v>
      </c>
      <c r="B124" s="83" t="s">
        <v>878</v>
      </c>
      <c r="C124" s="83">
        <v>17.18</v>
      </c>
      <c r="D124" s="83">
        <v>17.18</v>
      </c>
      <c r="E124" s="83">
        <v>2.956</v>
      </c>
      <c r="F124" s="83">
        <v>0.61599999999999999</v>
      </c>
      <c r="G124" s="83">
        <v>0.54100000000000004</v>
      </c>
      <c r="H124" s="83" t="s">
        <v>549</v>
      </c>
      <c r="I124" s="83" t="s">
        <v>539</v>
      </c>
      <c r="J124" s="83">
        <v>180</v>
      </c>
      <c r="K124" s="83" t="s">
        <v>487</v>
      </c>
      <c r="L124"/>
      <c r="M124"/>
      <c r="N124"/>
      <c r="O124"/>
      <c r="P124"/>
      <c r="Q124"/>
      <c r="R124"/>
      <c r="S124"/>
    </row>
    <row r="125" spans="1:19">
      <c r="A125" s="83" t="s">
        <v>572</v>
      </c>
      <c r="B125" s="83" t="s">
        <v>878</v>
      </c>
      <c r="C125" s="83">
        <v>32.21</v>
      </c>
      <c r="D125" s="83">
        <v>32.21</v>
      </c>
      <c r="E125" s="83">
        <v>2.956</v>
      </c>
      <c r="F125" s="83">
        <v>0.61599999999999999</v>
      </c>
      <c r="G125" s="83">
        <v>0.54100000000000004</v>
      </c>
      <c r="H125" s="83" t="s">
        <v>549</v>
      </c>
      <c r="I125" s="83" t="s">
        <v>531</v>
      </c>
      <c r="J125" s="83">
        <v>0</v>
      </c>
      <c r="K125" s="83" t="s">
        <v>483</v>
      </c>
      <c r="L125"/>
      <c r="M125"/>
      <c r="N125"/>
      <c r="O125"/>
      <c r="P125"/>
      <c r="Q125"/>
      <c r="R125"/>
      <c r="S125"/>
    </row>
    <row r="126" spans="1:19">
      <c r="A126" s="83" t="s">
        <v>575</v>
      </c>
      <c r="B126" s="83" t="s">
        <v>878</v>
      </c>
      <c r="C126" s="83">
        <v>4.5999999999999996</v>
      </c>
      <c r="D126" s="83">
        <v>4.5999999999999996</v>
      </c>
      <c r="E126" s="83">
        <v>2.956</v>
      </c>
      <c r="F126" s="83">
        <v>0.61599999999999999</v>
      </c>
      <c r="G126" s="83">
        <v>0.54100000000000004</v>
      </c>
      <c r="H126" s="83" t="s">
        <v>549</v>
      </c>
      <c r="I126" s="83" t="s">
        <v>535</v>
      </c>
      <c r="J126" s="83">
        <v>180</v>
      </c>
      <c r="K126" s="83" t="s">
        <v>487</v>
      </c>
      <c r="L126"/>
      <c r="M126"/>
      <c r="N126"/>
      <c r="O126"/>
      <c r="P126"/>
      <c r="Q126"/>
      <c r="R126"/>
      <c r="S126"/>
    </row>
    <row r="127" spans="1:19">
      <c r="A127" s="83" t="s">
        <v>574</v>
      </c>
      <c r="B127" s="83" t="s">
        <v>878</v>
      </c>
      <c r="C127" s="83">
        <v>17.18</v>
      </c>
      <c r="D127" s="83">
        <v>17.18</v>
      </c>
      <c r="E127" s="83">
        <v>2.956</v>
      </c>
      <c r="F127" s="83">
        <v>0.61599999999999999</v>
      </c>
      <c r="G127" s="83">
        <v>0.54100000000000004</v>
      </c>
      <c r="H127" s="83" t="s">
        <v>549</v>
      </c>
      <c r="I127" s="83" t="s">
        <v>534</v>
      </c>
      <c r="J127" s="83">
        <v>90</v>
      </c>
      <c r="K127" s="83" t="s">
        <v>485</v>
      </c>
      <c r="L127"/>
      <c r="M127"/>
      <c r="N127"/>
      <c r="O127"/>
      <c r="P127"/>
      <c r="Q127"/>
      <c r="R127"/>
      <c r="S127"/>
    </row>
    <row r="128" spans="1:19">
      <c r="A128" s="83" t="s">
        <v>573</v>
      </c>
      <c r="B128" s="83" t="s">
        <v>878</v>
      </c>
      <c r="C128" s="83">
        <v>4.5999999999999996</v>
      </c>
      <c r="D128" s="83">
        <v>4.5999999999999996</v>
      </c>
      <c r="E128" s="83">
        <v>2.956</v>
      </c>
      <c r="F128" s="83">
        <v>0.61599999999999999</v>
      </c>
      <c r="G128" s="83">
        <v>0.54100000000000004</v>
      </c>
      <c r="H128" s="83" t="s">
        <v>549</v>
      </c>
      <c r="I128" s="83" t="s">
        <v>533</v>
      </c>
      <c r="J128" s="83">
        <v>0</v>
      </c>
      <c r="K128" s="83" t="s">
        <v>483</v>
      </c>
      <c r="L128"/>
      <c r="M128"/>
      <c r="N128"/>
      <c r="O128"/>
      <c r="P128"/>
      <c r="Q128"/>
      <c r="R128"/>
      <c r="S128"/>
    </row>
    <row r="129" spans="1:19">
      <c r="A129" s="83" t="s">
        <v>551</v>
      </c>
      <c r="B129" s="83" t="s">
        <v>878</v>
      </c>
      <c r="C129" s="83">
        <v>85.24</v>
      </c>
      <c r="D129" s="83">
        <v>85.24</v>
      </c>
      <c r="E129" s="83">
        <v>2.956</v>
      </c>
      <c r="F129" s="83">
        <v>0.61599999999999999</v>
      </c>
      <c r="G129" s="83">
        <v>0.54100000000000004</v>
      </c>
      <c r="H129" s="83" t="s">
        <v>549</v>
      </c>
      <c r="I129" s="83" t="s">
        <v>504</v>
      </c>
      <c r="J129" s="83">
        <v>180</v>
      </c>
      <c r="K129" s="83" t="s">
        <v>487</v>
      </c>
      <c r="L129"/>
      <c r="M129"/>
      <c r="N129"/>
      <c r="O129"/>
      <c r="P129"/>
      <c r="Q129"/>
      <c r="R129"/>
      <c r="S129"/>
    </row>
    <row r="130" spans="1:19">
      <c r="A130" s="83" t="s">
        <v>548</v>
      </c>
      <c r="B130" s="83" t="s">
        <v>878</v>
      </c>
      <c r="C130" s="83">
        <v>23.3</v>
      </c>
      <c r="D130" s="83">
        <v>23.3</v>
      </c>
      <c r="E130" s="83">
        <v>2.956</v>
      </c>
      <c r="F130" s="83">
        <v>0.61599999999999999</v>
      </c>
      <c r="G130" s="83">
        <v>0.54100000000000004</v>
      </c>
      <c r="H130" s="83" t="s">
        <v>549</v>
      </c>
      <c r="I130" s="83" t="s">
        <v>491</v>
      </c>
      <c r="J130" s="83">
        <v>180</v>
      </c>
      <c r="K130" s="83" t="s">
        <v>487</v>
      </c>
      <c r="L130"/>
      <c r="M130"/>
      <c r="N130"/>
      <c r="O130"/>
      <c r="P130"/>
      <c r="Q130"/>
      <c r="R130"/>
      <c r="S130"/>
    </row>
    <row r="131" spans="1:19">
      <c r="A131" s="83" t="s">
        <v>552</v>
      </c>
      <c r="B131" s="83" t="s">
        <v>879</v>
      </c>
      <c r="C131" s="83">
        <v>4.5999999999999996</v>
      </c>
      <c r="D131" s="83">
        <v>18.39</v>
      </c>
      <c r="E131" s="83">
        <v>2.956</v>
      </c>
      <c r="F131" s="83">
        <v>0.61599999999999999</v>
      </c>
      <c r="G131" s="83">
        <v>0.54100000000000004</v>
      </c>
      <c r="H131" s="83" t="s">
        <v>549</v>
      </c>
      <c r="I131" s="83" t="s">
        <v>507</v>
      </c>
      <c r="J131" s="83">
        <v>180</v>
      </c>
      <c r="K131" s="83" t="s">
        <v>487</v>
      </c>
      <c r="L131"/>
      <c r="M131"/>
      <c r="N131"/>
      <c r="O131"/>
      <c r="P131"/>
      <c r="Q131"/>
      <c r="R131"/>
      <c r="S131"/>
    </row>
    <row r="132" spans="1:19">
      <c r="A132" s="83" t="s">
        <v>553</v>
      </c>
      <c r="B132" s="83" t="s">
        <v>879</v>
      </c>
      <c r="C132" s="83">
        <v>8.58</v>
      </c>
      <c r="D132" s="83">
        <v>34.33</v>
      </c>
      <c r="E132" s="83">
        <v>2.956</v>
      </c>
      <c r="F132" s="83">
        <v>0.61599999999999999</v>
      </c>
      <c r="G132" s="83">
        <v>0.54100000000000004</v>
      </c>
      <c r="H132" s="83" t="s">
        <v>549</v>
      </c>
      <c r="I132" s="83" t="s">
        <v>508</v>
      </c>
      <c r="J132" s="83">
        <v>270</v>
      </c>
      <c r="K132" s="83" t="s">
        <v>489</v>
      </c>
      <c r="L132"/>
      <c r="M132"/>
      <c r="N132"/>
      <c r="O132"/>
      <c r="P132"/>
      <c r="Q132"/>
      <c r="R132"/>
      <c r="S132"/>
    </row>
    <row r="133" spans="1:19">
      <c r="A133" s="83" t="s">
        <v>566</v>
      </c>
      <c r="B133" s="83" t="s">
        <v>879</v>
      </c>
      <c r="C133" s="83">
        <v>4.5999999999999996</v>
      </c>
      <c r="D133" s="83">
        <v>4.5999999999999996</v>
      </c>
      <c r="E133" s="83">
        <v>2.956</v>
      </c>
      <c r="F133" s="83">
        <v>0.61599999999999999</v>
      </c>
      <c r="G133" s="83">
        <v>0.54100000000000004</v>
      </c>
      <c r="H133" s="83" t="s">
        <v>549</v>
      </c>
      <c r="I133" s="83" t="s">
        <v>521</v>
      </c>
      <c r="J133" s="83">
        <v>180</v>
      </c>
      <c r="K133" s="83" t="s">
        <v>487</v>
      </c>
      <c r="L133"/>
      <c r="M133"/>
      <c r="N133"/>
      <c r="O133"/>
      <c r="P133"/>
      <c r="Q133"/>
      <c r="R133"/>
      <c r="S133"/>
    </row>
    <row r="134" spans="1:19">
      <c r="A134" s="83" t="s">
        <v>567</v>
      </c>
      <c r="B134" s="83" t="s">
        <v>879</v>
      </c>
      <c r="C134" s="83">
        <v>8.59</v>
      </c>
      <c r="D134" s="83">
        <v>8.59</v>
      </c>
      <c r="E134" s="83">
        <v>2.956</v>
      </c>
      <c r="F134" s="83">
        <v>0.61599999999999999</v>
      </c>
      <c r="G134" s="83">
        <v>0.54100000000000004</v>
      </c>
      <c r="H134" s="83" t="s">
        <v>549</v>
      </c>
      <c r="I134" s="83" t="s">
        <v>522</v>
      </c>
      <c r="J134" s="83">
        <v>270</v>
      </c>
      <c r="K134" s="83" t="s">
        <v>489</v>
      </c>
      <c r="L134"/>
      <c r="M134"/>
      <c r="N134"/>
      <c r="O134"/>
      <c r="P134"/>
      <c r="Q134"/>
      <c r="R134"/>
      <c r="S134"/>
    </row>
    <row r="135" spans="1:19">
      <c r="A135" s="83" t="s">
        <v>554</v>
      </c>
      <c r="B135" s="83" t="s">
        <v>879</v>
      </c>
      <c r="C135" s="83">
        <v>4.5999999999999996</v>
      </c>
      <c r="D135" s="83">
        <v>18.39</v>
      </c>
      <c r="E135" s="83">
        <v>2.956</v>
      </c>
      <c r="F135" s="83">
        <v>0.61599999999999999</v>
      </c>
      <c r="G135" s="83">
        <v>0.54100000000000004</v>
      </c>
      <c r="H135" s="83" t="s">
        <v>549</v>
      </c>
      <c r="I135" s="83" t="s">
        <v>509</v>
      </c>
      <c r="J135" s="83">
        <v>0</v>
      </c>
      <c r="K135" s="83" t="s">
        <v>483</v>
      </c>
      <c r="L135"/>
      <c r="M135"/>
      <c r="N135"/>
      <c r="O135"/>
      <c r="P135"/>
      <c r="Q135"/>
      <c r="R135"/>
      <c r="S135"/>
    </row>
    <row r="136" spans="1:19">
      <c r="A136" s="83" t="s">
        <v>555</v>
      </c>
      <c r="B136" s="83" t="s">
        <v>879</v>
      </c>
      <c r="C136" s="83">
        <v>8.58</v>
      </c>
      <c r="D136" s="83">
        <v>34.33</v>
      </c>
      <c r="E136" s="83">
        <v>2.956</v>
      </c>
      <c r="F136" s="83">
        <v>0.61599999999999999</v>
      </c>
      <c r="G136" s="83">
        <v>0.54100000000000004</v>
      </c>
      <c r="H136" s="83" t="s">
        <v>549</v>
      </c>
      <c r="I136" s="83" t="s">
        <v>510</v>
      </c>
      <c r="J136" s="83">
        <v>270</v>
      </c>
      <c r="K136" s="83" t="s">
        <v>489</v>
      </c>
      <c r="L136"/>
      <c r="M136"/>
      <c r="N136"/>
      <c r="O136"/>
      <c r="P136"/>
      <c r="Q136"/>
      <c r="R136"/>
      <c r="S136"/>
    </row>
    <row r="137" spans="1:19">
      <c r="A137" s="83" t="s">
        <v>568</v>
      </c>
      <c r="B137" s="83" t="s">
        <v>879</v>
      </c>
      <c r="C137" s="83">
        <v>4.5999999999999996</v>
      </c>
      <c r="D137" s="83">
        <v>4.5999999999999996</v>
      </c>
      <c r="E137" s="83">
        <v>2.956</v>
      </c>
      <c r="F137" s="83">
        <v>0.61599999999999999</v>
      </c>
      <c r="G137" s="83">
        <v>0.54100000000000004</v>
      </c>
      <c r="H137" s="83" t="s">
        <v>549</v>
      </c>
      <c r="I137" s="83" t="s">
        <v>524</v>
      </c>
      <c r="J137" s="83">
        <v>0</v>
      </c>
      <c r="K137" s="83" t="s">
        <v>483</v>
      </c>
      <c r="L137"/>
      <c r="M137"/>
      <c r="N137"/>
      <c r="O137"/>
      <c r="P137"/>
      <c r="Q137"/>
      <c r="R137"/>
      <c r="S137"/>
    </row>
    <row r="138" spans="1:19">
      <c r="A138" s="83" t="s">
        <v>569</v>
      </c>
      <c r="B138" s="83" t="s">
        <v>879</v>
      </c>
      <c r="C138" s="83">
        <v>8.59</v>
      </c>
      <c r="D138" s="83">
        <v>8.59</v>
      </c>
      <c r="E138" s="83">
        <v>2.956</v>
      </c>
      <c r="F138" s="83">
        <v>0.61599999999999999</v>
      </c>
      <c r="G138" s="83">
        <v>0.54100000000000004</v>
      </c>
      <c r="H138" s="83" t="s">
        <v>549</v>
      </c>
      <c r="I138" s="83" t="s">
        <v>525</v>
      </c>
      <c r="J138" s="83">
        <v>270</v>
      </c>
      <c r="K138" s="83" t="s">
        <v>489</v>
      </c>
      <c r="L138"/>
      <c r="M138"/>
      <c r="N138"/>
      <c r="O138"/>
      <c r="P138"/>
      <c r="Q138"/>
      <c r="R138"/>
      <c r="S138"/>
    </row>
    <row r="139" spans="1:19">
      <c r="A139" s="83" t="s">
        <v>556</v>
      </c>
      <c r="B139" s="83" t="s">
        <v>879</v>
      </c>
      <c r="C139" s="83">
        <v>3.68</v>
      </c>
      <c r="D139" s="83">
        <v>279.51</v>
      </c>
      <c r="E139" s="83">
        <v>2.956</v>
      </c>
      <c r="F139" s="83">
        <v>0.61599999999999999</v>
      </c>
      <c r="G139" s="83">
        <v>0.54100000000000004</v>
      </c>
      <c r="H139" s="83" t="s">
        <v>549</v>
      </c>
      <c r="I139" s="83" t="s">
        <v>511</v>
      </c>
      <c r="J139" s="83">
        <v>180</v>
      </c>
      <c r="K139" s="83" t="s">
        <v>487</v>
      </c>
      <c r="L139"/>
      <c r="M139"/>
      <c r="N139"/>
      <c r="O139"/>
      <c r="P139"/>
      <c r="Q139"/>
      <c r="R139"/>
      <c r="S139"/>
    </row>
    <row r="140" spans="1:19">
      <c r="A140" s="83" t="s">
        <v>570</v>
      </c>
      <c r="B140" s="83" t="s">
        <v>879</v>
      </c>
      <c r="C140" s="83">
        <v>6.75</v>
      </c>
      <c r="D140" s="83">
        <v>60.74</v>
      </c>
      <c r="E140" s="83">
        <v>2.956</v>
      </c>
      <c r="F140" s="83">
        <v>0.61599999999999999</v>
      </c>
      <c r="G140" s="83">
        <v>0.54100000000000004</v>
      </c>
      <c r="H140" s="83" t="s">
        <v>549</v>
      </c>
      <c r="I140" s="83" t="s">
        <v>527</v>
      </c>
      <c r="J140" s="83">
        <v>180</v>
      </c>
      <c r="K140" s="83" t="s">
        <v>487</v>
      </c>
      <c r="L140"/>
      <c r="M140"/>
      <c r="N140"/>
      <c r="O140"/>
      <c r="P140"/>
      <c r="Q140"/>
      <c r="R140"/>
      <c r="S140"/>
    </row>
    <row r="141" spans="1:19">
      <c r="A141" s="83" t="s">
        <v>557</v>
      </c>
      <c r="B141" s="83" t="s">
        <v>879</v>
      </c>
      <c r="C141" s="83">
        <v>3.68</v>
      </c>
      <c r="D141" s="83">
        <v>279.60000000000002</v>
      </c>
      <c r="E141" s="83">
        <v>2.956</v>
      </c>
      <c r="F141" s="83">
        <v>0.61599999999999999</v>
      </c>
      <c r="G141" s="83">
        <v>0.54100000000000004</v>
      </c>
      <c r="H141" s="83" t="s">
        <v>549</v>
      </c>
      <c r="I141" s="83" t="s">
        <v>512</v>
      </c>
      <c r="J141" s="83">
        <v>0</v>
      </c>
      <c r="K141" s="83" t="s">
        <v>483</v>
      </c>
      <c r="L141"/>
      <c r="M141"/>
      <c r="N141"/>
      <c r="O141"/>
      <c r="P141"/>
      <c r="Q141"/>
      <c r="R141"/>
      <c r="S141"/>
    </row>
    <row r="142" spans="1:19">
      <c r="A142" s="83" t="s">
        <v>558</v>
      </c>
      <c r="B142" s="83" t="s">
        <v>879</v>
      </c>
      <c r="C142" s="83">
        <v>8.58</v>
      </c>
      <c r="D142" s="83">
        <v>34.33</v>
      </c>
      <c r="E142" s="83">
        <v>2.956</v>
      </c>
      <c r="F142" s="83">
        <v>0.61599999999999999</v>
      </c>
      <c r="G142" s="83">
        <v>0.54100000000000004</v>
      </c>
      <c r="H142" s="83" t="s">
        <v>549</v>
      </c>
      <c r="I142" s="83" t="s">
        <v>513</v>
      </c>
      <c r="J142" s="83">
        <v>90</v>
      </c>
      <c r="K142" s="83" t="s">
        <v>485</v>
      </c>
      <c r="L142"/>
      <c r="M142"/>
      <c r="N142"/>
      <c r="O142"/>
      <c r="P142"/>
      <c r="Q142"/>
      <c r="R142"/>
      <c r="S142"/>
    </row>
    <row r="143" spans="1:19">
      <c r="A143" s="83" t="s">
        <v>559</v>
      </c>
      <c r="B143" s="83" t="s">
        <v>879</v>
      </c>
      <c r="C143" s="83">
        <v>4.5999999999999996</v>
      </c>
      <c r="D143" s="83">
        <v>18.39</v>
      </c>
      <c r="E143" s="83">
        <v>2.956</v>
      </c>
      <c r="F143" s="83">
        <v>0.61599999999999999</v>
      </c>
      <c r="G143" s="83">
        <v>0.54100000000000004</v>
      </c>
      <c r="H143" s="83" t="s">
        <v>549</v>
      </c>
      <c r="I143" s="83" t="s">
        <v>514</v>
      </c>
      <c r="J143" s="83">
        <v>180</v>
      </c>
      <c r="K143" s="83" t="s">
        <v>487</v>
      </c>
      <c r="L143"/>
      <c r="M143"/>
      <c r="N143"/>
      <c r="O143"/>
      <c r="P143"/>
      <c r="Q143"/>
      <c r="R143"/>
      <c r="S143"/>
    </row>
    <row r="144" spans="1:19">
      <c r="A144" s="83" t="s">
        <v>561</v>
      </c>
      <c r="B144" s="83" t="s">
        <v>879</v>
      </c>
      <c r="C144" s="83">
        <v>8.58</v>
      </c>
      <c r="D144" s="83">
        <v>34.33</v>
      </c>
      <c r="E144" s="83">
        <v>2.956</v>
      </c>
      <c r="F144" s="83">
        <v>0.61599999999999999</v>
      </c>
      <c r="G144" s="83">
        <v>0.54100000000000004</v>
      </c>
      <c r="H144" s="83" t="s">
        <v>549</v>
      </c>
      <c r="I144" s="83" t="s">
        <v>516</v>
      </c>
      <c r="J144" s="83">
        <v>90</v>
      </c>
      <c r="K144" s="83" t="s">
        <v>485</v>
      </c>
      <c r="L144"/>
      <c r="M144"/>
      <c r="N144"/>
      <c r="O144"/>
      <c r="P144"/>
      <c r="Q144"/>
      <c r="R144"/>
      <c r="S144"/>
    </row>
    <row r="145" spans="1:19">
      <c r="A145" s="83" t="s">
        <v>560</v>
      </c>
      <c r="B145" s="83" t="s">
        <v>879</v>
      </c>
      <c r="C145" s="83">
        <v>4.5999999999999996</v>
      </c>
      <c r="D145" s="83">
        <v>18.39</v>
      </c>
      <c r="E145" s="83">
        <v>2.956</v>
      </c>
      <c r="F145" s="83">
        <v>0.61599999999999999</v>
      </c>
      <c r="G145" s="83">
        <v>0.54100000000000004</v>
      </c>
      <c r="H145" s="83" t="s">
        <v>549</v>
      </c>
      <c r="I145" s="83" t="s">
        <v>515</v>
      </c>
      <c r="J145" s="83">
        <v>0</v>
      </c>
      <c r="K145" s="83" t="s">
        <v>483</v>
      </c>
      <c r="L145"/>
      <c r="M145"/>
      <c r="N145"/>
      <c r="O145"/>
      <c r="P145"/>
      <c r="Q145"/>
      <c r="R145"/>
      <c r="S145"/>
    </row>
    <row r="146" spans="1:19">
      <c r="A146" s="83" t="s">
        <v>579</v>
      </c>
      <c r="B146" s="83"/>
      <c r="C146" s="83"/>
      <c r="D146" s="83">
        <v>1214.08</v>
      </c>
      <c r="E146" s="83">
        <v>2.96</v>
      </c>
      <c r="F146" s="83">
        <v>0.61599999999999999</v>
      </c>
      <c r="G146" s="83">
        <v>0.54100000000000004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580</v>
      </c>
      <c r="B147" s="83"/>
      <c r="C147" s="83"/>
      <c r="D147" s="83">
        <v>432.93</v>
      </c>
      <c r="E147" s="83">
        <v>2.96</v>
      </c>
      <c r="F147" s="83">
        <v>0.61599999999999999</v>
      </c>
      <c r="G147" s="83">
        <v>0.54100000000000004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581</v>
      </c>
      <c r="B148" s="83"/>
      <c r="C148" s="83"/>
      <c r="D148" s="83">
        <v>781.15</v>
      </c>
      <c r="E148" s="83">
        <v>2.96</v>
      </c>
      <c r="F148" s="83">
        <v>0.61599999999999999</v>
      </c>
      <c r="G148" s="83">
        <v>0.54100000000000004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241</v>
      </c>
      <c r="C150" s="83" t="s">
        <v>582</v>
      </c>
      <c r="D150" s="83" t="s">
        <v>583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584</v>
      </c>
      <c r="B151" s="83" t="s">
        <v>585</v>
      </c>
      <c r="C151" s="83">
        <v>1345852.41</v>
      </c>
      <c r="D151" s="83">
        <v>2.5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586</v>
      </c>
      <c r="B152" s="83" t="s">
        <v>587</v>
      </c>
      <c r="C152" s="83">
        <v>5637179.7300000004</v>
      </c>
      <c r="D152" s="83">
        <v>0.7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241</v>
      </c>
      <c r="C154" s="83" t="s">
        <v>588</v>
      </c>
      <c r="D154" s="83" t="s">
        <v>589</v>
      </c>
      <c r="E154" s="83" t="s">
        <v>590</v>
      </c>
      <c r="F154" s="83" t="s">
        <v>591</v>
      </c>
      <c r="G154" s="83" t="s">
        <v>583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592</v>
      </c>
      <c r="B155" s="83" t="s">
        <v>593</v>
      </c>
      <c r="C155" s="83">
        <v>39406.17</v>
      </c>
      <c r="D155" s="83">
        <v>27628.880000000001</v>
      </c>
      <c r="E155" s="83">
        <v>11777.3</v>
      </c>
      <c r="F155" s="83">
        <v>0.7</v>
      </c>
      <c r="G155" s="83" t="s">
        <v>594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600</v>
      </c>
      <c r="B156" s="83" t="s">
        <v>593</v>
      </c>
      <c r="C156" s="83">
        <v>10259.61</v>
      </c>
      <c r="D156" s="83">
        <v>7195.84</v>
      </c>
      <c r="E156" s="83">
        <v>3063.77</v>
      </c>
      <c r="F156" s="83">
        <v>0.7</v>
      </c>
      <c r="G156" s="83" t="s">
        <v>594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595</v>
      </c>
      <c r="B157" s="83" t="s">
        <v>593</v>
      </c>
      <c r="C157" s="83">
        <v>36573.050000000003</v>
      </c>
      <c r="D157" s="83">
        <v>25639.41</v>
      </c>
      <c r="E157" s="83">
        <v>10933.64</v>
      </c>
      <c r="F157" s="83">
        <v>0.7</v>
      </c>
      <c r="G157" s="83" t="s">
        <v>594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601</v>
      </c>
      <c r="B158" s="83" t="s">
        <v>593</v>
      </c>
      <c r="C158" s="83">
        <v>9658.7099999999991</v>
      </c>
      <c r="D158" s="83">
        <v>6775.25</v>
      </c>
      <c r="E158" s="83">
        <v>2883.46</v>
      </c>
      <c r="F158" s="83">
        <v>0.7</v>
      </c>
      <c r="G158" s="83" t="s">
        <v>594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596</v>
      </c>
      <c r="B159" s="83" t="s">
        <v>593</v>
      </c>
      <c r="C159" s="83">
        <v>519386.41</v>
      </c>
      <c r="D159" s="83">
        <v>352595.02</v>
      </c>
      <c r="E159" s="83">
        <v>166791.4</v>
      </c>
      <c r="F159" s="83">
        <v>0.68</v>
      </c>
      <c r="G159" s="83" t="s">
        <v>594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602</v>
      </c>
      <c r="B160" s="83" t="s">
        <v>593</v>
      </c>
      <c r="C160" s="83">
        <v>62218.38</v>
      </c>
      <c r="D160" s="83">
        <v>42889.55</v>
      </c>
      <c r="E160" s="83">
        <v>19328.830000000002</v>
      </c>
      <c r="F160" s="83">
        <v>0.69</v>
      </c>
      <c r="G160" s="83" t="s">
        <v>594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597</v>
      </c>
      <c r="B161" s="83" t="s">
        <v>593</v>
      </c>
      <c r="C161" s="83">
        <v>361656.15</v>
      </c>
      <c r="D161" s="83">
        <v>279431.49</v>
      </c>
      <c r="E161" s="83">
        <v>82224.66</v>
      </c>
      <c r="F161" s="83">
        <v>0.77</v>
      </c>
      <c r="G161" s="83" t="s">
        <v>594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598</v>
      </c>
      <c r="B162" s="83" t="s">
        <v>593</v>
      </c>
      <c r="C162" s="83">
        <v>35016.910000000003</v>
      </c>
      <c r="D162" s="83">
        <v>24510.92</v>
      </c>
      <c r="E162" s="83">
        <v>10505.99</v>
      </c>
      <c r="F162" s="83">
        <v>0.7</v>
      </c>
      <c r="G162" s="83" t="s">
        <v>594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599</v>
      </c>
      <c r="B163" s="83" t="s">
        <v>593</v>
      </c>
      <c r="C163" s="83">
        <v>32206.720000000001</v>
      </c>
      <c r="D163" s="83">
        <v>22540.06</v>
      </c>
      <c r="E163" s="83">
        <v>9666.66</v>
      </c>
      <c r="F163" s="83">
        <v>0.7</v>
      </c>
      <c r="G163" s="83" t="s">
        <v>594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604</v>
      </c>
      <c r="B164" s="83" t="s">
        <v>593</v>
      </c>
      <c r="C164" s="83">
        <v>46216.19</v>
      </c>
      <c r="D164" s="83">
        <v>33277.300000000003</v>
      </c>
      <c r="E164" s="83">
        <v>12938.89</v>
      </c>
      <c r="F164" s="83">
        <v>0.72</v>
      </c>
      <c r="G164" s="83" t="s">
        <v>594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605</v>
      </c>
      <c r="B165" s="83" t="s">
        <v>593</v>
      </c>
      <c r="C165" s="83">
        <v>3406.89</v>
      </c>
      <c r="D165" s="83">
        <v>2373.17</v>
      </c>
      <c r="E165" s="83">
        <v>1033.72</v>
      </c>
      <c r="F165" s="83">
        <v>0.7</v>
      </c>
      <c r="G165" s="83" t="s">
        <v>594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603</v>
      </c>
      <c r="B166" s="83" t="s">
        <v>593</v>
      </c>
      <c r="C166" s="83">
        <v>822357.54</v>
      </c>
      <c r="D166" s="83">
        <v>578451.39</v>
      </c>
      <c r="E166" s="83">
        <v>243906.15</v>
      </c>
      <c r="F166" s="83">
        <v>0.7</v>
      </c>
      <c r="G166" s="83" t="s">
        <v>594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241</v>
      </c>
      <c r="C168" s="83" t="s">
        <v>588</v>
      </c>
      <c r="D168" s="83" t="s">
        <v>583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625</v>
      </c>
      <c r="B169" s="83" t="s">
        <v>607</v>
      </c>
      <c r="C169" s="83">
        <v>42271.6</v>
      </c>
      <c r="D169" s="83" t="s">
        <v>594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606</v>
      </c>
      <c r="B170" s="83" t="s">
        <v>607</v>
      </c>
      <c r="C170" s="83">
        <v>24125.98</v>
      </c>
      <c r="D170" s="83" t="s">
        <v>594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613</v>
      </c>
      <c r="B171" s="83" t="s">
        <v>607</v>
      </c>
      <c r="C171" s="83">
        <v>28828.6</v>
      </c>
      <c r="D171" s="83" t="s">
        <v>594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621</v>
      </c>
      <c r="B172" s="83" t="s">
        <v>607</v>
      </c>
      <c r="C172" s="83">
        <v>14736.36</v>
      </c>
      <c r="D172" s="83" t="s">
        <v>594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628</v>
      </c>
      <c r="B173" s="83" t="s">
        <v>607</v>
      </c>
      <c r="C173" s="83">
        <v>5304.71</v>
      </c>
      <c r="D173" s="83" t="s">
        <v>594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838</v>
      </c>
      <c r="B174" s="83" t="s">
        <v>839</v>
      </c>
      <c r="C174" s="83">
        <v>21484.5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626</v>
      </c>
      <c r="B175" s="83" t="s">
        <v>607</v>
      </c>
      <c r="C175" s="83">
        <v>43391.81</v>
      </c>
      <c r="D175" s="83" t="s">
        <v>594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627</v>
      </c>
      <c r="B176" s="83" t="s">
        <v>607</v>
      </c>
      <c r="C176" s="83">
        <v>18241.53</v>
      </c>
      <c r="D176" s="83" t="s">
        <v>594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612</v>
      </c>
      <c r="B177" s="83" t="s">
        <v>607</v>
      </c>
      <c r="C177" s="83">
        <v>47028.639999999999</v>
      </c>
      <c r="D177" s="83" t="s">
        <v>594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614</v>
      </c>
      <c r="B178" s="83" t="s">
        <v>607</v>
      </c>
      <c r="C178" s="83">
        <v>90649.78</v>
      </c>
      <c r="D178" s="83" t="s">
        <v>594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610</v>
      </c>
      <c r="B179" s="83" t="s">
        <v>607</v>
      </c>
      <c r="C179" s="83">
        <v>513.08000000000004</v>
      </c>
      <c r="D179" s="83" t="s">
        <v>594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608</v>
      </c>
      <c r="B180" s="83" t="s">
        <v>607</v>
      </c>
      <c r="C180" s="83">
        <v>9383.9699999999993</v>
      </c>
      <c r="D180" s="83" t="s">
        <v>594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609</v>
      </c>
      <c r="B181" s="83" t="s">
        <v>607</v>
      </c>
      <c r="C181" s="83">
        <v>6776.89</v>
      </c>
      <c r="D181" s="83" t="s">
        <v>594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615</v>
      </c>
      <c r="B182" s="83" t="s">
        <v>607</v>
      </c>
      <c r="C182" s="83">
        <v>24804.41</v>
      </c>
      <c r="D182" s="83" t="s">
        <v>594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622</v>
      </c>
      <c r="B183" s="83" t="s">
        <v>607</v>
      </c>
      <c r="C183" s="83">
        <v>6690.96</v>
      </c>
      <c r="D183" s="83" t="s">
        <v>594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616</v>
      </c>
      <c r="B184" s="83" t="s">
        <v>607</v>
      </c>
      <c r="C184" s="83">
        <v>24664.23</v>
      </c>
      <c r="D184" s="83" t="s">
        <v>594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623</v>
      </c>
      <c r="B185" s="83" t="s">
        <v>607</v>
      </c>
      <c r="C185" s="83">
        <v>6664.38</v>
      </c>
      <c r="D185" s="83" t="s">
        <v>594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617</v>
      </c>
      <c r="B186" s="83" t="s">
        <v>607</v>
      </c>
      <c r="C186" s="83">
        <v>1077309.31</v>
      </c>
      <c r="D186" s="83" t="s">
        <v>594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624</v>
      </c>
      <c r="B187" s="83" t="s">
        <v>607</v>
      </c>
      <c r="C187" s="83">
        <v>77704.95</v>
      </c>
      <c r="D187" s="83" t="s">
        <v>594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618</v>
      </c>
      <c r="B188" s="83" t="s">
        <v>607</v>
      </c>
      <c r="C188" s="83">
        <v>1077309.31</v>
      </c>
      <c r="D188" s="83" t="s">
        <v>594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619</v>
      </c>
      <c r="B189" s="83" t="s">
        <v>607</v>
      </c>
      <c r="C189" s="83">
        <v>24575.27</v>
      </c>
      <c r="D189" s="83" t="s">
        <v>594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620</v>
      </c>
      <c r="B190" s="83" t="s">
        <v>607</v>
      </c>
      <c r="C190" s="83">
        <v>24389.66</v>
      </c>
      <c r="D190" s="83" t="s">
        <v>594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611</v>
      </c>
      <c r="B191" s="83" t="s">
        <v>607</v>
      </c>
      <c r="C191" s="83">
        <v>608.69000000000005</v>
      </c>
      <c r="D191" s="83" t="s">
        <v>594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630</v>
      </c>
      <c r="B192" s="83" t="s">
        <v>607</v>
      </c>
      <c r="C192" s="83">
        <v>90416.75</v>
      </c>
      <c r="D192" s="83" t="s">
        <v>594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631</v>
      </c>
      <c r="B193" s="83" t="s">
        <v>607</v>
      </c>
      <c r="C193" s="83">
        <v>5920.14</v>
      </c>
      <c r="D193" s="83" t="s">
        <v>594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629</v>
      </c>
      <c r="B194" s="83" t="s">
        <v>607</v>
      </c>
      <c r="C194" s="83">
        <v>528746.23999999999</v>
      </c>
      <c r="D194" s="83" t="s">
        <v>594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241</v>
      </c>
      <c r="C196" s="83" t="s">
        <v>632</v>
      </c>
      <c r="D196" s="83" t="s">
        <v>633</v>
      </c>
      <c r="E196" s="83" t="s">
        <v>634</v>
      </c>
      <c r="F196" s="83" t="s">
        <v>635</v>
      </c>
      <c r="G196" s="83" t="s">
        <v>636</v>
      </c>
      <c r="H196" s="83" t="s">
        <v>637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840</v>
      </c>
      <c r="B197" s="83" t="s">
        <v>642</v>
      </c>
      <c r="C197" s="83">
        <v>0.54</v>
      </c>
      <c r="D197" s="83">
        <v>50</v>
      </c>
      <c r="E197" s="83">
        <v>0.49</v>
      </c>
      <c r="F197" s="83">
        <v>45.69</v>
      </c>
      <c r="G197" s="83">
        <v>1</v>
      </c>
      <c r="H197" s="83" t="s">
        <v>841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652</v>
      </c>
      <c r="B198" s="83" t="s">
        <v>639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640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653</v>
      </c>
      <c r="B199" s="83" t="s">
        <v>639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640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638</v>
      </c>
      <c r="B200" s="83" t="s">
        <v>639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640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641</v>
      </c>
      <c r="B201" s="83" t="s">
        <v>642</v>
      </c>
      <c r="C201" s="83">
        <v>0.52</v>
      </c>
      <c r="D201" s="83">
        <v>331</v>
      </c>
      <c r="E201" s="83">
        <v>1.68</v>
      </c>
      <c r="F201" s="83">
        <v>1068.3</v>
      </c>
      <c r="G201" s="83">
        <v>1</v>
      </c>
      <c r="H201" s="83" t="s">
        <v>643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649</v>
      </c>
      <c r="B202" s="83" t="s">
        <v>642</v>
      </c>
      <c r="C202" s="83">
        <v>0.52</v>
      </c>
      <c r="D202" s="83">
        <v>331</v>
      </c>
      <c r="E202" s="83">
        <v>0.44</v>
      </c>
      <c r="F202" s="83">
        <v>278.36</v>
      </c>
      <c r="G202" s="83">
        <v>1</v>
      </c>
      <c r="H202" s="83" t="s">
        <v>643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644</v>
      </c>
      <c r="B203" s="83" t="s">
        <v>642</v>
      </c>
      <c r="C203" s="83">
        <v>0.52</v>
      </c>
      <c r="D203" s="83">
        <v>331</v>
      </c>
      <c r="E203" s="83">
        <v>1.56</v>
      </c>
      <c r="F203" s="83">
        <v>991.48</v>
      </c>
      <c r="G203" s="83">
        <v>1</v>
      </c>
      <c r="H203" s="83" t="s">
        <v>643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650</v>
      </c>
      <c r="B204" s="83" t="s">
        <v>642</v>
      </c>
      <c r="C204" s="83">
        <v>0.52</v>
      </c>
      <c r="D204" s="83">
        <v>331</v>
      </c>
      <c r="E204" s="83">
        <v>0.41</v>
      </c>
      <c r="F204" s="83">
        <v>262.27</v>
      </c>
      <c r="G204" s="83">
        <v>1</v>
      </c>
      <c r="H204" s="83" t="s">
        <v>643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645</v>
      </c>
      <c r="B205" s="83" t="s">
        <v>642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643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651</v>
      </c>
      <c r="B206" s="83" t="s">
        <v>642</v>
      </c>
      <c r="C206" s="83">
        <v>0.52</v>
      </c>
      <c r="D206" s="83">
        <v>331</v>
      </c>
      <c r="E206" s="83">
        <v>2.54</v>
      </c>
      <c r="F206" s="83">
        <v>1619.36</v>
      </c>
      <c r="G206" s="83">
        <v>1</v>
      </c>
      <c r="H206" s="83" t="s">
        <v>643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646</v>
      </c>
      <c r="B207" s="83" t="s">
        <v>642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643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647</v>
      </c>
      <c r="B208" s="83" t="s">
        <v>642</v>
      </c>
      <c r="C208" s="83">
        <v>0.52</v>
      </c>
      <c r="D208" s="83">
        <v>331</v>
      </c>
      <c r="E208" s="83">
        <v>1.49</v>
      </c>
      <c r="F208" s="83">
        <v>945.98</v>
      </c>
      <c r="G208" s="83">
        <v>1</v>
      </c>
      <c r="H208" s="83" t="s">
        <v>643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648</v>
      </c>
      <c r="B209" s="83" t="s">
        <v>642</v>
      </c>
      <c r="C209" s="83">
        <v>0.52</v>
      </c>
      <c r="D209" s="83">
        <v>331</v>
      </c>
      <c r="E209" s="83">
        <v>1.37</v>
      </c>
      <c r="F209" s="83">
        <v>870.16</v>
      </c>
      <c r="G209" s="83">
        <v>1</v>
      </c>
      <c r="H209" s="83" t="s">
        <v>643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657</v>
      </c>
      <c r="B210" s="83" t="s">
        <v>642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656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658</v>
      </c>
      <c r="B211" s="83" t="s">
        <v>642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656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654</v>
      </c>
      <c r="B212" s="83" t="s">
        <v>655</v>
      </c>
      <c r="C212" s="83">
        <v>0.61</v>
      </c>
      <c r="D212" s="83">
        <v>1017.59</v>
      </c>
      <c r="E212" s="83">
        <v>39.24</v>
      </c>
      <c r="F212" s="83">
        <v>65290.84</v>
      </c>
      <c r="G212" s="83">
        <v>1</v>
      </c>
      <c r="H212" s="83" t="s">
        <v>656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241</v>
      </c>
      <c r="C214" s="83" t="s">
        <v>659</v>
      </c>
      <c r="D214" s="83" t="s">
        <v>660</v>
      </c>
      <c r="E214" s="83" t="s">
        <v>661</v>
      </c>
      <c r="F214" s="83" t="s">
        <v>662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667</v>
      </c>
      <c r="B215" s="83" t="s">
        <v>664</v>
      </c>
      <c r="C215" s="83" t="s">
        <v>665</v>
      </c>
      <c r="D215" s="83">
        <v>179352</v>
      </c>
      <c r="E215" s="83">
        <v>12332.87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666</v>
      </c>
      <c r="B216" s="83" t="s">
        <v>664</v>
      </c>
      <c r="C216" s="83" t="s">
        <v>665</v>
      </c>
      <c r="D216" s="83">
        <v>179352</v>
      </c>
      <c r="E216" s="83">
        <v>31040.71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663</v>
      </c>
      <c r="B217" s="83" t="s">
        <v>664</v>
      </c>
      <c r="C217" s="83" t="s">
        <v>665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241</v>
      </c>
      <c r="C219" s="83" t="s">
        <v>668</v>
      </c>
      <c r="D219" s="83" t="s">
        <v>669</v>
      </c>
      <c r="E219" s="83" t="s">
        <v>670</v>
      </c>
      <c r="F219" s="83" t="s">
        <v>671</v>
      </c>
      <c r="G219" s="83" t="s">
        <v>672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673</v>
      </c>
      <c r="B220" s="83" t="s">
        <v>674</v>
      </c>
      <c r="C220" s="83">
        <v>2</v>
      </c>
      <c r="D220" s="83">
        <v>845000</v>
      </c>
      <c r="E220" s="83">
        <v>0.78</v>
      </c>
      <c r="F220" s="83">
        <v>0.33</v>
      </c>
      <c r="G220" s="83">
        <v>0.65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675</v>
      </c>
      <c r="C222" s="83" t="s">
        <v>676</v>
      </c>
      <c r="D222" s="83" t="s">
        <v>677</v>
      </c>
      <c r="E222" s="83" t="s">
        <v>678</v>
      </c>
      <c r="F222" s="83" t="s">
        <v>679</v>
      </c>
      <c r="G222" s="83" t="s">
        <v>680</v>
      </c>
      <c r="H222" s="83" t="s">
        <v>681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682</v>
      </c>
      <c r="B223" s="83">
        <v>263474.5416</v>
      </c>
      <c r="C223" s="83">
        <v>278.64260000000002</v>
      </c>
      <c r="D223" s="83">
        <v>826.52800000000002</v>
      </c>
      <c r="E223" s="83">
        <v>0</v>
      </c>
      <c r="F223" s="83">
        <v>3.0999999999999999E-3</v>
      </c>
      <c r="G223" s="83">
        <v>165736.17310000001</v>
      </c>
      <c r="H223" s="83">
        <v>97262.727299999999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683</v>
      </c>
      <c r="B224" s="83">
        <v>229499.4258</v>
      </c>
      <c r="C224" s="83">
        <v>243.8817</v>
      </c>
      <c r="D224" s="83">
        <v>744.42780000000005</v>
      </c>
      <c r="E224" s="83">
        <v>0</v>
      </c>
      <c r="F224" s="83">
        <v>2.8E-3</v>
      </c>
      <c r="G224" s="83">
        <v>149281.429</v>
      </c>
      <c r="H224" s="83">
        <v>84900.741699999999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684</v>
      </c>
      <c r="B225" s="83">
        <v>226577.91140000001</v>
      </c>
      <c r="C225" s="83">
        <v>245.57740000000001</v>
      </c>
      <c r="D225" s="83">
        <v>835.37850000000003</v>
      </c>
      <c r="E225" s="83">
        <v>0</v>
      </c>
      <c r="F225" s="83">
        <v>3.0999999999999999E-3</v>
      </c>
      <c r="G225" s="83">
        <v>167551.916</v>
      </c>
      <c r="H225" s="83">
        <v>84558.658599999995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685</v>
      </c>
      <c r="B226" s="83">
        <v>197611.8854</v>
      </c>
      <c r="C226" s="83">
        <v>219.10890000000001</v>
      </c>
      <c r="D226" s="83">
        <v>831.649</v>
      </c>
      <c r="E226" s="83">
        <v>0</v>
      </c>
      <c r="F226" s="83">
        <v>3.0000000000000001E-3</v>
      </c>
      <c r="G226" s="83">
        <v>166832.7585</v>
      </c>
      <c r="H226" s="83">
        <v>74506.676399999997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387</v>
      </c>
      <c r="B227" s="83">
        <v>184299.62650000001</v>
      </c>
      <c r="C227" s="83">
        <v>210.08699999999999</v>
      </c>
      <c r="D227" s="83">
        <v>895.68050000000005</v>
      </c>
      <c r="E227" s="83">
        <v>0</v>
      </c>
      <c r="F227" s="83">
        <v>3.2000000000000002E-3</v>
      </c>
      <c r="G227" s="83">
        <v>179707.26079999999</v>
      </c>
      <c r="H227" s="83">
        <v>70370.563699999999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686</v>
      </c>
      <c r="B228" s="83">
        <v>181344.27859999999</v>
      </c>
      <c r="C228" s="83">
        <v>209.12020000000001</v>
      </c>
      <c r="D228" s="83">
        <v>931.57069999999999</v>
      </c>
      <c r="E228" s="83">
        <v>0</v>
      </c>
      <c r="F228" s="83">
        <v>3.3E-3</v>
      </c>
      <c r="G228" s="83">
        <v>186918.8799</v>
      </c>
      <c r="H228" s="83">
        <v>69611.771099999998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687</v>
      </c>
      <c r="B229" s="83">
        <v>187682.97330000001</v>
      </c>
      <c r="C229" s="83">
        <v>217.6808</v>
      </c>
      <c r="D229" s="83">
        <v>990.30679999999995</v>
      </c>
      <c r="E229" s="83">
        <v>0</v>
      </c>
      <c r="F229" s="83">
        <v>3.5000000000000001E-3</v>
      </c>
      <c r="G229" s="83">
        <v>198709.49669999999</v>
      </c>
      <c r="H229" s="83">
        <v>72237.500799999994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688</v>
      </c>
      <c r="B230" s="83">
        <v>180326.47219999999</v>
      </c>
      <c r="C230" s="83">
        <v>208.23400000000001</v>
      </c>
      <c r="D230" s="83">
        <v>932.35739999999998</v>
      </c>
      <c r="E230" s="83">
        <v>0</v>
      </c>
      <c r="F230" s="83">
        <v>3.3E-3</v>
      </c>
      <c r="G230" s="83">
        <v>187077.9388</v>
      </c>
      <c r="H230" s="83">
        <v>69265.315700000006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689</v>
      </c>
      <c r="B231" s="83">
        <v>176226.6991</v>
      </c>
      <c r="C231" s="83">
        <v>200.4273</v>
      </c>
      <c r="D231" s="83">
        <v>846.88120000000004</v>
      </c>
      <c r="E231" s="83">
        <v>0</v>
      </c>
      <c r="F231" s="83">
        <v>3.0000000000000001E-3</v>
      </c>
      <c r="G231" s="83">
        <v>169914.25700000001</v>
      </c>
      <c r="H231" s="83">
        <v>67217.742700000003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690</v>
      </c>
      <c r="B232" s="83">
        <v>203344.01800000001</v>
      </c>
      <c r="C232" s="83">
        <v>224.94390000000001</v>
      </c>
      <c r="D232" s="83">
        <v>844.87800000000004</v>
      </c>
      <c r="E232" s="83">
        <v>0</v>
      </c>
      <c r="F232" s="83">
        <v>3.0000000000000001E-3</v>
      </c>
      <c r="G232" s="83">
        <v>169483.8959</v>
      </c>
      <c r="H232" s="83">
        <v>76587.757400000002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691</v>
      </c>
      <c r="B233" s="83">
        <v>229029.0925</v>
      </c>
      <c r="C233" s="83">
        <v>245.97030000000001</v>
      </c>
      <c r="D233" s="83">
        <v>797.05449999999996</v>
      </c>
      <c r="E233" s="83">
        <v>0</v>
      </c>
      <c r="F233" s="83">
        <v>2.8999999999999998E-3</v>
      </c>
      <c r="G233" s="83">
        <v>159851.9859</v>
      </c>
      <c r="H233" s="83">
        <v>85125.067299999995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692</v>
      </c>
      <c r="B234" s="83">
        <v>252696.0191</v>
      </c>
      <c r="C234" s="83">
        <v>268.71109999999999</v>
      </c>
      <c r="D234" s="83">
        <v>823.41790000000003</v>
      </c>
      <c r="E234" s="83">
        <v>0</v>
      </c>
      <c r="F234" s="83">
        <v>3.0999999999999999E-3</v>
      </c>
      <c r="G234" s="83">
        <v>165122.64069999999</v>
      </c>
      <c r="H234" s="83">
        <v>93509.624400000001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693</v>
      </c>
      <c r="B236" s="84">
        <v>2512110</v>
      </c>
      <c r="C236" s="83">
        <v>2772.3854000000001</v>
      </c>
      <c r="D236" s="83">
        <v>10300.1304</v>
      </c>
      <c r="E236" s="83">
        <v>0</v>
      </c>
      <c r="F236" s="83">
        <v>3.7100000000000001E-2</v>
      </c>
      <c r="G236" s="84">
        <v>2066190</v>
      </c>
      <c r="H236" s="83">
        <v>945154.14690000005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694</v>
      </c>
      <c r="B237" s="83">
        <v>176226.6991</v>
      </c>
      <c r="C237" s="83">
        <v>200.4273</v>
      </c>
      <c r="D237" s="83">
        <v>744.42780000000005</v>
      </c>
      <c r="E237" s="83">
        <v>0</v>
      </c>
      <c r="F237" s="83">
        <v>2.8E-3</v>
      </c>
      <c r="G237" s="83">
        <v>149281.429</v>
      </c>
      <c r="H237" s="83">
        <v>67217.742700000003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695</v>
      </c>
      <c r="B238" s="83">
        <v>263474.5416</v>
      </c>
      <c r="C238" s="83">
        <v>278.64260000000002</v>
      </c>
      <c r="D238" s="83">
        <v>990.30679999999995</v>
      </c>
      <c r="E238" s="83">
        <v>0</v>
      </c>
      <c r="F238" s="83">
        <v>3.5000000000000001E-3</v>
      </c>
      <c r="G238" s="83">
        <v>198709.49669999999</v>
      </c>
      <c r="H238" s="83">
        <v>97262.727299999999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696</v>
      </c>
      <c r="C240" s="83" t="s">
        <v>697</v>
      </c>
      <c r="D240" s="83" t="s">
        <v>698</v>
      </c>
      <c r="E240" s="83" t="s">
        <v>699</v>
      </c>
      <c r="F240" s="83" t="s">
        <v>700</v>
      </c>
      <c r="G240" s="83" t="s">
        <v>701</v>
      </c>
      <c r="H240" s="83" t="s">
        <v>702</v>
      </c>
      <c r="I240" s="83" t="s">
        <v>703</v>
      </c>
      <c r="J240" s="83" t="s">
        <v>704</v>
      </c>
      <c r="K240" s="83" t="s">
        <v>705</v>
      </c>
      <c r="L240" s="83" t="s">
        <v>706</v>
      </c>
      <c r="M240" s="83" t="s">
        <v>707</v>
      </c>
      <c r="N240" s="83" t="s">
        <v>708</v>
      </c>
      <c r="O240" s="83" t="s">
        <v>709</v>
      </c>
      <c r="P240" s="83" t="s">
        <v>710</v>
      </c>
      <c r="Q240" s="83" t="s">
        <v>711</v>
      </c>
      <c r="R240" s="83" t="s">
        <v>712</v>
      </c>
      <c r="S240" s="83" t="s">
        <v>713</v>
      </c>
    </row>
    <row r="241" spans="1:19">
      <c r="A241" s="83" t="s">
        <v>682</v>
      </c>
      <c r="B241" s="84">
        <v>583989000000</v>
      </c>
      <c r="C241" s="83">
        <v>389048.86</v>
      </c>
      <c r="D241" s="83" t="s">
        <v>872</v>
      </c>
      <c r="E241" s="83">
        <v>177438.022</v>
      </c>
      <c r="F241" s="83">
        <v>92719.3</v>
      </c>
      <c r="G241" s="83">
        <v>38608.296999999999</v>
      </c>
      <c r="H241" s="83">
        <v>0</v>
      </c>
      <c r="I241" s="83">
        <v>15930.477999999999</v>
      </c>
      <c r="J241" s="83">
        <v>11888</v>
      </c>
      <c r="K241" s="83">
        <v>1502.1679999999999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2073.8029999999999</v>
      </c>
      <c r="R241" s="83">
        <v>0</v>
      </c>
      <c r="S241" s="83">
        <v>0</v>
      </c>
    </row>
    <row r="242" spans="1:19">
      <c r="A242" s="83" t="s">
        <v>683</v>
      </c>
      <c r="B242" s="84">
        <v>526009000000</v>
      </c>
      <c r="C242" s="83">
        <v>390169.571</v>
      </c>
      <c r="D242" s="83" t="s">
        <v>875</v>
      </c>
      <c r="E242" s="83">
        <v>177438.022</v>
      </c>
      <c r="F242" s="83">
        <v>92719.3</v>
      </c>
      <c r="G242" s="83">
        <v>38608.296999999999</v>
      </c>
      <c r="H242" s="83">
        <v>0</v>
      </c>
      <c r="I242" s="83">
        <v>16755.457999999999</v>
      </c>
      <c r="J242" s="83">
        <v>11888</v>
      </c>
      <c r="K242" s="83">
        <v>1862.7329999999999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2008.9690000000001</v>
      </c>
      <c r="R242" s="83">
        <v>0</v>
      </c>
      <c r="S242" s="83">
        <v>0</v>
      </c>
    </row>
    <row r="243" spans="1:19">
      <c r="A243" s="83" t="s">
        <v>684</v>
      </c>
      <c r="B243" s="84">
        <v>590387000000</v>
      </c>
      <c r="C243" s="83">
        <v>400403.04700000002</v>
      </c>
      <c r="D243" s="83" t="s">
        <v>830</v>
      </c>
      <c r="E243" s="83">
        <v>177438.022</v>
      </c>
      <c r="F243" s="83">
        <v>92719.3</v>
      </c>
      <c r="G243" s="83">
        <v>38608.296999999999</v>
      </c>
      <c r="H243" s="83">
        <v>0</v>
      </c>
      <c r="I243" s="83">
        <v>26703.487000000001</v>
      </c>
      <c r="J243" s="83">
        <v>11888</v>
      </c>
      <c r="K243" s="83">
        <v>1694.057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2463.0929999999998</v>
      </c>
      <c r="R243" s="83">
        <v>0</v>
      </c>
      <c r="S243" s="83">
        <v>0</v>
      </c>
    </row>
    <row r="244" spans="1:19">
      <c r="A244" s="83" t="s">
        <v>685</v>
      </c>
      <c r="B244" s="84">
        <v>587853000000</v>
      </c>
      <c r="C244" s="83">
        <v>398980.04800000001</v>
      </c>
      <c r="D244" s="83" t="s">
        <v>831</v>
      </c>
      <c r="E244" s="83">
        <v>177438.022</v>
      </c>
      <c r="F244" s="83">
        <v>92719.3</v>
      </c>
      <c r="G244" s="83">
        <v>38608.296999999999</v>
      </c>
      <c r="H244" s="83">
        <v>0</v>
      </c>
      <c r="I244" s="83">
        <v>37439.347999999998</v>
      </c>
      <c r="J244" s="83">
        <v>0</v>
      </c>
      <c r="K244" s="83">
        <v>1714.2560000000001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2172.0329999999999</v>
      </c>
      <c r="R244" s="83">
        <v>0</v>
      </c>
      <c r="S244" s="83">
        <v>0</v>
      </c>
    </row>
    <row r="245" spans="1:19">
      <c r="A245" s="83" t="s">
        <v>387</v>
      </c>
      <c r="B245" s="84">
        <v>633218000000</v>
      </c>
      <c r="C245" s="83">
        <v>434558.315</v>
      </c>
      <c r="D245" s="83" t="s">
        <v>832</v>
      </c>
      <c r="E245" s="83">
        <v>177438.022</v>
      </c>
      <c r="F245" s="83">
        <v>92719.3</v>
      </c>
      <c r="G245" s="83">
        <v>38790.752999999997</v>
      </c>
      <c r="H245" s="83">
        <v>0</v>
      </c>
      <c r="I245" s="83">
        <v>71593.006999999998</v>
      </c>
      <c r="J245" s="83">
        <v>0</v>
      </c>
      <c r="K245" s="83">
        <v>2324.8560000000002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2803.5859999999998</v>
      </c>
      <c r="R245" s="83">
        <v>0</v>
      </c>
      <c r="S245" s="83">
        <v>0</v>
      </c>
    </row>
    <row r="246" spans="1:19">
      <c r="A246" s="83" t="s">
        <v>686</v>
      </c>
      <c r="B246" s="84">
        <v>658629000000</v>
      </c>
      <c r="C246" s="83">
        <v>482803.80200000003</v>
      </c>
      <c r="D246" s="83" t="s">
        <v>835</v>
      </c>
      <c r="E246" s="83">
        <v>177438.022</v>
      </c>
      <c r="F246" s="83">
        <v>92719.3</v>
      </c>
      <c r="G246" s="83">
        <v>39061.305999999997</v>
      </c>
      <c r="H246" s="83">
        <v>0</v>
      </c>
      <c r="I246" s="83">
        <v>118725.852</v>
      </c>
      <c r="J246" s="83">
        <v>0</v>
      </c>
      <c r="K246" s="83">
        <v>2990.5459999999998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2979.9859999999999</v>
      </c>
      <c r="R246" s="83">
        <v>0</v>
      </c>
      <c r="S246" s="83">
        <v>0</v>
      </c>
    </row>
    <row r="247" spans="1:19">
      <c r="A247" s="83" t="s">
        <v>687</v>
      </c>
      <c r="B247" s="84">
        <v>700174000000</v>
      </c>
      <c r="C247" s="83">
        <v>482929.26699999999</v>
      </c>
      <c r="D247" s="83" t="s">
        <v>761</v>
      </c>
      <c r="E247" s="83">
        <v>177438.022</v>
      </c>
      <c r="F247" s="83">
        <v>92719.3</v>
      </c>
      <c r="G247" s="83">
        <v>38950.222999999998</v>
      </c>
      <c r="H247" s="83">
        <v>0</v>
      </c>
      <c r="I247" s="83">
        <v>118251.52099999999</v>
      </c>
      <c r="J247" s="83">
        <v>0</v>
      </c>
      <c r="K247" s="83">
        <v>4209.3649999999998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2472.0459999999998</v>
      </c>
      <c r="R247" s="83">
        <v>0</v>
      </c>
      <c r="S247" s="83">
        <v>0</v>
      </c>
    </row>
    <row r="248" spans="1:19">
      <c r="A248" s="83" t="s">
        <v>688</v>
      </c>
      <c r="B248" s="84">
        <v>659189000000</v>
      </c>
      <c r="C248" s="83">
        <v>466917.51699999999</v>
      </c>
      <c r="D248" s="83" t="s">
        <v>833</v>
      </c>
      <c r="E248" s="83">
        <v>177438.022</v>
      </c>
      <c r="F248" s="83">
        <v>92719.3</v>
      </c>
      <c r="G248" s="83">
        <v>38836.741000000002</v>
      </c>
      <c r="H248" s="83">
        <v>0</v>
      </c>
      <c r="I248" s="83">
        <v>102950.476</v>
      </c>
      <c r="J248" s="83">
        <v>0</v>
      </c>
      <c r="K248" s="83">
        <v>3629.6750000000002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2454.5120000000002</v>
      </c>
      <c r="R248" s="83">
        <v>0</v>
      </c>
      <c r="S248" s="83">
        <v>0</v>
      </c>
    </row>
    <row r="249" spans="1:19">
      <c r="A249" s="83" t="s">
        <v>689</v>
      </c>
      <c r="B249" s="84">
        <v>598711000000</v>
      </c>
      <c r="C249" s="83">
        <v>407017.90399999998</v>
      </c>
      <c r="D249" s="83" t="s">
        <v>836</v>
      </c>
      <c r="E249" s="83">
        <v>177438.022</v>
      </c>
      <c r="F249" s="83">
        <v>92719.3</v>
      </c>
      <c r="G249" s="83">
        <v>38608.296999999999</v>
      </c>
      <c r="H249" s="83">
        <v>0</v>
      </c>
      <c r="I249" s="83">
        <v>33569.985000000001</v>
      </c>
      <c r="J249" s="83">
        <v>11888</v>
      </c>
      <c r="K249" s="83">
        <v>1732.8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2172.7089999999998</v>
      </c>
      <c r="R249" s="83">
        <v>0</v>
      </c>
      <c r="S249" s="83">
        <v>0</v>
      </c>
    </row>
    <row r="250" spans="1:19">
      <c r="A250" s="83" t="s">
        <v>690</v>
      </c>
      <c r="B250" s="84">
        <v>597195000000</v>
      </c>
      <c r="C250" s="83">
        <v>400097.88</v>
      </c>
      <c r="D250" s="83" t="s">
        <v>785</v>
      </c>
      <c r="E250" s="83">
        <v>177438.022</v>
      </c>
      <c r="F250" s="83">
        <v>92719.3</v>
      </c>
      <c r="G250" s="83">
        <v>38608.296999999999</v>
      </c>
      <c r="H250" s="83">
        <v>0</v>
      </c>
      <c r="I250" s="83">
        <v>26818.623</v>
      </c>
      <c r="J250" s="83">
        <v>11888</v>
      </c>
      <c r="K250" s="83">
        <v>1610.0419999999999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2126.8049999999998</v>
      </c>
      <c r="R250" s="83">
        <v>0</v>
      </c>
      <c r="S250" s="83">
        <v>0</v>
      </c>
    </row>
    <row r="251" spans="1:19">
      <c r="A251" s="83" t="s">
        <v>691</v>
      </c>
      <c r="B251" s="84">
        <v>563256000000</v>
      </c>
      <c r="C251" s="83">
        <v>389463.46500000003</v>
      </c>
      <c r="D251" s="83" t="s">
        <v>876</v>
      </c>
      <c r="E251" s="83">
        <v>177438.022</v>
      </c>
      <c r="F251" s="83">
        <v>92719.3</v>
      </c>
      <c r="G251" s="83">
        <v>38608.296999999999</v>
      </c>
      <c r="H251" s="83">
        <v>0</v>
      </c>
      <c r="I251" s="83">
        <v>16284.388000000001</v>
      </c>
      <c r="J251" s="83">
        <v>11888</v>
      </c>
      <c r="K251" s="83">
        <v>1610.742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2025.924</v>
      </c>
      <c r="R251" s="83">
        <v>0</v>
      </c>
      <c r="S251" s="83">
        <v>0</v>
      </c>
    </row>
    <row r="252" spans="1:19">
      <c r="A252" s="83" t="s">
        <v>692</v>
      </c>
      <c r="B252" s="84">
        <v>581827000000</v>
      </c>
      <c r="C252" s="83">
        <v>386366.663</v>
      </c>
      <c r="D252" s="83" t="s">
        <v>877</v>
      </c>
      <c r="E252" s="83">
        <v>177438.022</v>
      </c>
      <c r="F252" s="83">
        <v>92719.3</v>
      </c>
      <c r="G252" s="83">
        <v>38608.296999999999</v>
      </c>
      <c r="H252" s="83">
        <v>0</v>
      </c>
      <c r="I252" s="83">
        <v>12708.84</v>
      </c>
      <c r="J252" s="83">
        <v>11888</v>
      </c>
      <c r="K252" s="83">
        <v>1711.423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2403.9899999999998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693</v>
      </c>
      <c r="B254" s="84">
        <v>7280440000000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694</v>
      </c>
      <c r="B255" s="84">
        <v>526009000000</v>
      </c>
      <c r="C255" s="83">
        <v>386366.663</v>
      </c>
      <c r="D255" s="83"/>
      <c r="E255" s="83">
        <v>177438.022</v>
      </c>
      <c r="F255" s="83">
        <v>92719.3</v>
      </c>
      <c r="G255" s="83">
        <v>38608.296999999999</v>
      </c>
      <c r="H255" s="83">
        <v>0</v>
      </c>
      <c r="I255" s="83">
        <v>12708.84</v>
      </c>
      <c r="J255" s="83">
        <v>0</v>
      </c>
      <c r="K255" s="83">
        <v>1502.1679999999999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2008.9690000000001</v>
      </c>
      <c r="R255" s="83">
        <v>0</v>
      </c>
      <c r="S255" s="83">
        <v>0</v>
      </c>
    </row>
    <row r="256" spans="1:19">
      <c r="A256" s="83" t="s">
        <v>695</v>
      </c>
      <c r="B256" s="84">
        <v>700174000000</v>
      </c>
      <c r="C256" s="83">
        <v>482929.26699999999</v>
      </c>
      <c r="D256" s="83"/>
      <c r="E256" s="83">
        <v>177438.022</v>
      </c>
      <c r="F256" s="83">
        <v>92719.3</v>
      </c>
      <c r="G256" s="83">
        <v>39061.305999999997</v>
      </c>
      <c r="H256" s="83">
        <v>0</v>
      </c>
      <c r="I256" s="83">
        <v>118725.852</v>
      </c>
      <c r="J256" s="83">
        <v>11888</v>
      </c>
      <c r="K256" s="83">
        <v>4209.3649999999998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2979.9859999999999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716</v>
      </c>
      <c r="C258" s="83" t="s">
        <v>717</v>
      </c>
      <c r="D258" s="83" t="s">
        <v>132</v>
      </c>
      <c r="E258" s="83" t="s">
        <v>287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718</v>
      </c>
      <c r="B259" s="83">
        <v>185806.69</v>
      </c>
      <c r="C259" s="83">
        <v>87200.74</v>
      </c>
      <c r="D259" s="83">
        <v>0</v>
      </c>
      <c r="E259" s="83">
        <v>273007.43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719</v>
      </c>
      <c r="B260" s="83">
        <v>16.38</v>
      </c>
      <c r="C260" s="83">
        <v>7.69</v>
      </c>
      <c r="D260" s="83">
        <v>0</v>
      </c>
      <c r="E260" s="83">
        <v>24.06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720</v>
      </c>
      <c r="B261" s="83">
        <v>16.38</v>
      </c>
      <c r="C261" s="83">
        <v>7.69</v>
      </c>
      <c r="D261" s="83">
        <v>0</v>
      </c>
      <c r="E261" s="83">
        <v>24.06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S79"/>
  <sheetViews>
    <sheetView workbookViewId="0">
      <pane xSplit="1" ySplit="2" topLeftCell="B16" activePane="bottomRight" state="frozen"/>
      <selection pane="topRight" activeCell="B1" sqref="B1"/>
      <selection pane="bottomLeft" activeCell="A4" sqref="A4"/>
      <selection pane="bottomRight" activeCell="A32" sqref="A32"/>
    </sheetView>
  </sheetViews>
  <sheetFormatPr defaultRowHeight="12.75"/>
  <cols>
    <col min="1" max="1" width="46.5" style="20" customWidth="1"/>
    <col min="2" max="2" width="10.6640625" style="20" customWidth="1"/>
    <col min="3" max="3" width="7.1640625" style="20" customWidth="1"/>
    <col min="4" max="4" width="9.1640625" style="20" customWidth="1"/>
    <col min="5" max="5" width="12.6640625" style="20" customWidth="1"/>
    <col min="6" max="7" width="9.33203125" style="20"/>
    <col min="8" max="8" width="10.1640625" style="20" customWidth="1"/>
    <col min="9" max="11" width="9.33203125" style="20"/>
    <col min="12" max="13" width="11" style="20" customWidth="1"/>
    <col min="14" max="14" width="9.33203125" style="20"/>
    <col min="15" max="15" width="12.6640625" style="20" customWidth="1"/>
    <col min="16" max="16" width="12.5" style="20" customWidth="1"/>
    <col min="17" max="17" width="12.6640625" style="20" customWidth="1"/>
    <col min="18" max="18" width="9.33203125" style="20"/>
    <col min="19" max="19" width="12.6640625" style="20" customWidth="1"/>
    <col min="20" max="16384" width="9.33203125" style="20"/>
  </cols>
  <sheetData>
    <row r="1" spans="1:19" ht="20.25">
      <c r="A1" s="18" t="s">
        <v>336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52.5">
      <c r="A2" s="21" t="s">
        <v>337</v>
      </c>
      <c r="B2" s="22" t="s">
        <v>338</v>
      </c>
      <c r="C2" s="22" t="s">
        <v>218</v>
      </c>
      <c r="D2" s="23" t="s">
        <v>352</v>
      </c>
      <c r="E2" s="23" t="s">
        <v>353</v>
      </c>
      <c r="F2" s="22" t="s">
        <v>339</v>
      </c>
      <c r="G2" s="22" t="s">
        <v>354</v>
      </c>
      <c r="H2" s="22" t="s">
        <v>355</v>
      </c>
      <c r="I2" s="24" t="s">
        <v>356</v>
      </c>
      <c r="J2" s="24" t="s">
        <v>340</v>
      </c>
      <c r="K2" s="24" t="s">
        <v>357</v>
      </c>
      <c r="L2" s="24" t="s">
        <v>358</v>
      </c>
      <c r="M2" s="24" t="s">
        <v>359</v>
      </c>
      <c r="N2" s="25" t="s">
        <v>341</v>
      </c>
      <c r="O2" s="24" t="s">
        <v>342</v>
      </c>
      <c r="P2" s="24" t="s">
        <v>360</v>
      </c>
      <c r="Q2" s="24" t="s">
        <v>343</v>
      </c>
      <c r="R2" s="24" t="s">
        <v>344</v>
      </c>
      <c r="S2" s="24" t="s">
        <v>181</v>
      </c>
    </row>
    <row r="3" spans="1:19">
      <c r="A3" s="26" t="s">
        <v>284</v>
      </c>
      <c r="B3" s="26" t="s">
        <v>286</v>
      </c>
      <c r="C3" s="26">
        <v>1</v>
      </c>
      <c r="D3" s="27">
        <v>1978.8300000000002</v>
      </c>
      <c r="E3" s="27">
        <v>4826.41</v>
      </c>
      <c r="F3" s="29">
        <v>2.4390220483821246</v>
      </c>
      <c r="G3" s="29">
        <v>0</v>
      </c>
      <c r="H3" s="29">
        <v>0</v>
      </c>
      <c r="I3" s="29">
        <v>37.161251962578618</v>
      </c>
      <c r="J3" s="29">
        <v>53.249820592500001</v>
      </c>
      <c r="K3" s="29">
        <v>7.5347299999999988</v>
      </c>
      <c r="L3" s="29">
        <v>5.3819499999999998</v>
      </c>
      <c r="M3" s="29"/>
      <c r="N3" s="28"/>
      <c r="O3" s="29"/>
      <c r="P3" s="29">
        <v>0.25</v>
      </c>
      <c r="Q3" s="29">
        <v>494.70750000000004</v>
      </c>
      <c r="R3" s="29"/>
      <c r="S3" s="29">
        <v>0</v>
      </c>
    </row>
    <row r="4" spans="1:19">
      <c r="A4" s="26" t="s">
        <v>16</v>
      </c>
      <c r="B4" s="26" t="s">
        <v>286</v>
      </c>
      <c r="C4" s="26">
        <v>1</v>
      </c>
      <c r="D4" s="27">
        <v>67.069999999999993</v>
      </c>
      <c r="E4" s="27">
        <v>265.76</v>
      </c>
      <c r="F4" s="29">
        <v>3.9624273147457885</v>
      </c>
      <c r="G4" s="29">
        <v>68.840063954514633</v>
      </c>
      <c r="H4" s="29">
        <v>23.300021646429268</v>
      </c>
      <c r="I4" s="29">
        <v>6.1938516708627915</v>
      </c>
      <c r="J4" s="29">
        <v>10.828480170991449</v>
      </c>
      <c r="K4" s="29">
        <v>38.098992083981578</v>
      </c>
      <c r="L4" s="29">
        <v>10.7639</v>
      </c>
      <c r="M4" s="29"/>
      <c r="N4" s="28"/>
      <c r="O4" s="29"/>
      <c r="P4" s="29">
        <v>1.5</v>
      </c>
      <c r="Q4" s="29">
        <v>100.605</v>
      </c>
      <c r="R4" s="29"/>
      <c r="S4" s="29">
        <v>1.0572016558615198</v>
      </c>
    </row>
    <row r="5" spans="1:19">
      <c r="A5" s="26" t="s">
        <v>17</v>
      </c>
      <c r="B5" s="26" t="s">
        <v>286</v>
      </c>
      <c r="C5" s="26">
        <v>1</v>
      </c>
      <c r="D5" s="27">
        <v>77.67</v>
      </c>
      <c r="E5" s="27">
        <v>307.76</v>
      </c>
      <c r="F5" s="29">
        <v>3.9624050469936911</v>
      </c>
      <c r="G5" s="29">
        <v>26.570024684361616</v>
      </c>
      <c r="H5" s="29">
        <v>0</v>
      </c>
      <c r="I5" s="29">
        <v>6.1938516708627915</v>
      </c>
      <c r="J5" s="29">
        <v>12.539854702264886</v>
      </c>
      <c r="K5" s="29">
        <v>38.098992083981578</v>
      </c>
      <c r="L5" s="29">
        <v>10.7639</v>
      </c>
      <c r="M5" s="29"/>
      <c r="N5" s="28"/>
      <c r="O5" s="29"/>
      <c r="P5" s="29">
        <v>1.5</v>
      </c>
      <c r="Q5" s="29">
        <v>116.50500000000001</v>
      </c>
      <c r="R5" s="29"/>
      <c r="S5" s="29">
        <v>0.35235948717826132</v>
      </c>
    </row>
    <row r="6" spans="1:19">
      <c r="A6" s="26" t="s">
        <v>1</v>
      </c>
      <c r="B6" s="26" t="s">
        <v>286</v>
      </c>
      <c r="C6" s="26">
        <v>1</v>
      </c>
      <c r="D6" s="27">
        <v>164.24</v>
      </c>
      <c r="E6" s="27">
        <v>650.79999999999995</v>
      </c>
      <c r="F6" s="29">
        <v>3.9624939113492443</v>
      </c>
      <c r="G6" s="29">
        <v>62.800058343165581</v>
      </c>
      <c r="H6" s="29">
        <v>0</v>
      </c>
      <c r="I6" s="29">
        <v>0</v>
      </c>
      <c r="J6" s="29">
        <v>0</v>
      </c>
      <c r="K6" s="29">
        <v>8.6039015903127343</v>
      </c>
      <c r="L6" s="29">
        <v>5.3819499999999998</v>
      </c>
      <c r="M6" s="29"/>
      <c r="N6" s="28"/>
      <c r="O6" s="29"/>
      <c r="P6" s="29">
        <v>0.25</v>
      </c>
      <c r="Q6" s="29">
        <v>41.06</v>
      </c>
      <c r="R6" s="29"/>
      <c r="S6" s="29">
        <v>0.39383897058263201</v>
      </c>
    </row>
    <row r="7" spans="1:19">
      <c r="A7" s="26" t="s">
        <v>2</v>
      </c>
      <c r="B7" s="26" t="s">
        <v>286</v>
      </c>
      <c r="C7" s="26">
        <v>1</v>
      </c>
      <c r="D7" s="27">
        <v>94.76</v>
      </c>
      <c r="E7" s="27">
        <v>375.47</v>
      </c>
      <c r="F7" s="29">
        <v>3.9623258758970032</v>
      </c>
      <c r="G7" s="29">
        <v>36.230033658803961</v>
      </c>
      <c r="H7" s="29">
        <v>0</v>
      </c>
      <c r="I7" s="29">
        <v>46.451564953223276</v>
      </c>
      <c r="J7" s="29">
        <v>2.039974328</v>
      </c>
      <c r="K7" s="29">
        <v>3.957267538555906</v>
      </c>
      <c r="L7" s="29">
        <v>2.6909749999999999</v>
      </c>
      <c r="M7" s="29"/>
      <c r="N7" s="28"/>
      <c r="O7" s="29"/>
      <c r="P7" s="29">
        <v>0.75</v>
      </c>
      <c r="Q7" s="29">
        <v>71.070000000000007</v>
      </c>
      <c r="R7" s="29"/>
      <c r="S7" s="29">
        <v>0.39382173351052052</v>
      </c>
    </row>
    <row r="8" spans="1:19">
      <c r="A8" s="26" t="s">
        <v>0</v>
      </c>
      <c r="B8" s="26" t="s">
        <v>286</v>
      </c>
      <c r="C8" s="26">
        <v>1</v>
      </c>
      <c r="D8" s="27">
        <v>78.040000000000006</v>
      </c>
      <c r="E8" s="27">
        <v>309.22000000000003</v>
      </c>
      <c r="F8" s="29">
        <v>3.9623270117888261</v>
      </c>
      <c r="G8" s="29">
        <v>85.750079664433883</v>
      </c>
      <c r="H8" s="29">
        <v>0</v>
      </c>
      <c r="I8" s="29">
        <v>23.225782476611638</v>
      </c>
      <c r="J8" s="29">
        <v>3.3600590240000003</v>
      </c>
      <c r="K8" s="29">
        <v>12.236453478251152</v>
      </c>
      <c r="L8" s="29">
        <v>61.699128651973339</v>
      </c>
      <c r="M8" s="29">
        <v>536.04628987569424</v>
      </c>
      <c r="N8" s="28">
        <v>592.79363999999998</v>
      </c>
      <c r="O8" s="29">
        <v>8</v>
      </c>
      <c r="P8" s="29"/>
      <c r="Q8" s="29">
        <v>26.880472192000006</v>
      </c>
      <c r="R8" s="29">
        <v>235.9735</v>
      </c>
      <c r="S8" s="29">
        <v>1.1318089946592254</v>
      </c>
    </row>
    <row r="9" spans="1:19">
      <c r="A9" s="26" t="s">
        <v>3</v>
      </c>
      <c r="B9" s="26" t="s">
        <v>286</v>
      </c>
      <c r="C9" s="26">
        <v>1</v>
      </c>
      <c r="D9" s="27">
        <v>188.86</v>
      </c>
      <c r="E9" s="27">
        <v>748.35</v>
      </c>
      <c r="F9" s="29">
        <v>3.9624589643121886</v>
      </c>
      <c r="G9" s="29">
        <v>152.17014137069276</v>
      </c>
      <c r="H9" s="29">
        <v>65.62006096303385</v>
      </c>
      <c r="I9" s="29">
        <v>1.3935469485966983</v>
      </c>
      <c r="J9" s="29">
        <v>135.52467693333332</v>
      </c>
      <c r="K9" s="29">
        <v>15.741944128896591</v>
      </c>
      <c r="L9" s="29">
        <v>5.3819499999999998</v>
      </c>
      <c r="M9" s="29"/>
      <c r="N9" s="28"/>
      <c r="O9" s="29">
        <v>10</v>
      </c>
      <c r="P9" s="29"/>
      <c r="Q9" s="29">
        <v>1355.2467693333333</v>
      </c>
      <c r="R9" s="29"/>
      <c r="S9" s="29">
        <v>0.82990974795795447</v>
      </c>
    </row>
    <row r="10" spans="1:19">
      <c r="A10" s="26" t="s">
        <v>386</v>
      </c>
      <c r="B10" s="26" t="s">
        <v>286</v>
      </c>
      <c r="C10" s="26">
        <v>1</v>
      </c>
      <c r="D10" s="27">
        <v>1308.19</v>
      </c>
      <c r="E10" s="27">
        <v>5183.5600000000004</v>
      </c>
      <c r="F10" s="29">
        <v>3.9623907842133024</v>
      </c>
      <c r="G10" s="29">
        <v>434.79040393351852</v>
      </c>
      <c r="H10" s="29">
        <v>85.240079190627924</v>
      </c>
      <c r="I10" s="29">
        <v>3.0964613197818633</v>
      </c>
      <c r="J10" s="29">
        <v>422.47903813381339</v>
      </c>
      <c r="K10" s="29">
        <v>20.285783648706552</v>
      </c>
      <c r="L10" s="29">
        <v>8.0729249999999997</v>
      </c>
      <c r="M10" s="29"/>
      <c r="N10" s="28"/>
      <c r="O10" s="29">
        <v>10</v>
      </c>
      <c r="P10" s="29"/>
      <c r="Q10" s="29">
        <v>4224.7903813381336</v>
      </c>
      <c r="R10" s="29"/>
      <c r="S10" s="29">
        <v>0.34234028286529122</v>
      </c>
    </row>
    <row r="11" spans="1:19">
      <c r="A11" s="26" t="s">
        <v>5</v>
      </c>
      <c r="B11" s="26" t="s">
        <v>286</v>
      </c>
      <c r="C11" s="26">
        <v>4</v>
      </c>
      <c r="D11" s="27">
        <v>39.020000000000003</v>
      </c>
      <c r="E11" s="27">
        <v>118.94</v>
      </c>
      <c r="F11" s="29">
        <v>3.0481804202972831</v>
      </c>
      <c r="G11" s="29">
        <v>39.950037114800402</v>
      </c>
      <c r="H11" s="29">
        <v>13.180012244632522</v>
      </c>
      <c r="I11" s="29">
        <v>26.013333333333335</v>
      </c>
      <c r="J11" s="29">
        <v>1.5</v>
      </c>
      <c r="K11" s="29">
        <v>19.098639578522445</v>
      </c>
      <c r="L11" s="29">
        <v>14.305183085501859</v>
      </c>
      <c r="M11" s="29"/>
      <c r="N11" s="28">
        <v>4.7317499999999999</v>
      </c>
      <c r="O11" s="29"/>
      <c r="P11" s="29"/>
      <c r="Q11" s="29">
        <v>14.15841</v>
      </c>
      <c r="R11" s="29"/>
      <c r="S11" s="29">
        <v>1.3708673647613789</v>
      </c>
    </row>
    <row r="12" spans="1:19">
      <c r="A12" s="26" t="s">
        <v>6</v>
      </c>
      <c r="B12" s="26" t="s">
        <v>286</v>
      </c>
      <c r="C12" s="26">
        <v>4</v>
      </c>
      <c r="D12" s="27">
        <v>39.020000000000003</v>
      </c>
      <c r="E12" s="27">
        <v>118.93</v>
      </c>
      <c r="F12" s="29">
        <v>3.0479241414659151</v>
      </c>
      <c r="G12" s="29">
        <v>39.950037114800402</v>
      </c>
      <c r="H12" s="29">
        <v>13.180012244632522</v>
      </c>
      <c r="I12" s="29">
        <v>26.013333333333335</v>
      </c>
      <c r="J12" s="29">
        <v>1.5</v>
      </c>
      <c r="K12" s="29">
        <v>19.098639578522445</v>
      </c>
      <c r="L12" s="29">
        <v>14.305183085501859</v>
      </c>
      <c r="M12" s="29"/>
      <c r="N12" s="28">
        <v>4.7317499999999999</v>
      </c>
      <c r="O12" s="29"/>
      <c r="P12" s="29"/>
      <c r="Q12" s="29">
        <v>14.15841</v>
      </c>
      <c r="R12" s="29"/>
      <c r="S12" s="29">
        <v>1.37098263150356</v>
      </c>
    </row>
    <row r="13" spans="1:19">
      <c r="A13" s="26" t="s">
        <v>10</v>
      </c>
      <c r="B13" s="26" t="s">
        <v>286</v>
      </c>
      <c r="C13" s="26">
        <v>76</v>
      </c>
      <c r="D13" s="27">
        <v>24.519999999999996</v>
      </c>
      <c r="E13" s="27">
        <v>74.75</v>
      </c>
      <c r="F13" s="29">
        <v>3.0485318107667214</v>
      </c>
      <c r="G13" s="29">
        <v>11.150010358698985</v>
      </c>
      <c r="H13" s="29">
        <v>3.6800034188351809</v>
      </c>
      <c r="I13" s="29">
        <v>16.346666666666668</v>
      </c>
      <c r="J13" s="29">
        <v>1.5</v>
      </c>
      <c r="K13" s="29">
        <v>19.098639578522445</v>
      </c>
      <c r="L13" s="29">
        <v>14.305183085501859</v>
      </c>
      <c r="M13" s="29"/>
      <c r="N13" s="28">
        <v>89.90325</v>
      </c>
      <c r="O13" s="29"/>
      <c r="P13" s="29"/>
      <c r="Q13" s="29">
        <v>14.15841</v>
      </c>
      <c r="R13" s="29"/>
      <c r="S13" s="29">
        <v>0.6087938527395399</v>
      </c>
    </row>
    <row r="14" spans="1:19">
      <c r="A14" s="26" t="s">
        <v>9</v>
      </c>
      <c r="B14" s="26" t="s">
        <v>286</v>
      </c>
      <c r="C14" s="26">
        <v>76</v>
      </c>
      <c r="D14" s="27">
        <v>24.530000000000005</v>
      </c>
      <c r="E14" s="27">
        <v>74.77</v>
      </c>
      <c r="F14" s="29">
        <v>3.0481043620057067</v>
      </c>
      <c r="G14" s="29">
        <v>11.150010358698985</v>
      </c>
      <c r="H14" s="29">
        <v>3.6800034188351809</v>
      </c>
      <c r="I14" s="29">
        <v>16.353333333333335</v>
      </c>
      <c r="J14" s="29">
        <v>1.5</v>
      </c>
      <c r="K14" s="29">
        <v>19.098639578522445</v>
      </c>
      <c r="L14" s="29">
        <v>14.305183085501859</v>
      </c>
      <c r="M14" s="29"/>
      <c r="N14" s="28">
        <v>89.90325</v>
      </c>
      <c r="O14" s="29"/>
      <c r="P14" s="29"/>
      <c r="Q14" s="29">
        <v>14.15841</v>
      </c>
      <c r="R14" s="29"/>
      <c r="S14" s="29">
        <v>0.60863100832259753</v>
      </c>
    </row>
    <row r="15" spans="1:19">
      <c r="A15" s="26" t="s">
        <v>8</v>
      </c>
      <c r="B15" s="26" t="s">
        <v>286</v>
      </c>
      <c r="C15" s="26">
        <v>4</v>
      </c>
      <c r="D15" s="27">
        <v>39.020000000000003</v>
      </c>
      <c r="E15" s="27">
        <v>118.94</v>
      </c>
      <c r="F15" s="29">
        <v>3.0481804202972831</v>
      </c>
      <c r="G15" s="29">
        <v>39.950037114800402</v>
      </c>
      <c r="H15" s="29">
        <v>13.180012244632522</v>
      </c>
      <c r="I15" s="29">
        <v>26.013333333333335</v>
      </c>
      <c r="J15" s="29">
        <v>1.5</v>
      </c>
      <c r="K15" s="29">
        <v>19.098639578522445</v>
      </c>
      <c r="L15" s="29">
        <v>14.305183085501859</v>
      </c>
      <c r="M15" s="29"/>
      <c r="N15" s="28">
        <v>4.7317499999999999</v>
      </c>
      <c r="O15" s="29"/>
      <c r="P15" s="29"/>
      <c r="Q15" s="29">
        <v>14.15841</v>
      </c>
      <c r="R15" s="29"/>
      <c r="S15" s="29">
        <v>1.3708673647613789</v>
      </c>
    </row>
    <row r="16" spans="1:19">
      <c r="A16" s="26" t="s">
        <v>7</v>
      </c>
      <c r="B16" s="26" t="s">
        <v>286</v>
      </c>
      <c r="C16" s="26">
        <v>4</v>
      </c>
      <c r="D16" s="27">
        <v>39.020000000000003</v>
      </c>
      <c r="E16" s="27">
        <v>118.93</v>
      </c>
      <c r="F16" s="29">
        <v>3.0479241414659151</v>
      </c>
      <c r="G16" s="29">
        <v>39.950037114800402</v>
      </c>
      <c r="H16" s="29">
        <v>13.180012244632522</v>
      </c>
      <c r="I16" s="29">
        <v>26.013333333333335</v>
      </c>
      <c r="J16" s="29">
        <v>1.5</v>
      </c>
      <c r="K16" s="29">
        <v>19.098639578522445</v>
      </c>
      <c r="L16" s="29">
        <v>14.305183085501859</v>
      </c>
      <c r="M16" s="29"/>
      <c r="N16" s="28">
        <v>4.7317499999999999</v>
      </c>
      <c r="O16" s="29"/>
      <c r="P16" s="29"/>
      <c r="Q16" s="29">
        <v>14.15841</v>
      </c>
      <c r="R16" s="29"/>
      <c r="S16" s="29">
        <v>1.37098263150356</v>
      </c>
    </row>
    <row r="17" spans="1:19">
      <c r="A17" s="26" t="s">
        <v>4</v>
      </c>
      <c r="B17" s="26" t="s">
        <v>286</v>
      </c>
      <c r="C17" s="26">
        <v>4</v>
      </c>
      <c r="D17" s="27">
        <v>389.39999999999992</v>
      </c>
      <c r="E17" s="27">
        <v>1186.9100000000001</v>
      </c>
      <c r="F17" s="29">
        <v>3.0480482794042123</v>
      </c>
      <c r="G17" s="29">
        <v>48.310044881502058</v>
      </c>
      <c r="H17" s="29">
        <v>15.940014808758907</v>
      </c>
      <c r="I17" s="29">
        <v>92.903129906446551</v>
      </c>
      <c r="J17" s="29">
        <v>4.1914626599999991</v>
      </c>
      <c r="K17" s="29">
        <v>13.117636190297121</v>
      </c>
      <c r="L17" s="29"/>
      <c r="M17" s="29"/>
      <c r="N17" s="28"/>
      <c r="O17" s="29"/>
      <c r="P17" s="29">
        <v>0.25</v>
      </c>
      <c r="Q17" s="29">
        <v>97.35</v>
      </c>
      <c r="R17" s="29"/>
      <c r="S17" s="29">
        <v>0.16612149724440492</v>
      </c>
    </row>
    <row r="18" spans="1:19">
      <c r="A18" s="26" t="s">
        <v>11</v>
      </c>
      <c r="B18" s="26" t="s">
        <v>286</v>
      </c>
      <c r="C18" s="26">
        <v>1</v>
      </c>
      <c r="D18" s="27">
        <v>39.020000000000003</v>
      </c>
      <c r="E18" s="27">
        <v>118.94</v>
      </c>
      <c r="F18" s="29">
        <v>3.0481804202972831</v>
      </c>
      <c r="G18" s="29">
        <v>39.950037114800402</v>
      </c>
      <c r="H18" s="29">
        <v>13.190012253922834</v>
      </c>
      <c r="I18" s="29">
        <v>26.013333333333335</v>
      </c>
      <c r="J18" s="29">
        <v>1.5</v>
      </c>
      <c r="K18" s="29">
        <v>19.098639578522445</v>
      </c>
      <c r="L18" s="29">
        <v>14.305183085501859</v>
      </c>
      <c r="M18" s="29"/>
      <c r="N18" s="28">
        <v>4.7317499999999999</v>
      </c>
      <c r="O18" s="29"/>
      <c r="P18" s="29"/>
      <c r="Q18" s="29">
        <v>14.15841</v>
      </c>
      <c r="R18" s="29"/>
      <c r="S18" s="29">
        <v>1.3708673647613789</v>
      </c>
    </row>
    <row r="19" spans="1:19">
      <c r="A19" s="26" t="s">
        <v>18</v>
      </c>
      <c r="B19" s="26" t="s">
        <v>286</v>
      </c>
      <c r="C19" s="26">
        <v>1</v>
      </c>
      <c r="D19" s="27">
        <v>39.020000000000003</v>
      </c>
      <c r="E19" s="27">
        <v>118.93</v>
      </c>
      <c r="F19" s="29">
        <v>3.0479241414659151</v>
      </c>
      <c r="G19" s="29">
        <v>39.950037114800402</v>
      </c>
      <c r="H19" s="29">
        <v>13.190012253922834</v>
      </c>
      <c r="I19" s="29">
        <v>26.013333333333335</v>
      </c>
      <c r="J19" s="29">
        <v>1.5</v>
      </c>
      <c r="K19" s="29">
        <v>19.098639578522445</v>
      </c>
      <c r="L19" s="29">
        <v>14.305183085501859</v>
      </c>
      <c r="M19" s="29"/>
      <c r="N19" s="28">
        <v>4.7317499999999999</v>
      </c>
      <c r="O19" s="29"/>
      <c r="P19" s="29"/>
      <c r="Q19" s="29">
        <v>14.15841</v>
      </c>
      <c r="R19" s="29"/>
      <c r="S19" s="29">
        <v>1.37098263150356</v>
      </c>
    </row>
    <row r="20" spans="1:19">
      <c r="A20" s="26" t="s">
        <v>19</v>
      </c>
      <c r="B20" s="26" t="s">
        <v>286</v>
      </c>
      <c r="C20" s="26">
        <v>9</v>
      </c>
      <c r="D20" s="27">
        <v>24.530000000000005</v>
      </c>
      <c r="E20" s="27">
        <v>74.77</v>
      </c>
      <c r="F20" s="29">
        <v>3.0481043620057067</v>
      </c>
      <c r="G20" s="29">
        <v>63.180058696197477</v>
      </c>
      <c r="H20" s="29">
        <v>6.7500062709612685</v>
      </c>
      <c r="I20" s="29">
        <v>16.353333333333335</v>
      </c>
      <c r="J20" s="29">
        <v>1.5</v>
      </c>
      <c r="K20" s="29">
        <v>19.098639578522445</v>
      </c>
      <c r="L20" s="29">
        <v>14.305183085501859</v>
      </c>
      <c r="M20" s="29"/>
      <c r="N20" s="28">
        <v>42.585750000000004</v>
      </c>
      <c r="O20" s="29"/>
      <c r="P20" s="29"/>
      <c r="Q20" s="29">
        <v>14.15841</v>
      </c>
      <c r="R20" s="29"/>
      <c r="S20" s="29">
        <v>3.4487270946925301</v>
      </c>
    </row>
    <row r="21" spans="1:19">
      <c r="A21" s="26" t="s">
        <v>12</v>
      </c>
      <c r="B21" s="26" t="s">
        <v>286</v>
      </c>
      <c r="C21" s="26">
        <v>1</v>
      </c>
      <c r="D21" s="27">
        <v>331.66</v>
      </c>
      <c r="E21" s="27">
        <v>1010.8899999999999</v>
      </c>
      <c r="F21" s="29">
        <v>3.0479708134836874</v>
      </c>
      <c r="G21" s="29">
        <v>97.550090627003215</v>
      </c>
      <c r="H21" s="29">
        <v>32.210029924098144</v>
      </c>
      <c r="I21" s="29">
        <v>1.3935469485966983</v>
      </c>
      <c r="J21" s="29">
        <v>237.99700493333333</v>
      </c>
      <c r="K21" s="29">
        <v>27.558026771024178</v>
      </c>
      <c r="L21" s="29">
        <v>67.840559609238369</v>
      </c>
      <c r="M21" s="29"/>
      <c r="N21" s="28"/>
      <c r="O21" s="29">
        <v>10</v>
      </c>
      <c r="P21" s="29"/>
      <c r="Q21" s="29">
        <v>2379.9700493333335</v>
      </c>
      <c r="R21" s="29"/>
      <c r="S21" s="29">
        <v>0.39384919438276572</v>
      </c>
    </row>
    <row r="22" spans="1:19">
      <c r="A22" s="26" t="s">
        <v>13</v>
      </c>
      <c r="B22" s="26" t="s">
        <v>286</v>
      </c>
      <c r="C22" s="26">
        <v>1</v>
      </c>
      <c r="D22" s="27">
        <v>331.66</v>
      </c>
      <c r="E22" s="27">
        <v>1010.8899999999999</v>
      </c>
      <c r="F22" s="29">
        <v>3.0479708134836874</v>
      </c>
      <c r="G22" s="29">
        <v>97.550090627003215</v>
      </c>
      <c r="H22" s="29">
        <v>32.210029924098144</v>
      </c>
      <c r="I22" s="29">
        <v>1.3935469485966983</v>
      </c>
      <c r="J22" s="29">
        <v>237.99700493333333</v>
      </c>
      <c r="K22" s="29">
        <v>27.558026771024178</v>
      </c>
      <c r="L22" s="29">
        <v>67.840559609238369</v>
      </c>
      <c r="M22" s="29"/>
      <c r="N22" s="28"/>
      <c r="O22" s="29">
        <v>10</v>
      </c>
      <c r="P22" s="29"/>
      <c r="Q22" s="29">
        <v>2379.9700493333335</v>
      </c>
      <c r="R22" s="29"/>
      <c r="S22" s="29">
        <v>0.39384919438276572</v>
      </c>
    </row>
    <row r="23" spans="1:19">
      <c r="A23" s="26" t="s">
        <v>14</v>
      </c>
      <c r="B23" s="26" t="s">
        <v>286</v>
      </c>
      <c r="C23" s="26">
        <v>1</v>
      </c>
      <c r="D23" s="27">
        <v>103.3</v>
      </c>
      <c r="E23" s="27">
        <v>314.87</v>
      </c>
      <c r="F23" s="29">
        <v>3.0481122942884804</v>
      </c>
      <c r="G23" s="29">
        <v>87.330081132303334</v>
      </c>
      <c r="H23" s="29">
        <v>26.380024507845668</v>
      </c>
      <c r="I23" s="29">
        <v>18.580625981289309</v>
      </c>
      <c r="J23" s="29">
        <v>5.55955435</v>
      </c>
      <c r="K23" s="29">
        <v>16.834084169115055</v>
      </c>
      <c r="L23" s="29">
        <v>508.22846079380446</v>
      </c>
      <c r="M23" s="29">
        <v>1613.4237173281706</v>
      </c>
      <c r="N23" s="28">
        <v>503.45820000000003</v>
      </c>
      <c r="O23" s="29">
        <v>8</v>
      </c>
      <c r="P23" s="29"/>
      <c r="Q23" s="29">
        <v>44.476434800000007</v>
      </c>
      <c r="R23" s="29">
        <v>1887.788</v>
      </c>
      <c r="S23" s="29">
        <v>1.1319800271165692</v>
      </c>
    </row>
    <row r="24" spans="1:19">
      <c r="A24" s="26" t="s">
        <v>15</v>
      </c>
      <c r="B24" s="26" t="s">
        <v>286</v>
      </c>
      <c r="C24" s="26">
        <v>1</v>
      </c>
      <c r="D24" s="27">
        <v>412.12000000000006</v>
      </c>
      <c r="E24" s="27">
        <v>1256.1600000000001</v>
      </c>
      <c r="F24" s="29">
        <v>3.0480442589537025</v>
      </c>
      <c r="G24" s="29">
        <v>137.50012774180362</v>
      </c>
      <c r="H24" s="29">
        <v>28.220026217263253</v>
      </c>
      <c r="I24" s="29">
        <v>92.903129906446551</v>
      </c>
      <c r="J24" s="29">
        <v>4.4360184680000003</v>
      </c>
      <c r="K24" s="29">
        <v>13.080997855712454</v>
      </c>
      <c r="L24" s="29"/>
      <c r="M24" s="29"/>
      <c r="N24" s="28"/>
      <c r="O24" s="29"/>
      <c r="P24" s="29">
        <v>0.25</v>
      </c>
      <c r="Q24" s="29">
        <v>103.03000000000002</v>
      </c>
      <c r="R24" s="29"/>
      <c r="S24" s="29">
        <v>0.44674975837020153</v>
      </c>
    </row>
    <row r="25" spans="1:19">
      <c r="A25" s="30" t="s">
        <v>345</v>
      </c>
      <c r="B25" s="31"/>
      <c r="C25" s="31"/>
      <c r="D25" s="32">
        <f>SUMPRODUCT($C3:$C24,D3:D24)</f>
        <v>11344.930000000002</v>
      </c>
      <c r="E25" s="32">
        <f>SUMPRODUCT($C3:$C24,E3:E24)</f>
        <v>35185.060000000005</v>
      </c>
      <c r="F25" s="32"/>
      <c r="G25" s="32">
        <f>SUMPRODUCT($C3:$C24,G3:G24)</f>
        <v>4462.8441461180437</v>
      </c>
      <c r="H25" s="32">
        <f>SUMPRODUCT($C3:$C24,H3:H24)</f>
        <v>1214.3111281319966</v>
      </c>
      <c r="I25" s="32"/>
      <c r="J25" s="32">
        <f>SUMPRODUCT($C3:$C24,J3:J24)</f>
        <v>1411.2773372095696</v>
      </c>
      <c r="K25" s="29"/>
      <c r="L25" s="29"/>
      <c r="M25" s="29"/>
      <c r="N25" s="32">
        <f>SUMPRODUCT($C3:$C24,N3:N24)</f>
        <v>15229.989090000003</v>
      </c>
      <c r="O25" s="29"/>
      <c r="P25" s="29"/>
      <c r="Q25" s="29"/>
      <c r="R25" s="29"/>
      <c r="S25" s="29"/>
    </row>
    <row r="26" spans="1:19">
      <c r="D26" s="32"/>
      <c r="G26" s="33"/>
    </row>
    <row r="27" spans="1:19">
      <c r="A27" s="30" t="s">
        <v>346</v>
      </c>
      <c r="D27" s="33"/>
      <c r="I27" s="20">
        <v>1</v>
      </c>
      <c r="K27" s="20">
        <v>2</v>
      </c>
      <c r="L27" s="20" t="s">
        <v>347</v>
      </c>
      <c r="M27" s="20" t="s">
        <v>347</v>
      </c>
      <c r="N27" s="20" t="s">
        <v>347</v>
      </c>
      <c r="O27" s="20">
        <v>3</v>
      </c>
      <c r="P27" s="20">
        <v>3</v>
      </c>
      <c r="Q27" s="20">
        <v>3</v>
      </c>
      <c r="R27" s="20">
        <v>4</v>
      </c>
      <c r="S27" s="20">
        <v>4</v>
      </c>
    </row>
    <row r="29" spans="1:19">
      <c r="A29" s="30" t="s">
        <v>348</v>
      </c>
    </row>
    <row r="30" spans="1:19">
      <c r="A30" s="34" t="s">
        <v>20</v>
      </c>
    </row>
    <row r="31" spans="1:19">
      <c r="A31" s="34" t="s">
        <v>903</v>
      </c>
    </row>
    <row r="32" spans="1:19">
      <c r="A32" s="34" t="s">
        <v>349</v>
      </c>
    </row>
    <row r="33" spans="1:1">
      <c r="A33" s="34" t="s">
        <v>350</v>
      </c>
    </row>
    <row r="34" spans="1:1">
      <c r="A34" s="34" t="s">
        <v>351</v>
      </c>
    </row>
    <row r="35" spans="1:1">
      <c r="A35" s="34"/>
    </row>
    <row r="36" spans="1:1">
      <c r="A36" s="34"/>
    </row>
    <row r="37" spans="1:1">
      <c r="A37" s="34"/>
    </row>
    <row r="38" spans="1:1">
      <c r="A38" s="34"/>
    </row>
    <row r="39" spans="1:1">
      <c r="A39" s="34"/>
    </row>
    <row r="40" spans="1:1">
      <c r="A40" s="34"/>
    </row>
    <row r="41" spans="1:1">
      <c r="A41" s="34"/>
    </row>
    <row r="42" spans="1:1">
      <c r="A42" s="34"/>
    </row>
    <row r="43" spans="1:1">
      <c r="A43" s="34"/>
    </row>
    <row r="44" spans="1:1">
      <c r="A44" s="34"/>
    </row>
    <row r="45" spans="1:1">
      <c r="A45" s="34"/>
    </row>
    <row r="46" spans="1:1">
      <c r="A46" s="34"/>
    </row>
    <row r="47" spans="1:1">
      <c r="A47" s="34"/>
    </row>
    <row r="48" spans="1:1">
      <c r="A48" s="34"/>
    </row>
    <row r="49" spans="1:1">
      <c r="A49" s="34"/>
    </row>
    <row r="50" spans="1:1">
      <c r="A50" s="34"/>
    </row>
    <row r="51" spans="1:1">
      <c r="A51" s="34"/>
    </row>
    <row r="52" spans="1:1">
      <c r="A52" s="34"/>
    </row>
    <row r="53" spans="1:1">
      <c r="A53" s="34"/>
    </row>
    <row r="54" spans="1:1">
      <c r="A54" s="34"/>
    </row>
    <row r="55" spans="1:1">
      <c r="A55" s="34"/>
    </row>
    <row r="56" spans="1:1">
      <c r="A56" s="34"/>
    </row>
    <row r="57" spans="1:1">
      <c r="A57" s="34"/>
    </row>
    <row r="58" spans="1:1">
      <c r="A58" s="34"/>
    </row>
    <row r="59" spans="1:1">
      <c r="A59" s="34"/>
    </row>
    <row r="60" spans="1:1">
      <c r="A60" s="34"/>
    </row>
    <row r="61" spans="1:1">
      <c r="A61" s="34"/>
    </row>
    <row r="62" spans="1:1">
      <c r="A62" s="34"/>
    </row>
    <row r="63" spans="1:1">
      <c r="A63" s="34"/>
    </row>
    <row r="64" spans="1:1">
      <c r="A64" s="34"/>
    </row>
    <row r="65" spans="1:1">
      <c r="A65" s="34"/>
    </row>
    <row r="66" spans="1:1">
      <c r="A66" s="34"/>
    </row>
    <row r="67" spans="1:1">
      <c r="A67" s="34"/>
    </row>
    <row r="68" spans="1:1">
      <c r="A68" s="34"/>
    </row>
    <row r="69" spans="1:1">
      <c r="A69" s="34"/>
    </row>
    <row r="70" spans="1:1">
      <c r="A70" s="34"/>
    </row>
    <row r="71" spans="1:1">
      <c r="A71" s="34"/>
    </row>
    <row r="72" spans="1:1">
      <c r="A72" s="34"/>
    </row>
    <row r="73" spans="1:1">
      <c r="A73" s="34"/>
    </row>
    <row r="74" spans="1:1">
      <c r="A74" s="34"/>
    </row>
    <row r="75" spans="1:1">
      <c r="A75" s="34"/>
    </row>
    <row r="76" spans="1:1">
      <c r="A76" s="34"/>
    </row>
    <row r="77" spans="1:1">
      <c r="A77" s="34"/>
    </row>
    <row r="78" spans="1:1">
      <c r="A78" s="34"/>
    </row>
    <row r="79" spans="1:1">
      <c r="A79" s="34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"/>
  <dimension ref="A2:P2"/>
  <sheetViews>
    <sheetView workbookViewId="0">
      <selection activeCell="A37" sqref="A37"/>
    </sheetView>
  </sheetViews>
  <sheetFormatPr defaultRowHeight="10.5"/>
  <sheetData>
    <row r="2" spans="1:16" ht="15.75">
      <c r="A2" s="89" t="s">
        <v>134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72"/>
      <c r="N2" s="72"/>
      <c r="O2" s="72"/>
      <c r="P2" s="72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/>
  <dimension ref="A1:AE214"/>
  <sheetViews>
    <sheetView workbookViewId="0">
      <pane ySplit="1" topLeftCell="A94" activePane="bottomLeft" state="frozen"/>
      <selection pane="bottomLeft" activeCell="D9" sqref="D9"/>
    </sheetView>
  </sheetViews>
  <sheetFormatPr defaultColWidth="10.6640625" defaultRowHeight="12.75"/>
  <cols>
    <col min="1" max="1" width="30.6640625" style="59" customWidth="1"/>
    <col min="2" max="2" width="13.5" style="59" customWidth="1"/>
    <col min="3" max="3" width="14.33203125" style="59" customWidth="1"/>
    <col min="4" max="4" width="20.83203125" style="59" customWidth="1"/>
    <col min="5" max="28" width="5" style="59" customWidth="1"/>
    <col min="29" max="16384" width="10.6640625" style="59"/>
  </cols>
  <sheetData>
    <row r="1" spans="1:31" s="57" customFormat="1" ht="25.5">
      <c r="A1" s="57" t="s">
        <v>198</v>
      </c>
      <c r="B1" s="57" t="s">
        <v>241</v>
      </c>
      <c r="C1" s="57" t="s">
        <v>242</v>
      </c>
      <c r="D1" s="57" t="s">
        <v>243</v>
      </c>
      <c r="E1" s="57">
        <v>1</v>
      </c>
      <c r="F1" s="57">
        <v>2</v>
      </c>
      <c r="G1" s="57">
        <v>3</v>
      </c>
      <c r="H1" s="57">
        <v>4</v>
      </c>
      <c r="I1" s="57">
        <v>5</v>
      </c>
      <c r="J1" s="57">
        <v>6</v>
      </c>
      <c r="K1" s="57">
        <v>7</v>
      </c>
      <c r="L1" s="57">
        <v>8</v>
      </c>
      <c r="M1" s="57">
        <v>9</v>
      </c>
      <c r="N1" s="57">
        <v>10</v>
      </c>
      <c r="O1" s="57">
        <v>11</v>
      </c>
      <c r="P1" s="57">
        <v>12</v>
      </c>
      <c r="Q1" s="57">
        <v>13</v>
      </c>
      <c r="R1" s="57">
        <v>14</v>
      </c>
      <c r="S1" s="57">
        <v>15</v>
      </c>
      <c r="T1" s="57">
        <v>16</v>
      </c>
      <c r="U1" s="57">
        <v>17</v>
      </c>
      <c r="V1" s="57">
        <v>18</v>
      </c>
      <c r="W1" s="57">
        <v>19</v>
      </c>
      <c r="X1" s="57">
        <v>20</v>
      </c>
      <c r="Y1" s="57">
        <v>21</v>
      </c>
      <c r="Z1" s="57">
        <v>22</v>
      </c>
      <c r="AA1" s="57">
        <v>23</v>
      </c>
      <c r="AB1" s="57">
        <v>24</v>
      </c>
      <c r="AC1" s="58" t="s">
        <v>30</v>
      </c>
      <c r="AD1" s="58" t="s">
        <v>31</v>
      </c>
      <c r="AE1" s="58" t="s">
        <v>32</v>
      </c>
    </row>
    <row r="2" spans="1:31" s="74" customFormat="1" ht="10.5">
      <c r="A2" s="74" t="s">
        <v>219</v>
      </c>
      <c r="B2" s="74" t="s">
        <v>244</v>
      </c>
      <c r="C2" s="74" t="s">
        <v>245</v>
      </c>
      <c r="D2" s="74" t="s">
        <v>274</v>
      </c>
      <c r="E2" s="74">
        <v>0.2</v>
      </c>
      <c r="F2" s="74">
        <v>0.15</v>
      </c>
      <c r="G2" s="74">
        <v>0.1</v>
      </c>
      <c r="H2" s="74">
        <v>0.1</v>
      </c>
      <c r="I2" s="74">
        <v>0.1</v>
      </c>
      <c r="J2" s="74">
        <v>0.2</v>
      </c>
      <c r="K2" s="74">
        <v>0.4</v>
      </c>
      <c r="L2" s="74">
        <v>0.5</v>
      </c>
      <c r="M2" s="74">
        <v>0.4</v>
      </c>
      <c r="N2" s="74">
        <v>0.4</v>
      </c>
      <c r="O2" s="74">
        <v>0.25</v>
      </c>
      <c r="P2" s="74">
        <v>0.25</v>
      </c>
      <c r="Q2" s="74">
        <v>0.25</v>
      </c>
      <c r="R2" s="74">
        <v>0.25</v>
      </c>
      <c r="S2" s="74">
        <v>0.25</v>
      </c>
      <c r="T2" s="74">
        <v>0.25</v>
      </c>
      <c r="U2" s="74">
        <v>0.25</v>
      </c>
      <c r="V2" s="74">
        <v>0.25</v>
      </c>
      <c r="W2" s="74">
        <v>0.6</v>
      </c>
      <c r="X2" s="74">
        <v>0.8</v>
      </c>
      <c r="Y2" s="74">
        <v>0.9</v>
      </c>
      <c r="Z2" s="74">
        <v>0.8</v>
      </c>
      <c r="AA2" s="74">
        <v>0.6</v>
      </c>
      <c r="AB2" s="74">
        <v>0.3</v>
      </c>
      <c r="AC2" s="74">
        <v>8.5500000000000007</v>
      </c>
      <c r="AD2" s="74">
        <v>58.7</v>
      </c>
      <c r="AE2" s="74">
        <v>3060.79</v>
      </c>
    </row>
    <row r="3" spans="1:31" s="74" customFormat="1" ht="10.5">
      <c r="D3" s="74" t="s">
        <v>33</v>
      </c>
      <c r="E3" s="74">
        <v>0.2</v>
      </c>
      <c r="F3" s="74">
        <v>0.2</v>
      </c>
      <c r="G3" s="74">
        <v>0.1</v>
      </c>
      <c r="H3" s="74">
        <v>0.1</v>
      </c>
      <c r="I3" s="74">
        <v>0.1</v>
      </c>
      <c r="J3" s="74">
        <v>0.1</v>
      </c>
      <c r="K3" s="74">
        <v>0.3</v>
      </c>
      <c r="L3" s="74">
        <v>0.3</v>
      </c>
      <c r="M3" s="74">
        <v>0.4</v>
      </c>
      <c r="N3" s="74">
        <v>0.4</v>
      </c>
      <c r="O3" s="74">
        <v>0.3</v>
      </c>
      <c r="P3" s="74">
        <v>0.25</v>
      </c>
      <c r="Q3" s="74">
        <v>0.25</v>
      </c>
      <c r="R3" s="74">
        <v>0.25</v>
      </c>
      <c r="S3" s="74">
        <v>0.25</v>
      </c>
      <c r="T3" s="74">
        <v>0.25</v>
      </c>
      <c r="U3" s="74">
        <v>0.25</v>
      </c>
      <c r="V3" s="74">
        <v>0.25</v>
      </c>
      <c r="W3" s="74">
        <v>0.6</v>
      </c>
      <c r="X3" s="74">
        <v>0.7</v>
      </c>
      <c r="Y3" s="74">
        <v>0.7</v>
      </c>
      <c r="Z3" s="74">
        <v>0.7</v>
      </c>
      <c r="AA3" s="74">
        <v>0.6</v>
      </c>
      <c r="AB3" s="74">
        <v>0.3</v>
      </c>
      <c r="AC3" s="74">
        <v>7.85</v>
      </c>
    </row>
    <row r="4" spans="1:31" s="74" customFormat="1" ht="10.5">
      <c r="D4" s="74" t="s">
        <v>273</v>
      </c>
      <c r="E4" s="74">
        <v>1</v>
      </c>
      <c r="F4" s="74">
        <v>1</v>
      </c>
      <c r="G4" s="74">
        <v>1</v>
      </c>
      <c r="H4" s="74">
        <v>1</v>
      </c>
      <c r="I4" s="74">
        <v>1</v>
      </c>
      <c r="J4" s="74">
        <v>1</v>
      </c>
      <c r="K4" s="74">
        <v>1</v>
      </c>
      <c r="L4" s="74">
        <v>1</v>
      </c>
      <c r="M4" s="74">
        <v>1</v>
      </c>
      <c r="N4" s="74">
        <v>1</v>
      </c>
      <c r="O4" s="74">
        <v>1</v>
      </c>
      <c r="P4" s="74">
        <v>1</v>
      </c>
      <c r="Q4" s="74">
        <v>1</v>
      </c>
      <c r="R4" s="74">
        <v>1</v>
      </c>
      <c r="S4" s="74">
        <v>1</v>
      </c>
      <c r="T4" s="74">
        <v>1</v>
      </c>
      <c r="U4" s="74">
        <v>1</v>
      </c>
      <c r="V4" s="74">
        <v>1</v>
      </c>
      <c r="W4" s="74">
        <v>1</v>
      </c>
      <c r="X4" s="74">
        <v>1</v>
      </c>
      <c r="Y4" s="74">
        <v>1</v>
      </c>
      <c r="Z4" s="74">
        <v>1</v>
      </c>
      <c r="AA4" s="74">
        <v>1</v>
      </c>
      <c r="AB4" s="74">
        <v>1</v>
      </c>
      <c r="AC4" s="74">
        <v>24</v>
      </c>
    </row>
    <row r="5" spans="1:31" s="74" customFormat="1" ht="10.5">
      <c r="D5" s="74" t="s">
        <v>34</v>
      </c>
      <c r="E5" s="74">
        <v>0</v>
      </c>
      <c r="F5" s="74">
        <v>0</v>
      </c>
      <c r="G5" s="74">
        <v>0</v>
      </c>
      <c r="H5" s="74">
        <v>0</v>
      </c>
      <c r="I5" s="74">
        <v>0</v>
      </c>
      <c r="J5" s="74">
        <v>0</v>
      </c>
      <c r="K5" s="74">
        <v>0</v>
      </c>
      <c r="L5" s="74">
        <v>0</v>
      </c>
      <c r="M5" s="74">
        <v>0</v>
      </c>
      <c r="N5" s="74">
        <v>0</v>
      </c>
      <c r="O5" s="74">
        <v>0</v>
      </c>
      <c r="P5" s="74">
        <v>0</v>
      </c>
      <c r="Q5" s="74">
        <v>0</v>
      </c>
      <c r="R5" s="74">
        <v>0</v>
      </c>
      <c r="S5" s="74">
        <v>0</v>
      </c>
      <c r="T5" s="74">
        <v>0</v>
      </c>
      <c r="U5" s="74">
        <v>0</v>
      </c>
      <c r="V5" s="74">
        <v>0</v>
      </c>
      <c r="W5" s="74">
        <v>0</v>
      </c>
      <c r="X5" s="74">
        <v>0</v>
      </c>
      <c r="Y5" s="74">
        <v>0</v>
      </c>
      <c r="Z5" s="74">
        <v>0</v>
      </c>
      <c r="AA5" s="74">
        <v>0</v>
      </c>
      <c r="AB5" s="74">
        <v>0</v>
      </c>
      <c r="AC5" s="74">
        <v>0</v>
      </c>
    </row>
    <row r="6" spans="1:31" s="74" customFormat="1" ht="10.5">
      <c r="D6" s="74" t="s">
        <v>279</v>
      </c>
      <c r="E6" s="74">
        <v>0.3</v>
      </c>
      <c r="F6" s="74">
        <v>0.3</v>
      </c>
      <c r="G6" s="74">
        <v>0.2</v>
      </c>
      <c r="H6" s="74">
        <v>0.2</v>
      </c>
      <c r="I6" s="74">
        <v>0.2</v>
      </c>
      <c r="J6" s="74">
        <v>0.2</v>
      </c>
      <c r="K6" s="74">
        <v>0.3</v>
      </c>
      <c r="L6" s="74">
        <v>0.4</v>
      </c>
      <c r="M6" s="74">
        <v>0.4</v>
      </c>
      <c r="N6" s="74">
        <v>0.3</v>
      </c>
      <c r="O6" s="74">
        <v>0.3</v>
      </c>
      <c r="P6" s="74">
        <v>0.3</v>
      </c>
      <c r="Q6" s="74">
        <v>0.3</v>
      </c>
      <c r="R6" s="74">
        <v>0.2</v>
      </c>
      <c r="S6" s="74">
        <v>0.2</v>
      </c>
      <c r="T6" s="74">
        <v>0.2</v>
      </c>
      <c r="U6" s="74">
        <v>0.2</v>
      </c>
      <c r="V6" s="74">
        <v>0.2</v>
      </c>
      <c r="W6" s="74">
        <v>0.5</v>
      </c>
      <c r="X6" s="74">
        <v>0.7</v>
      </c>
      <c r="Y6" s="74">
        <v>0.8</v>
      </c>
      <c r="Z6" s="74">
        <v>0.6</v>
      </c>
      <c r="AA6" s="74">
        <v>0.5</v>
      </c>
      <c r="AB6" s="74">
        <v>0.3</v>
      </c>
      <c r="AC6" s="74">
        <v>8.1</v>
      </c>
    </row>
    <row r="7" spans="1:31" s="74" customFormat="1" ht="10.5">
      <c r="A7" s="74" t="s">
        <v>35</v>
      </c>
      <c r="B7" s="74" t="s">
        <v>244</v>
      </c>
      <c r="C7" s="74" t="s">
        <v>245</v>
      </c>
      <c r="D7" s="74" t="s">
        <v>274</v>
      </c>
      <c r="E7" s="74">
        <v>0.22</v>
      </c>
      <c r="F7" s="74">
        <v>0.17</v>
      </c>
      <c r="G7" s="74">
        <v>0.11</v>
      </c>
      <c r="H7" s="74">
        <v>0.11</v>
      </c>
      <c r="I7" s="74">
        <v>0.11</v>
      </c>
      <c r="J7" s="74">
        <v>0.22</v>
      </c>
      <c r="K7" s="74">
        <v>0.44</v>
      </c>
      <c r="L7" s="74">
        <v>0.56000000000000005</v>
      </c>
      <c r="M7" s="74">
        <v>0.44</v>
      </c>
      <c r="N7" s="74">
        <v>0.44</v>
      </c>
      <c r="O7" s="74">
        <v>0.28000000000000003</v>
      </c>
      <c r="P7" s="74">
        <v>0.28000000000000003</v>
      </c>
      <c r="Q7" s="74">
        <v>0.28000000000000003</v>
      </c>
      <c r="R7" s="74">
        <v>0.28000000000000003</v>
      </c>
      <c r="S7" s="74">
        <v>0.28000000000000003</v>
      </c>
      <c r="T7" s="74">
        <v>0.28000000000000003</v>
      </c>
      <c r="U7" s="74">
        <v>0.28000000000000003</v>
      </c>
      <c r="V7" s="74">
        <v>0.28000000000000003</v>
      </c>
      <c r="W7" s="74">
        <v>0.67</v>
      </c>
      <c r="X7" s="74">
        <v>0.89</v>
      </c>
      <c r="Y7" s="74">
        <v>1</v>
      </c>
      <c r="Z7" s="74">
        <v>0.89</v>
      </c>
      <c r="AA7" s="74">
        <v>0.67</v>
      </c>
      <c r="AB7" s="74">
        <v>0.33</v>
      </c>
      <c r="AC7" s="74">
        <v>9.51</v>
      </c>
      <c r="AD7" s="74">
        <v>58.28</v>
      </c>
      <c r="AE7" s="74">
        <v>3038.89</v>
      </c>
    </row>
    <row r="8" spans="1:31" s="74" customFormat="1" ht="10.5">
      <c r="D8" s="74" t="s">
        <v>36</v>
      </c>
      <c r="E8" s="74">
        <v>0.26</v>
      </c>
      <c r="F8" s="74">
        <v>0.26</v>
      </c>
      <c r="G8" s="74">
        <v>0.11</v>
      </c>
      <c r="H8" s="74">
        <v>0.11</v>
      </c>
      <c r="I8" s="74">
        <v>0.11</v>
      </c>
      <c r="J8" s="74">
        <v>0.11</v>
      </c>
      <c r="K8" s="74">
        <v>0.41</v>
      </c>
      <c r="L8" s="74">
        <v>0.41</v>
      </c>
      <c r="M8" s="74">
        <v>0.56000000000000005</v>
      </c>
      <c r="N8" s="74">
        <v>0.56000000000000005</v>
      </c>
      <c r="O8" s="74">
        <v>0.41</v>
      </c>
      <c r="P8" s="74">
        <v>0.33</v>
      </c>
      <c r="Q8" s="74">
        <v>0.33</v>
      </c>
      <c r="R8" s="74">
        <v>0.33</v>
      </c>
      <c r="S8" s="74">
        <v>0.33</v>
      </c>
      <c r="T8" s="74">
        <v>0.33</v>
      </c>
      <c r="U8" s="74">
        <v>0.33</v>
      </c>
      <c r="V8" s="74">
        <v>0.33</v>
      </c>
      <c r="W8" s="74">
        <v>0.85</v>
      </c>
      <c r="X8" s="74">
        <v>1</v>
      </c>
      <c r="Y8" s="74">
        <v>1</v>
      </c>
      <c r="Z8" s="74">
        <v>1</v>
      </c>
      <c r="AA8" s="74">
        <v>0.85</v>
      </c>
      <c r="AB8" s="74">
        <v>0.41</v>
      </c>
      <c r="AC8" s="74">
        <v>10.73</v>
      </c>
    </row>
    <row r="9" spans="1:31" s="74" customFormat="1" ht="10.5">
      <c r="D9" s="74" t="s">
        <v>34</v>
      </c>
      <c r="E9" s="74">
        <v>0</v>
      </c>
      <c r="F9" s="74">
        <v>0</v>
      </c>
      <c r="G9" s="74">
        <v>0</v>
      </c>
      <c r="H9" s="74">
        <v>0</v>
      </c>
      <c r="I9" s="74">
        <v>0</v>
      </c>
      <c r="J9" s="74">
        <v>0</v>
      </c>
      <c r="K9" s="74">
        <v>0</v>
      </c>
      <c r="L9" s="74">
        <v>0</v>
      </c>
      <c r="M9" s="74">
        <v>0</v>
      </c>
      <c r="N9" s="74">
        <v>0</v>
      </c>
      <c r="O9" s="74">
        <v>0</v>
      </c>
      <c r="P9" s="74">
        <v>0</v>
      </c>
      <c r="Q9" s="74">
        <v>0</v>
      </c>
      <c r="R9" s="74">
        <v>0</v>
      </c>
      <c r="S9" s="74">
        <v>0</v>
      </c>
      <c r="T9" s="74">
        <v>0</v>
      </c>
      <c r="U9" s="74">
        <v>0</v>
      </c>
      <c r="V9" s="74">
        <v>0</v>
      </c>
      <c r="W9" s="74">
        <v>0</v>
      </c>
      <c r="X9" s="74">
        <v>0</v>
      </c>
      <c r="Y9" s="74">
        <v>0</v>
      </c>
      <c r="Z9" s="74">
        <v>0</v>
      </c>
      <c r="AA9" s="74">
        <v>0</v>
      </c>
      <c r="AB9" s="74">
        <v>0</v>
      </c>
      <c r="AC9" s="74">
        <v>0</v>
      </c>
    </row>
    <row r="10" spans="1:31" s="74" customFormat="1" ht="10.5">
      <c r="D10" s="74" t="s">
        <v>37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1</v>
      </c>
      <c r="M10" s="74">
        <v>1</v>
      </c>
      <c r="N10" s="74">
        <v>1</v>
      </c>
      <c r="O10" s="74">
        <v>1</v>
      </c>
      <c r="P10" s="74">
        <v>1</v>
      </c>
      <c r="Q10" s="74">
        <v>1</v>
      </c>
      <c r="R10" s="74">
        <v>1</v>
      </c>
      <c r="S10" s="74">
        <v>1</v>
      </c>
      <c r="T10" s="74">
        <v>1</v>
      </c>
      <c r="U10" s="74">
        <v>1</v>
      </c>
      <c r="V10" s="74">
        <v>1</v>
      </c>
      <c r="W10" s="74">
        <v>1</v>
      </c>
      <c r="X10" s="74">
        <v>1</v>
      </c>
      <c r="Y10" s="74">
        <v>1</v>
      </c>
      <c r="Z10" s="74">
        <v>1</v>
      </c>
      <c r="AA10" s="74">
        <v>1</v>
      </c>
      <c r="AB10" s="74">
        <v>1</v>
      </c>
      <c r="AC10" s="74">
        <v>24</v>
      </c>
    </row>
    <row r="11" spans="1:31" s="74" customFormat="1" ht="10.5">
      <c r="A11" s="74" t="s">
        <v>38</v>
      </c>
      <c r="B11" s="74" t="s">
        <v>244</v>
      </c>
      <c r="C11" s="74" t="s">
        <v>245</v>
      </c>
      <c r="D11" s="74" t="s">
        <v>274</v>
      </c>
      <c r="E11" s="74">
        <v>0.5</v>
      </c>
      <c r="F11" s="74">
        <v>0.5</v>
      </c>
      <c r="G11" s="74">
        <v>0.5</v>
      </c>
      <c r="H11" s="74">
        <v>0.5</v>
      </c>
      <c r="I11" s="74">
        <v>0.5</v>
      </c>
      <c r="J11" s="74">
        <v>0.6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  <c r="P11" s="74">
        <v>1</v>
      </c>
      <c r="Q11" s="74">
        <v>1</v>
      </c>
      <c r="R11" s="74">
        <v>1</v>
      </c>
      <c r="S11" s="74">
        <v>1</v>
      </c>
      <c r="T11" s="74">
        <v>1</v>
      </c>
      <c r="U11" s="74">
        <v>1</v>
      </c>
      <c r="V11" s="74">
        <v>1</v>
      </c>
      <c r="W11" s="74">
        <v>1</v>
      </c>
      <c r="X11" s="74">
        <v>1</v>
      </c>
      <c r="Y11" s="74">
        <v>1</v>
      </c>
      <c r="Z11" s="74">
        <v>0.6</v>
      </c>
      <c r="AA11" s="74">
        <v>0.5</v>
      </c>
      <c r="AB11" s="74">
        <v>0.5</v>
      </c>
      <c r="AC11" s="74">
        <v>19.7</v>
      </c>
      <c r="AD11" s="74">
        <v>118.2</v>
      </c>
      <c r="AE11" s="74">
        <v>6163.29</v>
      </c>
    </row>
    <row r="12" spans="1:31" s="74" customFormat="1" ht="10.5">
      <c r="D12" s="74" t="s">
        <v>36</v>
      </c>
      <c r="E12" s="74">
        <v>0.5</v>
      </c>
      <c r="F12" s="74">
        <v>0.5</v>
      </c>
      <c r="G12" s="74">
        <v>0.5</v>
      </c>
      <c r="H12" s="74">
        <v>0.5</v>
      </c>
      <c r="I12" s="74">
        <v>0.5</v>
      </c>
      <c r="J12" s="74">
        <v>0.6</v>
      </c>
      <c r="K12" s="74">
        <v>1</v>
      </c>
      <c r="L12" s="74">
        <v>1</v>
      </c>
      <c r="M12" s="74">
        <v>1</v>
      </c>
      <c r="N12" s="74">
        <v>1</v>
      </c>
      <c r="O12" s="74">
        <v>1</v>
      </c>
      <c r="P12" s="74">
        <v>1</v>
      </c>
      <c r="Q12" s="74">
        <v>1</v>
      </c>
      <c r="R12" s="74">
        <v>1</v>
      </c>
      <c r="S12" s="74">
        <v>1</v>
      </c>
      <c r="T12" s="74">
        <v>1</v>
      </c>
      <c r="U12" s="74">
        <v>1</v>
      </c>
      <c r="V12" s="74">
        <v>1</v>
      </c>
      <c r="W12" s="74">
        <v>1</v>
      </c>
      <c r="X12" s="74">
        <v>1</v>
      </c>
      <c r="Y12" s="74">
        <v>1</v>
      </c>
      <c r="Z12" s="74">
        <v>0.6</v>
      </c>
      <c r="AA12" s="74">
        <v>0.5</v>
      </c>
      <c r="AB12" s="74">
        <v>0.5</v>
      </c>
      <c r="AC12" s="74">
        <v>19.7</v>
      </c>
    </row>
    <row r="13" spans="1:31" s="74" customFormat="1" ht="10.5">
      <c r="D13" s="74" t="s">
        <v>34</v>
      </c>
      <c r="E13" s="74">
        <v>0</v>
      </c>
      <c r="F13" s="74">
        <v>0</v>
      </c>
      <c r="G13" s="74">
        <v>0</v>
      </c>
      <c r="H13" s="74">
        <v>0</v>
      </c>
      <c r="I13" s="74">
        <v>0</v>
      </c>
      <c r="J13" s="74">
        <v>0</v>
      </c>
      <c r="K13" s="74">
        <v>0</v>
      </c>
      <c r="L13" s="74">
        <v>0</v>
      </c>
      <c r="M13" s="74">
        <v>0</v>
      </c>
      <c r="N13" s="74">
        <v>0</v>
      </c>
      <c r="O13" s="74">
        <v>0</v>
      </c>
      <c r="P13" s="74">
        <v>0</v>
      </c>
      <c r="Q13" s="74">
        <v>0</v>
      </c>
      <c r="R13" s="74">
        <v>0</v>
      </c>
      <c r="S13" s="74">
        <v>0</v>
      </c>
      <c r="T13" s="74">
        <v>0</v>
      </c>
      <c r="U13" s="74">
        <v>0</v>
      </c>
      <c r="V13" s="74">
        <v>0</v>
      </c>
      <c r="W13" s="74">
        <v>0</v>
      </c>
      <c r="X13" s="74">
        <v>0</v>
      </c>
      <c r="Y13" s="74">
        <v>0</v>
      </c>
      <c r="Z13" s="74">
        <v>0</v>
      </c>
      <c r="AA13" s="74">
        <v>0</v>
      </c>
      <c r="AB13" s="74">
        <v>0</v>
      </c>
      <c r="AC13" s="74">
        <v>0</v>
      </c>
    </row>
    <row r="14" spans="1:31" s="74" customFormat="1" ht="10.5">
      <c r="D14" s="74" t="s">
        <v>37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1</v>
      </c>
      <c r="M14" s="74">
        <v>1</v>
      </c>
      <c r="N14" s="74">
        <v>1</v>
      </c>
      <c r="O14" s="74">
        <v>1</v>
      </c>
      <c r="P14" s="74">
        <v>1</v>
      </c>
      <c r="Q14" s="74">
        <v>1</v>
      </c>
      <c r="R14" s="74">
        <v>1</v>
      </c>
      <c r="S14" s="74">
        <v>1</v>
      </c>
      <c r="T14" s="74">
        <v>1</v>
      </c>
      <c r="U14" s="74">
        <v>1</v>
      </c>
      <c r="V14" s="74">
        <v>1</v>
      </c>
      <c r="W14" s="74">
        <v>1</v>
      </c>
      <c r="X14" s="74">
        <v>1</v>
      </c>
      <c r="Y14" s="74">
        <v>1</v>
      </c>
      <c r="Z14" s="74">
        <v>1</v>
      </c>
      <c r="AA14" s="74">
        <v>1</v>
      </c>
      <c r="AB14" s="74">
        <v>1</v>
      </c>
      <c r="AC14" s="74">
        <v>24</v>
      </c>
    </row>
    <row r="15" spans="1:31" s="74" customFormat="1" ht="10.5">
      <c r="A15" s="74" t="s">
        <v>39</v>
      </c>
      <c r="B15" s="74" t="s">
        <v>244</v>
      </c>
      <c r="C15" s="74" t="s">
        <v>245</v>
      </c>
      <c r="D15" s="74" t="s">
        <v>40</v>
      </c>
      <c r="E15" s="74">
        <v>0.5</v>
      </c>
      <c r="F15" s="74">
        <v>0.5</v>
      </c>
      <c r="G15" s="74">
        <v>0.5</v>
      </c>
      <c r="H15" s="74">
        <v>0.5</v>
      </c>
      <c r="I15" s="74">
        <v>0.5</v>
      </c>
      <c r="J15" s="74">
        <v>0.5</v>
      </c>
      <c r="K15" s="74">
        <v>0.5</v>
      </c>
      <c r="L15" s="74">
        <v>0.61</v>
      </c>
      <c r="M15" s="74">
        <v>0.9</v>
      </c>
      <c r="N15" s="74">
        <v>0.9</v>
      </c>
      <c r="O15" s="74">
        <v>0.9</v>
      </c>
      <c r="P15" s="74">
        <v>0.9</v>
      </c>
      <c r="Q15" s="74">
        <v>0.8</v>
      </c>
      <c r="R15" s="74">
        <v>0.9</v>
      </c>
      <c r="S15" s="74">
        <v>0.9</v>
      </c>
      <c r="T15" s="74">
        <v>0.9</v>
      </c>
      <c r="U15" s="74">
        <v>0.9</v>
      </c>
      <c r="V15" s="74">
        <v>0.61</v>
      </c>
      <c r="W15" s="74">
        <v>0.5</v>
      </c>
      <c r="X15" s="74">
        <v>0.5</v>
      </c>
      <c r="Y15" s="74">
        <v>0.5</v>
      </c>
      <c r="Z15" s="74">
        <v>0.5</v>
      </c>
      <c r="AA15" s="74">
        <v>0.5</v>
      </c>
      <c r="AB15" s="74">
        <v>0.5</v>
      </c>
      <c r="AC15" s="74">
        <v>15.72</v>
      </c>
      <c r="AD15" s="74">
        <v>78.599999999999994</v>
      </c>
      <c r="AE15" s="74">
        <v>4098.43</v>
      </c>
    </row>
    <row r="16" spans="1:31" s="74" customFormat="1" ht="10.5">
      <c r="D16" s="74" t="s">
        <v>34</v>
      </c>
      <c r="E16" s="74">
        <v>0</v>
      </c>
      <c r="F16" s="74">
        <v>0</v>
      </c>
      <c r="G16" s="74">
        <v>0</v>
      </c>
      <c r="H16" s="74">
        <v>0</v>
      </c>
      <c r="I16" s="74">
        <v>0</v>
      </c>
      <c r="J16" s="74">
        <v>0</v>
      </c>
      <c r="K16" s="74">
        <v>0</v>
      </c>
      <c r="L16" s="74">
        <v>0</v>
      </c>
      <c r="M16" s="74">
        <v>0</v>
      </c>
      <c r="N16" s="74">
        <v>0</v>
      </c>
      <c r="O16" s="74">
        <v>0</v>
      </c>
      <c r="P16" s="74">
        <v>0</v>
      </c>
      <c r="Q16" s="74">
        <v>0</v>
      </c>
      <c r="R16" s="74">
        <v>0</v>
      </c>
      <c r="S16" s="74">
        <v>0</v>
      </c>
      <c r="T16" s="74">
        <v>0</v>
      </c>
      <c r="U16" s="74">
        <v>0</v>
      </c>
      <c r="V16" s="74">
        <v>0</v>
      </c>
      <c r="W16" s="74">
        <v>0</v>
      </c>
      <c r="X16" s="74">
        <v>0</v>
      </c>
      <c r="Y16" s="74">
        <v>0</v>
      </c>
      <c r="Z16" s="74">
        <v>0</v>
      </c>
      <c r="AA16" s="74">
        <v>0</v>
      </c>
      <c r="AB16" s="74">
        <v>0</v>
      </c>
      <c r="AC16" s="74">
        <v>0</v>
      </c>
    </row>
    <row r="17" spans="1:31" s="74" customFormat="1" ht="10.5">
      <c r="D17" s="74" t="s">
        <v>37</v>
      </c>
      <c r="E17" s="74">
        <v>1</v>
      </c>
      <c r="F17" s="74">
        <v>1</v>
      </c>
      <c r="G17" s="74">
        <v>1</v>
      </c>
      <c r="H17" s="74">
        <v>1</v>
      </c>
      <c r="I17" s="74">
        <v>1</v>
      </c>
      <c r="J17" s="74">
        <v>1</v>
      </c>
      <c r="K17" s="74">
        <v>1</v>
      </c>
      <c r="L17" s="74">
        <v>1</v>
      </c>
      <c r="M17" s="74">
        <v>1</v>
      </c>
      <c r="N17" s="74">
        <v>1</v>
      </c>
      <c r="O17" s="74">
        <v>1</v>
      </c>
      <c r="P17" s="74">
        <v>1</v>
      </c>
      <c r="Q17" s="74">
        <v>1</v>
      </c>
      <c r="R17" s="74">
        <v>1</v>
      </c>
      <c r="S17" s="74">
        <v>1</v>
      </c>
      <c r="T17" s="74">
        <v>1</v>
      </c>
      <c r="U17" s="74">
        <v>1</v>
      </c>
      <c r="V17" s="74">
        <v>1</v>
      </c>
      <c r="W17" s="74">
        <v>1</v>
      </c>
      <c r="X17" s="74">
        <v>1</v>
      </c>
      <c r="Y17" s="74">
        <v>1</v>
      </c>
      <c r="Z17" s="74">
        <v>1</v>
      </c>
      <c r="AA17" s="74">
        <v>1</v>
      </c>
      <c r="AB17" s="74">
        <v>1</v>
      </c>
      <c r="AC17" s="74">
        <v>24</v>
      </c>
    </row>
    <row r="18" spans="1:31" s="74" customFormat="1" ht="10.5">
      <c r="A18" s="74" t="s">
        <v>41</v>
      </c>
      <c r="B18" s="74" t="s">
        <v>244</v>
      </c>
      <c r="C18" s="74" t="s">
        <v>245</v>
      </c>
      <c r="D18" s="74" t="s">
        <v>274</v>
      </c>
      <c r="E18" s="74">
        <v>0.05</v>
      </c>
      <c r="F18" s="74">
        <v>0.05</v>
      </c>
      <c r="G18" s="74">
        <v>0.05</v>
      </c>
      <c r="H18" s="74">
        <v>0.05</v>
      </c>
      <c r="I18" s="74">
        <v>0.05</v>
      </c>
      <c r="J18" s="74">
        <v>0.15</v>
      </c>
      <c r="K18" s="74">
        <v>0.4</v>
      </c>
      <c r="L18" s="74">
        <v>0.5</v>
      </c>
      <c r="M18" s="74">
        <v>1</v>
      </c>
      <c r="N18" s="74">
        <v>1</v>
      </c>
      <c r="O18" s="74">
        <v>1</v>
      </c>
      <c r="P18" s="74">
        <v>1</v>
      </c>
      <c r="Q18" s="74">
        <v>1</v>
      </c>
      <c r="R18" s="74">
        <v>1</v>
      </c>
      <c r="S18" s="74">
        <v>1</v>
      </c>
      <c r="T18" s="74">
        <v>1</v>
      </c>
      <c r="U18" s="74">
        <v>1</v>
      </c>
      <c r="V18" s="74">
        <v>1</v>
      </c>
      <c r="W18" s="74">
        <v>0.5</v>
      </c>
      <c r="X18" s="74">
        <v>0.4</v>
      </c>
      <c r="Y18" s="74">
        <v>0.15</v>
      </c>
      <c r="Z18" s="74">
        <v>0.15</v>
      </c>
      <c r="AA18" s="74">
        <v>0.05</v>
      </c>
      <c r="AB18" s="74">
        <v>0.05</v>
      </c>
      <c r="AC18" s="74">
        <v>12.6</v>
      </c>
      <c r="AD18" s="74">
        <v>71.2</v>
      </c>
      <c r="AE18" s="74">
        <v>3712.57</v>
      </c>
    </row>
    <row r="19" spans="1:31" s="74" customFormat="1" ht="10.5">
      <c r="D19" s="74" t="s">
        <v>36</v>
      </c>
      <c r="E19" s="74">
        <v>0.05</v>
      </c>
      <c r="F19" s="74">
        <v>0.05</v>
      </c>
      <c r="G19" s="74">
        <v>0.05</v>
      </c>
      <c r="H19" s="74">
        <v>0.05</v>
      </c>
      <c r="I19" s="74">
        <v>0.05</v>
      </c>
      <c r="J19" s="74">
        <v>0.15</v>
      </c>
      <c r="K19" s="74">
        <v>0.3</v>
      </c>
      <c r="L19" s="74">
        <v>0.4</v>
      </c>
      <c r="M19" s="74">
        <v>0.6</v>
      </c>
      <c r="N19" s="74">
        <v>0.6</v>
      </c>
      <c r="O19" s="74">
        <v>0.6</v>
      </c>
      <c r="P19" s="74">
        <v>0.6</v>
      </c>
      <c r="Q19" s="74">
        <v>0.6</v>
      </c>
      <c r="R19" s="74">
        <v>0.6</v>
      </c>
      <c r="S19" s="74">
        <v>0.6</v>
      </c>
      <c r="T19" s="74">
        <v>0.6</v>
      </c>
      <c r="U19" s="74">
        <v>0.6</v>
      </c>
      <c r="V19" s="74">
        <v>0.6</v>
      </c>
      <c r="W19" s="74">
        <v>0.4</v>
      </c>
      <c r="X19" s="74">
        <v>0.3</v>
      </c>
      <c r="Y19" s="74">
        <v>0.15</v>
      </c>
      <c r="Z19" s="74">
        <v>0.15</v>
      </c>
      <c r="AA19" s="74">
        <v>0.05</v>
      </c>
      <c r="AB19" s="74">
        <v>0.05</v>
      </c>
      <c r="AC19" s="74">
        <v>8.1999999999999993</v>
      </c>
    </row>
    <row r="20" spans="1:31" s="74" customFormat="1" ht="10.5">
      <c r="D20" s="74" t="s">
        <v>34</v>
      </c>
      <c r="E20" s="74">
        <v>0</v>
      </c>
      <c r="F20" s="74">
        <v>0</v>
      </c>
      <c r="G20" s="74">
        <v>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0</v>
      </c>
      <c r="P20" s="74">
        <v>0</v>
      </c>
      <c r="Q20" s="74">
        <v>0</v>
      </c>
      <c r="R20" s="74">
        <v>0</v>
      </c>
      <c r="S20" s="74">
        <v>0</v>
      </c>
      <c r="T20" s="74">
        <v>0</v>
      </c>
      <c r="U20" s="74">
        <v>0</v>
      </c>
      <c r="V20" s="74">
        <v>0</v>
      </c>
      <c r="W20" s="74">
        <v>0</v>
      </c>
      <c r="X20" s="74">
        <v>0</v>
      </c>
      <c r="Y20" s="74">
        <v>0</v>
      </c>
      <c r="Z20" s="74">
        <v>0</v>
      </c>
      <c r="AA20" s="74">
        <v>0</v>
      </c>
      <c r="AB20" s="74">
        <v>0</v>
      </c>
      <c r="AC20" s="74">
        <v>0</v>
      </c>
    </row>
    <row r="21" spans="1:31" s="74" customFormat="1" ht="10.5">
      <c r="D21" s="74" t="s">
        <v>37</v>
      </c>
      <c r="E21" s="74">
        <v>1</v>
      </c>
      <c r="F21" s="74">
        <v>1</v>
      </c>
      <c r="G21" s="74">
        <v>1</v>
      </c>
      <c r="H21" s="74">
        <v>1</v>
      </c>
      <c r="I21" s="74">
        <v>1</v>
      </c>
      <c r="J21" s="74">
        <v>1</v>
      </c>
      <c r="K21" s="74">
        <v>1</v>
      </c>
      <c r="L21" s="74">
        <v>1</v>
      </c>
      <c r="M21" s="74">
        <v>1</v>
      </c>
      <c r="N21" s="74">
        <v>1</v>
      </c>
      <c r="O21" s="74">
        <v>1</v>
      </c>
      <c r="P21" s="74">
        <v>1</v>
      </c>
      <c r="Q21" s="74">
        <v>1</v>
      </c>
      <c r="R21" s="74">
        <v>1</v>
      </c>
      <c r="S21" s="74">
        <v>1</v>
      </c>
      <c r="T21" s="74">
        <v>1</v>
      </c>
      <c r="U21" s="74">
        <v>1</v>
      </c>
      <c r="V21" s="74">
        <v>1</v>
      </c>
      <c r="W21" s="74">
        <v>1</v>
      </c>
      <c r="X21" s="74">
        <v>1</v>
      </c>
      <c r="Y21" s="74">
        <v>1</v>
      </c>
      <c r="Z21" s="74">
        <v>1</v>
      </c>
      <c r="AA21" s="74">
        <v>1</v>
      </c>
      <c r="AB21" s="74">
        <v>1</v>
      </c>
      <c r="AC21" s="74">
        <v>24</v>
      </c>
    </row>
    <row r="22" spans="1:31" s="74" customFormat="1" ht="10.5">
      <c r="A22" s="74" t="s">
        <v>42</v>
      </c>
      <c r="B22" s="74" t="s">
        <v>244</v>
      </c>
      <c r="C22" s="74" t="s">
        <v>245</v>
      </c>
      <c r="D22" s="74" t="s">
        <v>40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0.2</v>
      </c>
      <c r="K22" s="74">
        <v>0.3</v>
      </c>
      <c r="L22" s="74">
        <v>0.5</v>
      </c>
      <c r="M22" s="74">
        <v>1</v>
      </c>
      <c r="N22" s="74">
        <v>1</v>
      </c>
      <c r="O22" s="74">
        <v>1</v>
      </c>
      <c r="P22" s="74">
        <v>1</v>
      </c>
      <c r="Q22" s="74">
        <v>1</v>
      </c>
      <c r="R22" s="74">
        <v>1</v>
      </c>
      <c r="S22" s="74">
        <v>1</v>
      </c>
      <c r="T22" s="74">
        <v>1</v>
      </c>
      <c r="U22" s="74">
        <v>1</v>
      </c>
      <c r="V22" s="74">
        <v>1</v>
      </c>
      <c r="W22" s="74">
        <v>0.5</v>
      </c>
      <c r="X22" s="74">
        <v>0.3</v>
      </c>
      <c r="Y22" s="74">
        <v>0.2</v>
      </c>
      <c r="Z22" s="74">
        <v>0.05</v>
      </c>
      <c r="AA22" s="74">
        <v>0</v>
      </c>
      <c r="AB22" s="74">
        <v>0</v>
      </c>
      <c r="AC22" s="74">
        <v>12.05</v>
      </c>
      <c r="AD22" s="74">
        <v>60.25</v>
      </c>
      <c r="AE22" s="74">
        <v>3141.61</v>
      </c>
    </row>
    <row r="23" spans="1:31" s="74" customFormat="1" ht="10.5">
      <c r="D23" s="74" t="s">
        <v>34</v>
      </c>
      <c r="E23" s="74">
        <v>0</v>
      </c>
      <c r="F23" s="74">
        <v>0</v>
      </c>
      <c r="G23" s="74">
        <v>0</v>
      </c>
      <c r="H23" s="74">
        <v>0</v>
      </c>
      <c r="I23" s="74">
        <v>0</v>
      </c>
      <c r="J23" s="74">
        <v>0</v>
      </c>
      <c r="K23" s="74">
        <v>0</v>
      </c>
      <c r="L23" s="74">
        <v>0</v>
      </c>
      <c r="M23" s="74">
        <v>0</v>
      </c>
      <c r="N23" s="74">
        <v>0</v>
      </c>
      <c r="O23" s="74">
        <v>0</v>
      </c>
      <c r="P23" s="74">
        <v>0</v>
      </c>
      <c r="Q23" s="74">
        <v>0</v>
      </c>
      <c r="R23" s="74">
        <v>0</v>
      </c>
      <c r="S23" s="74">
        <v>0</v>
      </c>
      <c r="T23" s="74">
        <v>0</v>
      </c>
      <c r="U23" s="74">
        <v>0</v>
      </c>
      <c r="V23" s="74">
        <v>0</v>
      </c>
      <c r="W23" s="74">
        <v>0</v>
      </c>
      <c r="X23" s="74">
        <v>0</v>
      </c>
      <c r="Y23" s="74">
        <v>0</v>
      </c>
      <c r="Z23" s="74">
        <v>0</v>
      </c>
      <c r="AA23" s="74">
        <v>0</v>
      </c>
      <c r="AB23" s="74">
        <v>0</v>
      </c>
      <c r="AC23" s="74">
        <v>0</v>
      </c>
    </row>
    <row r="24" spans="1:31" s="74" customFormat="1" ht="10.5">
      <c r="D24" s="74" t="s">
        <v>37</v>
      </c>
      <c r="E24" s="74">
        <v>1</v>
      </c>
      <c r="F24" s="74">
        <v>1</v>
      </c>
      <c r="G24" s="74">
        <v>1</v>
      </c>
      <c r="H24" s="74">
        <v>1</v>
      </c>
      <c r="I24" s="74">
        <v>1</v>
      </c>
      <c r="J24" s="74">
        <v>1</v>
      </c>
      <c r="K24" s="74">
        <v>1</v>
      </c>
      <c r="L24" s="74">
        <v>1</v>
      </c>
      <c r="M24" s="74">
        <v>1</v>
      </c>
      <c r="N24" s="74">
        <v>1</v>
      </c>
      <c r="O24" s="74">
        <v>1</v>
      </c>
      <c r="P24" s="74">
        <v>1</v>
      </c>
      <c r="Q24" s="74">
        <v>1</v>
      </c>
      <c r="R24" s="74">
        <v>1</v>
      </c>
      <c r="S24" s="74">
        <v>1</v>
      </c>
      <c r="T24" s="74">
        <v>1</v>
      </c>
      <c r="U24" s="74">
        <v>1</v>
      </c>
      <c r="V24" s="74">
        <v>1</v>
      </c>
      <c r="W24" s="74">
        <v>1</v>
      </c>
      <c r="X24" s="74">
        <v>1</v>
      </c>
      <c r="Y24" s="74">
        <v>1</v>
      </c>
      <c r="Z24" s="74">
        <v>1</v>
      </c>
      <c r="AA24" s="74">
        <v>1</v>
      </c>
      <c r="AB24" s="74">
        <v>1</v>
      </c>
      <c r="AC24" s="74">
        <v>24</v>
      </c>
    </row>
    <row r="25" spans="1:31" s="74" customFormat="1" ht="10.5">
      <c r="A25" s="74" t="s">
        <v>43</v>
      </c>
      <c r="B25" s="74" t="s">
        <v>244</v>
      </c>
      <c r="C25" s="74" t="s">
        <v>245</v>
      </c>
      <c r="D25" s="74" t="s">
        <v>274</v>
      </c>
      <c r="E25" s="74">
        <v>0.1</v>
      </c>
      <c r="F25" s="74">
        <v>0.1</v>
      </c>
      <c r="G25" s="74">
        <v>0.1</v>
      </c>
      <c r="H25" s="74">
        <v>0.1</v>
      </c>
      <c r="I25" s="74">
        <v>0.1</v>
      </c>
      <c r="J25" s="74">
        <v>0.1</v>
      </c>
      <c r="K25" s="74">
        <v>0.1</v>
      </c>
      <c r="L25" s="74">
        <v>0.2</v>
      </c>
      <c r="M25" s="74">
        <v>0.4</v>
      </c>
      <c r="N25" s="74">
        <v>0.4</v>
      </c>
      <c r="O25" s="74">
        <v>0.4</v>
      </c>
      <c r="P25" s="74">
        <v>0.4</v>
      </c>
      <c r="Q25" s="74">
        <v>0.4</v>
      </c>
      <c r="R25" s="74">
        <v>0.4</v>
      </c>
      <c r="S25" s="74">
        <v>0.4</v>
      </c>
      <c r="T25" s="74">
        <v>0.4</v>
      </c>
      <c r="U25" s="74">
        <v>0.4</v>
      </c>
      <c r="V25" s="74">
        <v>0.4</v>
      </c>
      <c r="W25" s="74">
        <v>0.2</v>
      </c>
      <c r="X25" s="74">
        <v>0.2</v>
      </c>
      <c r="Y25" s="74">
        <v>0.2</v>
      </c>
      <c r="Z25" s="74">
        <v>0.2</v>
      </c>
      <c r="AA25" s="74">
        <v>0.1</v>
      </c>
      <c r="AB25" s="74">
        <v>0.1</v>
      </c>
      <c r="AC25" s="74">
        <v>5.9</v>
      </c>
      <c r="AD25" s="74">
        <v>35.4</v>
      </c>
      <c r="AE25" s="74">
        <v>1845.86</v>
      </c>
    </row>
    <row r="26" spans="1:31" s="74" customFormat="1" ht="10.5">
      <c r="D26" s="74" t="s">
        <v>36</v>
      </c>
      <c r="E26" s="74">
        <v>0.1</v>
      </c>
      <c r="F26" s="74">
        <v>0.1</v>
      </c>
      <c r="G26" s="74">
        <v>0.1</v>
      </c>
      <c r="H26" s="74">
        <v>0.1</v>
      </c>
      <c r="I26" s="74">
        <v>0.1</v>
      </c>
      <c r="J26" s="74">
        <v>0.1</v>
      </c>
      <c r="K26" s="74">
        <v>0.1</v>
      </c>
      <c r="L26" s="74">
        <v>0.2</v>
      </c>
      <c r="M26" s="74">
        <v>0.4</v>
      </c>
      <c r="N26" s="74">
        <v>0.4</v>
      </c>
      <c r="O26" s="74">
        <v>0.4</v>
      </c>
      <c r="P26" s="74">
        <v>0.4</v>
      </c>
      <c r="Q26" s="74">
        <v>0.4</v>
      </c>
      <c r="R26" s="74">
        <v>0.4</v>
      </c>
      <c r="S26" s="74">
        <v>0.4</v>
      </c>
      <c r="T26" s="74">
        <v>0.4</v>
      </c>
      <c r="U26" s="74">
        <v>0.4</v>
      </c>
      <c r="V26" s="74">
        <v>0.4</v>
      </c>
      <c r="W26" s="74">
        <v>0.2</v>
      </c>
      <c r="X26" s="74">
        <v>0.2</v>
      </c>
      <c r="Y26" s="74">
        <v>0.2</v>
      </c>
      <c r="Z26" s="74">
        <v>0.2</v>
      </c>
      <c r="AA26" s="74">
        <v>0.1</v>
      </c>
      <c r="AB26" s="74">
        <v>0.1</v>
      </c>
      <c r="AC26" s="74">
        <v>5.9</v>
      </c>
    </row>
    <row r="27" spans="1:31" s="74" customFormat="1" ht="10.5">
      <c r="D27" s="74" t="s">
        <v>34</v>
      </c>
      <c r="E27" s="74">
        <v>0</v>
      </c>
      <c r="F27" s="74">
        <v>0</v>
      </c>
      <c r="G27" s="74">
        <v>0</v>
      </c>
      <c r="H27" s="74">
        <v>0</v>
      </c>
      <c r="I27" s="74">
        <v>0</v>
      </c>
      <c r="J27" s="74">
        <v>0</v>
      </c>
      <c r="K27" s="74">
        <v>0</v>
      </c>
      <c r="L27" s="74">
        <v>0</v>
      </c>
      <c r="M27" s="74">
        <v>0</v>
      </c>
      <c r="N27" s="74">
        <v>0</v>
      </c>
      <c r="O27" s="74">
        <v>0</v>
      </c>
      <c r="P27" s="74">
        <v>0</v>
      </c>
      <c r="Q27" s="74">
        <v>0</v>
      </c>
      <c r="R27" s="74">
        <v>0</v>
      </c>
      <c r="S27" s="74">
        <v>0</v>
      </c>
      <c r="T27" s="74">
        <v>0</v>
      </c>
      <c r="U27" s="74">
        <v>0</v>
      </c>
      <c r="V27" s="74">
        <v>0</v>
      </c>
      <c r="W27" s="74">
        <v>0</v>
      </c>
      <c r="X27" s="74">
        <v>0</v>
      </c>
      <c r="Y27" s="74">
        <v>0</v>
      </c>
      <c r="Z27" s="74">
        <v>0</v>
      </c>
      <c r="AA27" s="74">
        <v>0</v>
      </c>
      <c r="AB27" s="74">
        <v>0</v>
      </c>
      <c r="AC27" s="74">
        <v>0</v>
      </c>
    </row>
    <row r="28" spans="1:31" s="74" customFormat="1" ht="10.5">
      <c r="D28" s="74" t="s">
        <v>37</v>
      </c>
      <c r="E28" s="74">
        <v>1</v>
      </c>
      <c r="F28" s="74">
        <v>1</v>
      </c>
      <c r="G28" s="74">
        <v>1</v>
      </c>
      <c r="H28" s="74">
        <v>1</v>
      </c>
      <c r="I28" s="74">
        <v>1</v>
      </c>
      <c r="J28" s="74">
        <v>1</v>
      </c>
      <c r="K28" s="74">
        <v>1</v>
      </c>
      <c r="L28" s="74">
        <v>1</v>
      </c>
      <c r="M28" s="74">
        <v>1</v>
      </c>
      <c r="N28" s="74">
        <v>1</v>
      </c>
      <c r="O28" s="74">
        <v>1</v>
      </c>
      <c r="P28" s="74">
        <v>1</v>
      </c>
      <c r="Q28" s="74">
        <v>1</v>
      </c>
      <c r="R28" s="74">
        <v>1</v>
      </c>
      <c r="S28" s="74">
        <v>1</v>
      </c>
      <c r="T28" s="74">
        <v>1</v>
      </c>
      <c r="U28" s="74">
        <v>1</v>
      </c>
      <c r="V28" s="74">
        <v>1</v>
      </c>
      <c r="W28" s="74">
        <v>1</v>
      </c>
      <c r="X28" s="74">
        <v>1</v>
      </c>
      <c r="Y28" s="74">
        <v>1</v>
      </c>
      <c r="Z28" s="74">
        <v>1</v>
      </c>
      <c r="AA28" s="74">
        <v>1</v>
      </c>
      <c r="AB28" s="74">
        <v>1</v>
      </c>
      <c r="AC28" s="74">
        <v>24</v>
      </c>
    </row>
    <row r="29" spans="1:31" s="74" customFormat="1" ht="10.5">
      <c r="A29" s="74" t="s">
        <v>44</v>
      </c>
      <c r="B29" s="74" t="s">
        <v>244</v>
      </c>
      <c r="C29" s="74" t="s">
        <v>245</v>
      </c>
      <c r="D29" s="74" t="s">
        <v>274</v>
      </c>
      <c r="E29" s="74">
        <v>0.1</v>
      </c>
      <c r="F29" s="74">
        <v>0.1</v>
      </c>
      <c r="G29" s="74">
        <v>0.1</v>
      </c>
      <c r="H29" s="74">
        <v>0.1</v>
      </c>
      <c r="I29" s="74">
        <v>0.1</v>
      </c>
      <c r="J29" s="74">
        <v>0.1</v>
      </c>
      <c r="K29" s="74">
        <v>0.1</v>
      </c>
      <c r="L29" s="74">
        <v>0.2</v>
      </c>
      <c r="M29" s="74">
        <v>0.4</v>
      </c>
      <c r="N29" s="74">
        <v>0.4</v>
      </c>
      <c r="O29" s="74">
        <v>0.4</v>
      </c>
      <c r="P29" s="74">
        <v>0.4</v>
      </c>
      <c r="Q29" s="74">
        <v>0.4</v>
      </c>
      <c r="R29" s="74">
        <v>0.4</v>
      </c>
      <c r="S29" s="74">
        <v>0.4</v>
      </c>
      <c r="T29" s="74">
        <v>0.4</v>
      </c>
      <c r="U29" s="74">
        <v>0.4</v>
      </c>
      <c r="V29" s="74">
        <v>0.4</v>
      </c>
      <c r="W29" s="74">
        <v>0.2</v>
      </c>
      <c r="X29" s="74">
        <v>0.2</v>
      </c>
      <c r="Y29" s="74">
        <v>0.2</v>
      </c>
      <c r="Z29" s="74">
        <v>0.2</v>
      </c>
      <c r="AA29" s="74">
        <v>0.1</v>
      </c>
      <c r="AB29" s="74">
        <v>0.1</v>
      </c>
      <c r="AC29" s="74">
        <v>5.9</v>
      </c>
      <c r="AD29" s="74">
        <v>35.4</v>
      </c>
      <c r="AE29" s="74">
        <v>1845.86</v>
      </c>
    </row>
    <row r="30" spans="1:31" s="74" customFormat="1" ht="10.5">
      <c r="D30" s="74" t="s">
        <v>36</v>
      </c>
      <c r="E30" s="74">
        <v>0.1</v>
      </c>
      <c r="F30" s="74">
        <v>0.1</v>
      </c>
      <c r="G30" s="74">
        <v>0.1</v>
      </c>
      <c r="H30" s="74">
        <v>0.1</v>
      </c>
      <c r="I30" s="74">
        <v>0.1</v>
      </c>
      <c r="J30" s="74">
        <v>0.1</v>
      </c>
      <c r="K30" s="74">
        <v>0.1</v>
      </c>
      <c r="L30" s="74">
        <v>0.2</v>
      </c>
      <c r="M30" s="74">
        <v>0.4</v>
      </c>
      <c r="N30" s="74">
        <v>0.4</v>
      </c>
      <c r="O30" s="74">
        <v>0.4</v>
      </c>
      <c r="P30" s="74">
        <v>0.4</v>
      </c>
      <c r="Q30" s="74">
        <v>0.4</v>
      </c>
      <c r="R30" s="74">
        <v>0.4</v>
      </c>
      <c r="S30" s="74">
        <v>0.4</v>
      </c>
      <c r="T30" s="74">
        <v>0.4</v>
      </c>
      <c r="U30" s="74">
        <v>0.4</v>
      </c>
      <c r="V30" s="74">
        <v>0.4</v>
      </c>
      <c r="W30" s="74">
        <v>0.2</v>
      </c>
      <c r="X30" s="74">
        <v>0.2</v>
      </c>
      <c r="Y30" s="74">
        <v>0.2</v>
      </c>
      <c r="Z30" s="74">
        <v>0.2</v>
      </c>
      <c r="AA30" s="74">
        <v>0.1</v>
      </c>
      <c r="AB30" s="74">
        <v>0.1</v>
      </c>
      <c r="AC30" s="74">
        <v>5.9</v>
      </c>
    </row>
    <row r="31" spans="1:31" s="74" customFormat="1" ht="10.5">
      <c r="D31" s="74" t="s">
        <v>34</v>
      </c>
      <c r="E31" s="74">
        <v>0</v>
      </c>
      <c r="F31" s="74">
        <v>0</v>
      </c>
      <c r="G31" s="74">
        <v>0</v>
      </c>
      <c r="H31" s="74">
        <v>0</v>
      </c>
      <c r="I31" s="74">
        <v>0</v>
      </c>
      <c r="J31" s="74">
        <v>0</v>
      </c>
      <c r="K31" s="74">
        <v>0</v>
      </c>
      <c r="L31" s="74">
        <v>0</v>
      </c>
      <c r="M31" s="74">
        <v>0</v>
      </c>
      <c r="N31" s="74">
        <v>0</v>
      </c>
      <c r="O31" s="74">
        <v>0</v>
      </c>
      <c r="P31" s="74">
        <v>0</v>
      </c>
      <c r="Q31" s="74">
        <v>0</v>
      </c>
      <c r="R31" s="74">
        <v>0</v>
      </c>
      <c r="S31" s="74">
        <v>0</v>
      </c>
      <c r="T31" s="74">
        <v>0</v>
      </c>
      <c r="U31" s="74">
        <v>0</v>
      </c>
      <c r="V31" s="74">
        <v>0</v>
      </c>
      <c r="W31" s="74">
        <v>0</v>
      </c>
      <c r="X31" s="74">
        <v>0</v>
      </c>
      <c r="Y31" s="74">
        <v>0</v>
      </c>
      <c r="Z31" s="74">
        <v>0</v>
      </c>
      <c r="AA31" s="74">
        <v>0</v>
      </c>
      <c r="AB31" s="74">
        <v>0</v>
      </c>
      <c r="AC31" s="74">
        <v>0</v>
      </c>
    </row>
    <row r="32" spans="1:31" s="74" customFormat="1" ht="10.5">
      <c r="D32" s="74" t="s">
        <v>37</v>
      </c>
      <c r="E32" s="74">
        <v>1</v>
      </c>
      <c r="F32" s="74">
        <v>1</v>
      </c>
      <c r="G32" s="74">
        <v>1</v>
      </c>
      <c r="H32" s="74">
        <v>1</v>
      </c>
      <c r="I32" s="74">
        <v>1</v>
      </c>
      <c r="J32" s="74">
        <v>1</v>
      </c>
      <c r="K32" s="74">
        <v>1</v>
      </c>
      <c r="L32" s="74">
        <v>1</v>
      </c>
      <c r="M32" s="74">
        <v>1</v>
      </c>
      <c r="N32" s="74">
        <v>1</v>
      </c>
      <c r="O32" s="74">
        <v>1</v>
      </c>
      <c r="P32" s="74">
        <v>1</v>
      </c>
      <c r="Q32" s="74">
        <v>1</v>
      </c>
      <c r="R32" s="74">
        <v>1</v>
      </c>
      <c r="S32" s="74">
        <v>1</v>
      </c>
      <c r="T32" s="74">
        <v>1</v>
      </c>
      <c r="U32" s="74">
        <v>1</v>
      </c>
      <c r="V32" s="74">
        <v>1</v>
      </c>
      <c r="W32" s="74">
        <v>1</v>
      </c>
      <c r="X32" s="74">
        <v>1</v>
      </c>
      <c r="Y32" s="74">
        <v>1</v>
      </c>
      <c r="Z32" s="74">
        <v>1</v>
      </c>
      <c r="AA32" s="74">
        <v>1</v>
      </c>
      <c r="AB32" s="74">
        <v>1</v>
      </c>
      <c r="AC32" s="74">
        <v>24</v>
      </c>
    </row>
    <row r="33" spans="1:31" s="74" customFormat="1" ht="10.5">
      <c r="A33" s="74" t="s">
        <v>45</v>
      </c>
      <c r="B33" s="74" t="s">
        <v>244</v>
      </c>
      <c r="C33" s="74" t="s">
        <v>245</v>
      </c>
      <c r="D33" s="74" t="s">
        <v>246</v>
      </c>
      <c r="E33" s="74">
        <v>0</v>
      </c>
      <c r="F33" s="74">
        <v>0</v>
      </c>
      <c r="G33" s="74">
        <v>0</v>
      </c>
      <c r="H33" s="74">
        <v>0</v>
      </c>
      <c r="I33" s="74">
        <v>0</v>
      </c>
      <c r="J33" s="74">
        <v>0</v>
      </c>
      <c r="K33" s="74">
        <v>0.5</v>
      </c>
      <c r="L33" s="74">
        <v>1</v>
      </c>
      <c r="M33" s="74">
        <v>1</v>
      </c>
      <c r="N33" s="74">
        <v>1</v>
      </c>
      <c r="O33" s="74">
        <v>1</v>
      </c>
      <c r="P33" s="74">
        <v>1</v>
      </c>
      <c r="Q33" s="74">
        <v>1</v>
      </c>
      <c r="R33" s="74">
        <v>1</v>
      </c>
      <c r="S33" s="74">
        <v>1</v>
      </c>
      <c r="T33" s="74">
        <v>1</v>
      </c>
      <c r="U33" s="74">
        <v>1</v>
      </c>
      <c r="V33" s="74">
        <v>1</v>
      </c>
      <c r="W33" s="74">
        <v>1</v>
      </c>
      <c r="X33" s="74">
        <v>1</v>
      </c>
      <c r="Y33" s="74">
        <v>1</v>
      </c>
      <c r="Z33" s="74">
        <v>1</v>
      </c>
      <c r="AA33" s="74">
        <v>0.5</v>
      </c>
      <c r="AB33" s="74">
        <v>0</v>
      </c>
      <c r="AC33" s="74">
        <v>16</v>
      </c>
      <c r="AD33" s="74">
        <v>112</v>
      </c>
      <c r="AE33" s="74">
        <v>5840</v>
      </c>
    </row>
    <row r="34" spans="1:31" s="74" customFormat="1" ht="10.5">
      <c r="A34" s="74" t="s">
        <v>46</v>
      </c>
      <c r="B34" s="74" t="s">
        <v>244</v>
      </c>
      <c r="C34" s="74" t="s">
        <v>245</v>
      </c>
      <c r="D34" s="74" t="s">
        <v>246</v>
      </c>
      <c r="E34" s="74">
        <v>0</v>
      </c>
      <c r="F34" s="74">
        <v>0</v>
      </c>
      <c r="G34" s="74">
        <v>0</v>
      </c>
      <c r="H34" s="74">
        <v>0</v>
      </c>
      <c r="I34" s="74">
        <v>0</v>
      </c>
      <c r="J34" s="74">
        <v>0</v>
      </c>
      <c r="K34" s="74">
        <v>0</v>
      </c>
      <c r="L34" s="74">
        <v>0</v>
      </c>
      <c r="M34" s="74">
        <v>1</v>
      </c>
      <c r="N34" s="74">
        <v>1</v>
      </c>
      <c r="O34" s="74">
        <v>1</v>
      </c>
      <c r="P34" s="74">
        <v>1</v>
      </c>
      <c r="Q34" s="74">
        <v>1</v>
      </c>
      <c r="R34" s="74">
        <v>1</v>
      </c>
      <c r="S34" s="74">
        <v>1</v>
      </c>
      <c r="T34" s="74">
        <v>1</v>
      </c>
      <c r="U34" s="74">
        <v>1</v>
      </c>
      <c r="V34" s="74">
        <v>0</v>
      </c>
      <c r="W34" s="74">
        <v>0</v>
      </c>
      <c r="X34" s="74">
        <v>0</v>
      </c>
      <c r="Y34" s="74">
        <v>0</v>
      </c>
      <c r="Z34" s="74">
        <v>0</v>
      </c>
      <c r="AA34" s="74">
        <v>0</v>
      </c>
      <c r="AB34" s="74">
        <v>0</v>
      </c>
      <c r="AC34" s="74">
        <v>9</v>
      </c>
      <c r="AD34" s="74">
        <v>63</v>
      </c>
      <c r="AE34" s="74">
        <v>3285</v>
      </c>
    </row>
    <row r="35" spans="1:31" s="74" customFormat="1" ht="10.5">
      <c r="A35" s="74" t="s">
        <v>47</v>
      </c>
      <c r="B35" s="74" t="s">
        <v>249</v>
      </c>
      <c r="C35" s="74" t="s">
        <v>245</v>
      </c>
      <c r="D35" s="74" t="s">
        <v>246</v>
      </c>
      <c r="E35" s="74">
        <v>1</v>
      </c>
      <c r="F35" s="74">
        <v>1</v>
      </c>
      <c r="G35" s="74">
        <v>1</v>
      </c>
      <c r="H35" s="74">
        <v>1</v>
      </c>
      <c r="I35" s="74">
        <v>1</v>
      </c>
      <c r="J35" s="74">
        <v>1</v>
      </c>
      <c r="K35" s="74">
        <v>1</v>
      </c>
      <c r="L35" s="74">
        <v>1</v>
      </c>
      <c r="M35" s="74">
        <v>1</v>
      </c>
      <c r="N35" s="74">
        <v>1</v>
      </c>
      <c r="O35" s="74">
        <v>1</v>
      </c>
      <c r="P35" s="74">
        <v>1</v>
      </c>
      <c r="Q35" s="74">
        <v>1</v>
      </c>
      <c r="R35" s="74">
        <v>1</v>
      </c>
      <c r="S35" s="74">
        <v>1</v>
      </c>
      <c r="T35" s="74">
        <v>1</v>
      </c>
      <c r="U35" s="74">
        <v>1</v>
      </c>
      <c r="V35" s="74">
        <v>1</v>
      </c>
      <c r="W35" s="74">
        <v>1</v>
      </c>
      <c r="X35" s="74">
        <v>1</v>
      </c>
      <c r="Y35" s="74">
        <v>1</v>
      </c>
      <c r="Z35" s="74">
        <v>1</v>
      </c>
      <c r="AA35" s="74">
        <v>1</v>
      </c>
      <c r="AB35" s="74">
        <v>1</v>
      </c>
      <c r="AC35" s="74">
        <v>24</v>
      </c>
      <c r="AD35" s="74">
        <v>168</v>
      </c>
      <c r="AE35" s="74">
        <v>8760</v>
      </c>
    </row>
    <row r="36" spans="1:31" s="74" customFormat="1" ht="10.5">
      <c r="A36" s="74" t="s">
        <v>48</v>
      </c>
      <c r="B36" s="74" t="s">
        <v>244</v>
      </c>
      <c r="C36" s="74" t="s">
        <v>245</v>
      </c>
      <c r="D36" s="74" t="s">
        <v>246</v>
      </c>
      <c r="E36" s="74">
        <v>1</v>
      </c>
      <c r="F36" s="74">
        <v>1</v>
      </c>
      <c r="G36" s="74">
        <v>1</v>
      </c>
      <c r="H36" s="74">
        <v>1</v>
      </c>
      <c r="I36" s="74">
        <v>1</v>
      </c>
      <c r="J36" s="74">
        <v>1</v>
      </c>
      <c r="K36" s="74">
        <v>1</v>
      </c>
      <c r="L36" s="74">
        <v>0</v>
      </c>
      <c r="M36" s="74">
        <v>0</v>
      </c>
      <c r="N36" s="74">
        <v>0</v>
      </c>
      <c r="O36" s="74">
        <v>0</v>
      </c>
      <c r="P36" s="74">
        <v>0</v>
      </c>
      <c r="Q36" s="74">
        <v>0</v>
      </c>
      <c r="R36" s="74">
        <v>0</v>
      </c>
      <c r="S36" s="74">
        <v>0</v>
      </c>
      <c r="T36" s="74">
        <v>0</v>
      </c>
      <c r="U36" s="74">
        <v>0</v>
      </c>
      <c r="V36" s="74">
        <v>0</v>
      </c>
      <c r="W36" s="74">
        <v>0</v>
      </c>
      <c r="X36" s="74">
        <v>1</v>
      </c>
      <c r="Y36" s="74">
        <v>1</v>
      </c>
      <c r="Z36" s="74">
        <v>1</v>
      </c>
      <c r="AA36" s="74">
        <v>1</v>
      </c>
      <c r="AB36" s="74">
        <v>1</v>
      </c>
      <c r="AC36" s="74">
        <v>12</v>
      </c>
      <c r="AD36" s="74">
        <v>84</v>
      </c>
      <c r="AE36" s="74">
        <v>4380</v>
      </c>
    </row>
    <row r="37" spans="1:31" s="74" customFormat="1" ht="10.5">
      <c r="A37" s="74" t="s">
        <v>221</v>
      </c>
      <c r="B37" s="74" t="s">
        <v>244</v>
      </c>
      <c r="C37" s="74" t="s">
        <v>245</v>
      </c>
      <c r="D37" s="74" t="s">
        <v>274</v>
      </c>
      <c r="E37" s="74">
        <v>0.3</v>
      </c>
      <c r="F37" s="74">
        <v>0.25</v>
      </c>
      <c r="G37" s="74">
        <v>0.2</v>
      </c>
      <c r="H37" s="74">
        <v>0.2</v>
      </c>
      <c r="I37" s="74">
        <v>0.2</v>
      </c>
      <c r="J37" s="74">
        <v>0.3</v>
      </c>
      <c r="K37" s="74">
        <v>0.5</v>
      </c>
      <c r="L37" s="74">
        <v>0.6</v>
      </c>
      <c r="M37" s="74">
        <v>0.5</v>
      </c>
      <c r="N37" s="74">
        <v>0.5</v>
      </c>
      <c r="O37" s="74">
        <v>0.35</v>
      </c>
      <c r="P37" s="74">
        <v>0.35</v>
      </c>
      <c r="Q37" s="74">
        <v>0.35</v>
      </c>
      <c r="R37" s="74">
        <v>0.35</v>
      </c>
      <c r="S37" s="74">
        <v>0.35</v>
      </c>
      <c r="T37" s="74">
        <v>0.35</v>
      </c>
      <c r="U37" s="74">
        <v>0.35</v>
      </c>
      <c r="V37" s="74">
        <v>0.35</v>
      </c>
      <c r="W37" s="74">
        <v>0.7</v>
      </c>
      <c r="X37" s="74">
        <v>0.9</v>
      </c>
      <c r="Y37" s="74">
        <v>0.95</v>
      </c>
      <c r="Z37" s="74">
        <v>0.9</v>
      </c>
      <c r="AA37" s="74">
        <v>0.7</v>
      </c>
      <c r="AB37" s="74">
        <v>0.4</v>
      </c>
      <c r="AC37" s="74">
        <v>10.9</v>
      </c>
      <c r="AD37" s="74">
        <v>75.25</v>
      </c>
      <c r="AE37" s="74">
        <v>3923.75</v>
      </c>
    </row>
    <row r="38" spans="1:31" s="74" customFormat="1" ht="10.5">
      <c r="D38" s="74" t="s">
        <v>33</v>
      </c>
      <c r="E38" s="74">
        <v>0.3</v>
      </c>
      <c r="F38" s="74">
        <v>0.3</v>
      </c>
      <c r="G38" s="74">
        <v>0.2</v>
      </c>
      <c r="H38" s="74">
        <v>0.2</v>
      </c>
      <c r="I38" s="74">
        <v>0.2</v>
      </c>
      <c r="J38" s="74">
        <v>0.2</v>
      </c>
      <c r="K38" s="74">
        <v>0.4</v>
      </c>
      <c r="L38" s="74">
        <v>0.4</v>
      </c>
      <c r="M38" s="74">
        <v>0.5</v>
      </c>
      <c r="N38" s="74">
        <v>0.5</v>
      </c>
      <c r="O38" s="74">
        <v>0.4</v>
      </c>
      <c r="P38" s="74">
        <v>0.35</v>
      </c>
      <c r="Q38" s="74">
        <v>0.35</v>
      </c>
      <c r="R38" s="74">
        <v>0.35</v>
      </c>
      <c r="S38" s="74">
        <v>0.35</v>
      </c>
      <c r="T38" s="74">
        <v>0.35</v>
      </c>
      <c r="U38" s="74">
        <v>0.35</v>
      </c>
      <c r="V38" s="74">
        <v>0.35</v>
      </c>
      <c r="W38" s="74">
        <v>0.7</v>
      </c>
      <c r="X38" s="74">
        <v>0.8</v>
      </c>
      <c r="Y38" s="74">
        <v>0.8</v>
      </c>
      <c r="Z38" s="74">
        <v>0.8</v>
      </c>
      <c r="AA38" s="74">
        <v>0.7</v>
      </c>
      <c r="AB38" s="74">
        <v>0.4</v>
      </c>
      <c r="AC38" s="74">
        <v>10.25</v>
      </c>
    </row>
    <row r="39" spans="1:31" s="74" customFormat="1" ht="10.5">
      <c r="D39" s="74" t="s">
        <v>273</v>
      </c>
      <c r="E39" s="74">
        <v>1</v>
      </c>
      <c r="F39" s="74">
        <v>1</v>
      </c>
      <c r="G39" s="74">
        <v>1</v>
      </c>
      <c r="H39" s="74">
        <v>1</v>
      </c>
      <c r="I39" s="74">
        <v>1</v>
      </c>
      <c r="J39" s="74">
        <v>1</v>
      </c>
      <c r="K39" s="74">
        <v>1</v>
      </c>
      <c r="L39" s="74">
        <v>1</v>
      </c>
      <c r="M39" s="74">
        <v>1</v>
      </c>
      <c r="N39" s="74">
        <v>1</v>
      </c>
      <c r="O39" s="74">
        <v>1</v>
      </c>
      <c r="P39" s="74">
        <v>1</v>
      </c>
      <c r="Q39" s="74">
        <v>1</v>
      </c>
      <c r="R39" s="74">
        <v>1</v>
      </c>
      <c r="S39" s="74">
        <v>1</v>
      </c>
      <c r="T39" s="74">
        <v>1</v>
      </c>
      <c r="U39" s="74">
        <v>1</v>
      </c>
      <c r="V39" s="74">
        <v>1</v>
      </c>
      <c r="W39" s="74">
        <v>1</v>
      </c>
      <c r="X39" s="74">
        <v>1</v>
      </c>
      <c r="Y39" s="74">
        <v>1</v>
      </c>
      <c r="Z39" s="74">
        <v>1</v>
      </c>
      <c r="AA39" s="74">
        <v>1</v>
      </c>
      <c r="AB39" s="74">
        <v>1</v>
      </c>
      <c r="AC39" s="74">
        <v>24</v>
      </c>
    </row>
    <row r="40" spans="1:31" s="74" customFormat="1" ht="10.5">
      <c r="D40" s="74" t="s">
        <v>34</v>
      </c>
      <c r="E40" s="74">
        <v>0</v>
      </c>
      <c r="F40" s="74">
        <v>0</v>
      </c>
      <c r="G40" s="74">
        <v>0</v>
      </c>
      <c r="H40" s="74">
        <v>0</v>
      </c>
      <c r="I40" s="74">
        <v>0</v>
      </c>
      <c r="J40" s="74">
        <v>0</v>
      </c>
      <c r="K40" s="74">
        <v>0</v>
      </c>
      <c r="L40" s="74">
        <v>0</v>
      </c>
      <c r="M40" s="74">
        <v>0</v>
      </c>
      <c r="N40" s="74">
        <v>0</v>
      </c>
      <c r="O40" s="74">
        <v>0</v>
      </c>
      <c r="P40" s="74">
        <v>0</v>
      </c>
      <c r="Q40" s="74">
        <v>0</v>
      </c>
      <c r="R40" s="74">
        <v>0</v>
      </c>
      <c r="S40" s="74">
        <v>0</v>
      </c>
      <c r="T40" s="74">
        <v>0</v>
      </c>
      <c r="U40" s="74">
        <v>0</v>
      </c>
      <c r="V40" s="74">
        <v>0</v>
      </c>
      <c r="W40" s="74">
        <v>0</v>
      </c>
      <c r="X40" s="74">
        <v>0</v>
      </c>
      <c r="Y40" s="74">
        <v>0</v>
      </c>
      <c r="Z40" s="74">
        <v>0</v>
      </c>
      <c r="AA40" s="74">
        <v>0</v>
      </c>
      <c r="AB40" s="74">
        <v>0</v>
      </c>
      <c r="AC40" s="74">
        <v>0</v>
      </c>
    </row>
    <row r="41" spans="1:31" s="74" customFormat="1" ht="10.5">
      <c r="D41" s="74" t="s">
        <v>279</v>
      </c>
      <c r="E41" s="74">
        <v>0.4</v>
      </c>
      <c r="F41" s="74">
        <v>0.4</v>
      </c>
      <c r="G41" s="74">
        <v>0.3</v>
      </c>
      <c r="H41" s="74">
        <v>0.3</v>
      </c>
      <c r="I41" s="74">
        <v>0.3</v>
      </c>
      <c r="J41" s="74">
        <v>0.3</v>
      </c>
      <c r="K41" s="74">
        <v>0.4</v>
      </c>
      <c r="L41" s="74">
        <v>0.5</v>
      </c>
      <c r="M41" s="74">
        <v>0.5</v>
      </c>
      <c r="N41" s="74">
        <v>0.4</v>
      </c>
      <c r="O41" s="74">
        <v>0.4</v>
      </c>
      <c r="P41" s="74">
        <v>0.4</v>
      </c>
      <c r="Q41" s="74">
        <v>0.4</v>
      </c>
      <c r="R41" s="74">
        <v>0.3</v>
      </c>
      <c r="S41" s="74">
        <v>0.3</v>
      </c>
      <c r="T41" s="74">
        <v>0.3</v>
      </c>
      <c r="U41" s="74">
        <v>0.3</v>
      </c>
      <c r="V41" s="74">
        <v>0.3</v>
      </c>
      <c r="W41" s="74">
        <v>0.6</v>
      </c>
      <c r="X41" s="74">
        <v>0.8</v>
      </c>
      <c r="Y41" s="74">
        <v>0.9</v>
      </c>
      <c r="Z41" s="74">
        <v>0.7</v>
      </c>
      <c r="AA41" s="74">
        <v>0.6</v>
      </c>
      <c r="AB41" s="74">
        <v>0.4</v>
      </c>
      <c r="AC41" s="74">
        <v>10.5</v>
      </c>
    </row>
    <row r="42" spans="1:31" s="74" customFormat="1" ht="10.5">
      <c r="A42" s="74" t="s">
        <v>49</v>
      </c>
      <c r="B42" s="74" t="s">
        <v>244</v>
      </c>
      <c r="C42" s="74" t="s">
        <v>245</v>
      </c>
      <c r="D42" s="74" t="s">
        <v>274</v>
      </c>
      <c r="E42" s="74">
        <v>0.2</v>
      </c>
      <c r="F42" s="74">
        <v>0.2</v>
      </c>
      <c r="G42" s="74">
        <v>0.2</v>
      </c>
      <c r="H42" s="74">
        <v>0.2</v>
      </c>
      <c r="I42" s="74">
        <v>0.2</v>
      </c>
      <c r="J42" s="74">
        <v>0.2</v>
      </c>
      <c r="K42" s="74">
        <v>0.62</v>
      </c>
      <c r="L42" s="74">
        <v>0.9</v>
      </c>
      <c r="M42" s="74">
        <v>0.43</v>
      </c>
      <c r="N42" s="74">
        <v>0.43</v>
      </c>
      <c r="O42" s="74">
        <v>0.26</v>
      </c>
      <c r="P42" s="74">
        <v>0.26</v>
      </c>
      <c r="Q42" s="74">
        <v>0.26</v>
      </c>
      <c r="R42" s="74">
        <v>0.26</v>
      </c>
      <c r="S42" s="74">
        <v>0.26</v>
      </c>
      <c r="T42" s="74">
        <v>0.26</v>
      </c>
      <c r="U42" s="74">
        <v>0.26</v>
      </c>
      <c r="V42" s="74">
        <v>0.51</v>
      </c>
      <c r="W42" s="74">
        <v>0.51</v>
      </c>
      <c r="X42" s="74">
        <v>0.49</v>
      </c>
      <c r="Y42" s="74">
        <v>0.66</v>
      </c>
      <c r="Z42" s="74">
        <v>0.7</v>
      </c>
      <c r="AA42" s="74">
        <v>0.35</v>
      </c>
      <c r="AB42" s="74">
        <v>0.2</v>
      </c>
      <c r="AC42" s="74">
        <v>8.82</v>
      </c>
      <c r="AD42" s="74">
        <v>53.11</v>
      </c>
      <c r="AE42" s="74">
        <v>2769.31</v>
      </c>
    </row>
    <row r="43" spans="1:31" s="74" customFormat="1" ht="10.5">
      <c r="D43" s="74" t="s">
        <v>36</v>
      </c>
      <c r="E43" s="74">
        <v>0.2</v>
      </c>
      <c r="F43" s="74">
        <v>0.2</v>
      </c>
      <c r="G43" s="74">
        <v>0.2</v>
      </c>
      <c r="H43" s="74">
        <v>0.2</v>
      </c>
      <c r="I43" s="74">
        <v>0.2</v>
      </c>
      <c r="J43" s="74">
        <v>0.2</v>
      </c>
      <c r="K43" s="74">
        <v>0.3</v>
      </c>
      <c r="L43" s="74">
        <v>0.62</v>
      </c>
      <c r="M43" s="74">
        <v>0.9</v>
      </c>
      <c r="N43" s="74">
        <v>0.62</v>
      </c>
      <c r="O43" s="74">
        <v>0.28999999999999998</v>
      </c>
      <c r="P43" s="74">
        <v>0.28999999999999998</v>
      </c>
      <c r="Q43" s="74">
        <v>0.28999999999999998</v>
      </c>
      <c r="R43" s="74">
        <v>0.28999999999999998</v>
      </c>
      <c r="S43" s="74">
        <v>0.28999999999999998</v>
      </c>
      <c r="T43" s="74">
        <v>0.28999999999999998</v>
      </c>
      <c r="U43" s="74">
        <v>0.28999999999999998</v>
      </c>
      <c r="V43" s="74">
        <v>0.43</v>
      </c>
      <c r="W43" s="74">
        <v>0.51</v>
      </c>
      <c r="X43" s="74">
        <v>0.49</v>
      </c>
      <c r="Y43" s="74">
        <v>0.66</v>
      </c>
      <c r="Z43" s="74">
        <v>0.7</v>
      </c>
      <c r="AA43" s="74">
        <v>0.35</v>
      </c>
      <c r="AB43" s="74">
        <v>0.2</v>
      </c>
      <c r="AC43" s="74">
        <v>9.01</v>
      </c>
    </row>
    <row r="44" spans="1:31" s="74" customFormat="1" ht="10.5">
      <c r="D44" s="74" t="s">
        <v>34</v>
      </c>
      <c r="E44" s="74">
        <v>0</v>
      </c>
      <c r="F44" s="74">
        <v>0</v>
      </c>
      <c r="G44" s="74">
        <v>0</v>
      </c>
      <c r="H44" s="74">
        <v>0</v>
      </c>
      <c r="I44" s="74">
        <v>0</v>
      </c>
      <c r="J44" s="74">
        <v>0</v>
      </c>
      <c r="K44" s="74">
        <v>0</v>
      </c>
      <c r="L44" s="74">
        <v>0</v>
      </c>
      <c r="M44" s="74">
        <v>0</v>
      </c>
      <c r="N44" s="74">
        <v>0</v>
      </c>
      <c r="O44" s="74">
        <v>0</v>
      </c>
      <c r="P44" s="74">
        <v>0</v>
      </c>
      <c r="Q44" s="74">
        <v>0</v>
      </c>
      <c r="R44" s="74">
        <v>0</v>
      </c>
      <c r="S44" s="74">
        <v>0</v>
      </c>
      <c r="T44" s="74">
        <v>0</v>
      </c>
      <c r="U44" s="74">
        <v>0</v>
      </c>
      <c r="V44" s="74">
        <v>0</v>
      </c>
      <c r="W44" s="74">
        <v>0</v>
      </c>
      <c r="X44" s="74">
        <v>0</v>
      </c>
      <c r="Y44" s="74">
        <v>0</v>
      </c>
      <c r="Z44" s="74">
        <v>0</v>
      </c>
      <c r="AA44" s="74">
        <v>0</v>
      </c>
      <c r="AB44" s="74">
        <v>0</v>
      </c>
      <c r="AC44" s="74">
        <v>0</v>
      </c>
    </row>
    <row r="45" spans="1:31" s="74" customFormat="1" ht="10.5">
      <c r="D45" s="74" t="s">
        <v>37</v>
      </c>
      <c r="E45" s="74">
        <v>1</v>
      </c>
      <c r="F45" s="74">
        <v>1</v>
      </c>
      <c r="G45" s="74">
        <v>1</v>
      </c>
      <c r="H45" s="74">
        <v>1</v>
      </c>
      <c r="I45" s="74">
        <v>1</v>
      </c>
      <c r="J45" s="74">
        <v>1</v>
      </c>
      <c r="K45" s="74">
        <v>1</v>
      </c>
      <c r="L45" s="74">
        <v>1</v>
      </c>
      <c r="M45" s="74">
        <v>1</v>
      </c>
      <c r="N45" s="74">
        <v>1</v>
      </c>
      <c r="O45" s="74">
        <v>1</v>
      </c>
      <c r="P45" s="74">
        <v>1</v>
      </c>
      <c r="Q45" s="74">
        <v>1</v>
      </c>
      <c r="R45" s="74">
        <v>1</v>
      </c>
      <c r="S45" s="74">
        <v>1</v>
      </c>
      <c r="T45" s="74">
        <v>1</v>
      </c>
      <c r="U45" s="74">
        <v>1</v>
      </c>
      <c r="V45" s="74">
        <v>1</v>
      </c>
      <c r="W45" s="74">
        <v>1</v>
      </c>
      <c r="X45" s="74">
        <v>1</v>
      </c>
      <c r="Y45" s="74">
        <v>1</v>
      </c>
      <c r="Z45" s="74">
        <v>1</v>
      </c>
      <c r="AA45" s="74">
        <v>1</v>
      </c>
      <c r="AB45" s="74">
        <v>1</v>
      </c>
      <c r="AC45" s="74">
        <v>24</v>
      </c>
    </row>
    <row r="46" spans="1:31" s="74" customFormat="1" ht="10.5">
      <c r="A46" s="74" t="s">
        <v>50</v>
      </c>
      <c r="B46" s="74" t="s">
        <v>244</v>
      </c>
      <c r="C46" s="74" t="s">
        <v>245</v>
      </c>
      <c r="D46" s="74" t="s">
        <v>40</v>
      </c>
      <c r="E46" s="74">
        <v>0.21</v>
      </c>
      <c r="F46" s="74">
        <v>0.21</v>
      </c>
      <c r="G46" s="74">
        <v>0.21</v>
      </c>
      <c r="H46" s="74">
        <v>0.21</v>
      </c>
      <c r="I46" s="74">
        <v>0.21</v>
      </c>
      <c r="J46" s="74">
        <v>0.68</v>
      </c>
      <c r="K46" s="74">
        <v>1</v>
      </c>
      <c r="L46" s="74">
        <v>1</v>
      </c>
      <c r="M46" s="74">
        <v>1</v>
      </c>
      <c r="N46" s="74">
        <v>1</v>
      </c>
      <c r="O46" s="74">
        <v>0.32</v>
      </c>
      <c r="P46" s="74">
        <v>0.23</v>
      </c>
      <c r="Q46" s="74">
        <v>0.23</v>
      </c>
      <c r="R46" s="74">
        <v>0.23</v>
      </c>
      <c r="S46" s="74">
        <v>0.23</v>
      </c>
      <c r="T46" s="74">
        <v>0.23</v>
      </c>
      <c r="U46" s="74">
        <v>0.23</v>
      </c>
      <c r="V46" s="74">
        <v>0.23</v>
      </c>
      <c r="W46" s="74">
        <v>0.23</v>
      </c>
      <c r="X46" s="74">
        <v>0.23</v>
      </c>
      <c r="Y46" s="74">
        <v>0.23</v>
      </c>
      <c r="Z46" s="74">
        <v>0.23</v>
      </c>
      <c r="AA46" s="74">
        <v>0.23</v>
      </c>
      <c r="AB46" s="74">
        <v>0.21</v>
      </c>
      <c r="AC46" s="74">
        <v>9.02</v>
      </c>
      <c r="AD46" s="74">
        <v>45.1</v>
      </c>
      <c r="AE46" s="74">
        <v>2351.64</v>
      </c>
    </row>
    <row r="47" spans="1:31" s="74" customFormat="1" ht="10.5">
      <c r="D47" s="74" t="s">
        <v>34</v>
      </c>
      <c r="E47" s="74">
        <v>0</v>
      </c>
      <c r="F47" s="74">
        <v>0</v>
      </c>
      <c r="G47" s="74">
        <v>0</v>
      </c>
      <c r="H47" s="74">
        <v>0</v>
      </c>
      <c r="I47" s="74">
        <v>0</v>
      </c>
      <c r="J47" s="74">
        <v>0</v>
      </c>
      <c r="K47" s="74">
        <v>0</v>
      </c>
      <c r="L47" s="74">
        <v>0</v>
      </c>
      <c r="M47" s="74">
        <v>0</v>
      </c>
      <c r="N47" s="74">
        <v>0</v>
      </c>
      <c r="O47" s="74">
        <v>0</v>
      </c>
      <c r="P47" s="74">
        <v>0</v>
      </c>
      <c r="Q47" s="74">
        <v>0</v>
      </c>
      <c r="R47" s="74">
        <v>0</v>
      </c>
      <c r="S47" s="74">
        <v>0</v>
      </c>
      <c r="T47" s="74">
        <v>0</v>
      </c>
      <c r="U47" s="74">
        <v>0</v>
      </c>
      <c r="V47" s="74">
        <v>0</v>
      </c>
      <c r="W47" s="74">
        <v>0</v>
      </c>
      <c r="X47" s="74">
        <v>0</v>
      </c>
      <c r="Y47" s="74">
        <v>0</v>
      </c>
      <c r="Z47" s="74">
        <v>0</v>
      </c>
      <c r="AA47" s="74">
        <v>0</v>
      </c>
      <c r="AB47" s="74">
        <v>0</v>
      </c>
      <c r="AC47" s="74">
        <v>0</v>
      </c>
    </row>
    <row r="48" spans="1:31" s="74" customFormat="1" ht="10.5">
      <c r="D48" s="74" t="s">
        <v>37</v>
      </c>
      <c r="E48" s="74">
        <v>1</v>
      </c>
      <c r="F48" s="74">
        <v>1</v>
      </c>
      <c r="G48" s="74">
        <v>1</v>
      </c>
      <c r="H48" s="74">
        <v>1</v>
      </c>
      <c r="I48" s="74">
        <v>1</v>
      </c>
      <c r="J48" s="74">
        <v>1</v>
      </c>
      <c r="K48" s="74">
        <v>1</v>
      </c>
      <c r="L48" s="74">
        <v>1</v>
      </c>
      <c r="M48" s="74">
        <v>1</v>
      </c>
      <c r="N48" s="74">
        <v>1</v>
      </c>
      <c r="O48" s="74">
        <v>1</v>
      </c>
      <c r="P48" s="74">
        <v>1</v>
      </c>
      <c r="Q48" s="74">
        <v>1</v>
      </c>
      <c r="R48" s="74">
        <v>1</v>
      </c>
      <c r="S48" s="74">
        <v>1</v>
      </c>
      <c r="T48" s="74">
        <v>1</v>
      </c>
      <c r="U48" s="74">
        <v>1</v>
      </c>
      <c r="V48" s="74">
        <v>1</v>
      </c>
      <c r="W48" s="74">
        <v>1</v>
      </c>
      <c r="X48" s="74">
        <v>1</v>
      </c>
      <c r="Y48" s="74">
        <v>1</v>
      </c>
      <c r="Z48" s="74">
        <v>1</v>
      </c>
      <c r="AA48" s="74">
        <v>1</v>
      </c>
      <c r="AB48" s="74">
        <v>1</v>
      </c>
      <c r="AC48" s="74">
        <v>24</v>
      </c>
    </row>
    <row r="49" spans="1:31" s="74" customFormat="1" ht="10.5">
      <c r="A49" s="74" t="s">
        <v>51</v>
      </c>
      <c r="B49" s="74" t="s">
        <v>244</v>
      </c>
      <c r="C49" s="74" t="s">
        <v>245</v>
      </c>
      <c r="D49" s="74" t="s">
        <v>274</v>
      </c>
      <c r="E49" s="74">
        <v>0.33</v>
      </c>
      <c r="F49" s="74">
        <v>0.33</v>
      </c>
      <c r="G49" s="74">
        <v>0.33</v>
      </c>
      <c r="H49" s="74">
        <v>0.33</v>
      </c>
      <c r="I49" s="74">
        <v>0.33</v>
      </c>
      <c r="J49" s="74">
        <v>0.38</v>
      </c>
      <c r="K49" s="74">
        <v>0.38</v>
      </c>
      <c r="L49" s="74">
        <v>0.43</v>
      </c>
      <c r="M49" s="74">
        <v>0.43</v>
      </c>
      <c r="N49" s="74">
        <v>0.43</v>
      </c>
      <c r="O49" s="74">
        <v>1</v>
      </c>
      <c r="P49" s="74">
        <v>1</v>
      </c>
      <c r="Q49" s="74">
        <v>0.94</v>
      </c>
      <c r="R49" s="74">
        <v>1</v>
      </c>
      <c r="S49" s="74">
        <v>1</v>
      </c>
      <c r="T49" s="74">
        <v>1</v>
      </c>
      <c r="U49" s="74">
        <v>1</v>
      </c>
      <c r="V49" s="74">
        <v>0.75</v>
      </c>
      <c r="W49" s="74">
        <v>0.63</v>
      </c>
      <c r="X49" s="74">
        <v>0.63</v>
      </c>
      <c r="Y49" s="74">
        <v>0.48</v>
      </c>
      <c r="Z49" s="74">
        <v>0.48</v>
      </c>
      <c r="AA49" s="74">
        <v>0.33</v>
      </c>
      <c r="AB49" s="74">
        <v>0.33</v>
      </c>
      <c r="AC49" s="74">
        <v>14.27</v>
      </c>
      <c r="AD49" s="74">
        <v>83.07</v>
      </c>
      <c r="AE49" s="74">
        <v>4331.51</v>
      </c>
    </row>
    <row r="50" spans="1:31" s="74" customFormat="1" ht="10.5">
      <c r="D50" s="74" t="s">
        <v>36</v>
      </c>
      <c r="E50" s="74">
        <v>0.33</v>
      </c>
      <c r="F50" s="74">
        <v>0.33</v>
      </c>
      <c r="G50" s="74">
        <v>0.33</v>
      </c>
      <c r="H50" s="74">
        <v>0.33</v>
      </c>
      <c r="I50" s="74">
        <v>0.33</v>
      </c>
      <c r="J50" s="74">
        <v>0.38</v>
      </c>
      <c r="K50" s="74">
        <v>0.38</v>
      </c>
      <c r="L50" s="74">
        <v>0.43</v>
      </c>
      <c r="M50" s="74">
        <v>0.63</v>
      </c>
      <c r="N50" s="74">
        <v>0.63</v>
      </c>
      <c r="O50" s="74">
        <v>0.63</v>
      </c>
      <c r="P50" s="74">
        <v>0.63</v>
      </c>
      <c r="Q50" s="74">
        <v>0.63</v>
      </c>
      <c r="R50" s="74">
        <v>0.63</v>
      </c>
      <c r="S50" s="74">
        <v>0.63</v>
      </c>
      <c r="T50" s="74">
        <v>0.63</v>
      </c>
      <c r="U50" s="74">
        <v>0.63</v>
      </c>
      <c r="V50" s="74">
        <v>0.63</v>
      </c>
      <c r="W50" s="74">
        <v>0.48</v>
      </c>
      <c r="X50" s="74">
        <v>0.48</v>
      </c>
      <c r="Y50" s="74">
        <v>0.48</v>
      </c>
      <c r="Z50" s="74">
        <v>0.48</v>
      </c>
      <c r="AA50" s="74">
        <v>0.33</v>
      </c>
      <c r="AB50" s="74">
        <v>0.33</v>
      </c>
      <c r="AC50" s="74">
        <v>11.72</v>
      </c>
    </row>
    <row r="51" spans="1:31" s="74" customFormat="1" ht="10.5">
      <c r="D51" s="74" t="s">
        <v>34</v>
      </c>
      <c r="E51" s="74">
        <v>0</v>
      </c>
      <c r="F51" s="74">
        <v>0</v>
      </c>
      <c r="G51" s="74">
        <v>0</v>
      </c>
      <c r="H51" s="74">
        <v>0</v>
      </c>
      <c r="I51" s="74">
        <v>0</v>
      </c>
      <c r="J51" s="74">
        <v>0</v>
      </c>
      <c r="K51" s="74">
        <v>0</v>
      </c>
      <c r="L51" s="74">
        <v>0</v>
      </c>
      <c r="M51" s="74">
        <v>0</v>
      </c>
      <c r="N51" s="74">
        <v>0</v>
      </c>
      <c r="O51" s="74">
        <v>0</v>
      </c>
      <c r="P51" s="74">
        <v>0</v>
      </c>
      <c r="Q51" s="74">
        <v>0</v>
      </c>
      <c r="R51" s="74">
        <v>0</v>
      </c>
      <c r="S51" s="74">
        <v>0</v>
      </c>
      <c r="T51" s="74">
        <v>0</v>
      </c>
      <c r="U51" s="74">
        <v>0</v>
      </c>
      <c r="V51" s="74">
        <v>0</v>
      </c>
      <c r="W51" s="74">
        <v>0</v>
      </c>
      <c r="X51" s="74">
        <v>0</v>
      </c>
      <c r="Y51" s="74">
        <v>0</v>
      </c>
      <c r="Z51" s="74">
        <v>0</v>
      </c>
      <c r="AA51" s="74">
        <v>0</v>
      </c>
      <c r="AB51" s="74">
        <v>0</v>
      </c>
      <c r="AC51" s="74">
        <v>0</v>
      </c>
    </row>
    <row r="52" spans="1:31" s="74" customFormat="1" ht="10.5">
      <c r="D52" s="74" t="s">
        <v>37</v>
      </c>
      <c r="E52" s="74">
        <v>1</v>
      </c>
      <c r="F52" s="74">
        <v>1</v>
      </c>
      <c r="G52" s="74">
        <v>1</v>
      </c>
      <c r="H52" s="74">
        <v>1</v>
      </c>
      <c r="I52" s="74">
        <v>1</v>
      </c>
      <c r="J52" s="74">
        <v>1</v>
      </c>
      <c r="K52" s="74">
        <v>1</v>
      </c>
      <c r="L52" s="74">
        <v>1</v>
      </c>
      <c r="M52" s="74">
        <v>1</v>
      </c>
      <c r="N52" s="74">
        <v>1</v>
      </c>
      <c r="O52" s="74">
        <v>1</v>
      </c>
      <c r="P52" s="74">
        <v>1</v>
      </c>
      <c r="Q52" s="74">
        <v>1</v>
      </c>
      <c r="R52" s="74">
        <v>1</v>
      </c>
      <c r="S52" s="74">
        <v>1</v>
      </c>
      <c r="T52" s="74">
        <v>1</v>
      </c>
      <c r="U52" s="74">
        <v>1</v>
      </c>
      <c r="V52" s="74">
        <v>1</v>
      </c>
      <c r="W52" s="74">
        <v>1</v>
      </c>
      <c r="X52" s="74">
        <v>1</v>
      </c>
      <c r="Y52" s="74">
        <v>1</v>
      </c>
      <c r="Z52" s="74">
        <v>1</v>
      </c>
      <c r="AA52" s="74">
        <v>1</v>
      </c>
      <c r="AB52" s="74">
        <v>1</v>
      </c>
      <c r="AC52" s="74">
        <v>24</v>
      </c>
    </row>
    <row r="53" spans="1:31" s="74" customFormat="1" ht="10.5">
      <c r="A53" s="74" t="s">
        <v>52</v>
      </c>
      <c r="B53" s="74" t="s">
        <v>244</v>
      </c>
      <c r="C53" s="74" t="s">
        <v>245</v>
      </c>
      <c r="D53" s="74" t="s">
        <v>274</v>
      </c>
      <c r="E53" s="74">
        <v>0.11</v>
      </c>
      <c r="F53" s="74">
        <v>0.11</v>
      </c>
      <c r="G53" s="74">
        <v>0.11</v>
      </c>
      <c r="H53" s="74">
        <v>0.11</v>
      </c>
      <c r="I53" s="74">
        <v>0.11</v>
      </c>
      <c r="J53" s="74">
        <v>0.19</v>
      </c>
      <c r="K53" s="74">
        <v>0.19</v>
      </c>
      <c r="L53" s="74">
        <v>0.25</v>
      </c>
      <c r="M53" s="74">
        <v>1</v>
      </c>
      <c r="N53" s="74">
        <v>1</v>
      </c>
      <c r="O53" s="74">
        <v>0.86</v>
      </c>
      <c r="P53" s="74">
        <v>0.86</v>
      </c>
      <c r="Q53" s="74">
        <v>1</v>
      </c>
      <c r="R53" s="74">
        <v>0.86</v>
      </c>
      <c r="S53" s="74">
        <v>0.86</v>
      </c>
      <c r="T53" s="74">
        <v>0.86</v>
      </c>
      <c r="U53" s="74">
        <v>0.86</v>
      </c>
      <c r="V53" s="74">
        <v>0.86</v>
      </c>
      <c r="W53" s="74">
        <v>0.25</v>
      </c>
      <c r="X53" s="74">
        <v>0.19</v>
      </c>
      <c r="Y53" s="74">
        <v>0.11</v>
      </c>
      <c r="Z53" s="74">
        <v>0.11</v>
      </c>
      <c r="AA53" s="74">
        <v>0.11</v>
      </c>
      <c r="AB53" s="74">
        <v>0.11</v>
      </c>
      <c r="AC53" s="74">
        <v>11.08</v>
      </c>
      <c r="AD53" s="74">
        <v>66.48</v>
      </c>
      <c r="AE53" s="74">
        <v>3466.46</v>
      </c>
    </row>
    <row r="54" spans="1:31" s="74" customFormat="1" ht="10.5">
      <c r="D54" s="74" t="s">
        <v>36</v>
      </c>
      <c r="E54" s="74">
        <v>0.11</v>
      </c>
      <c r="F54" s="74">
        <v>0.11</v>
      </c>
      <c r="G54" s="74">
        <v>0.11</v>
      </c>
      <c r="H54" s="74">
        <v>0.11</v>
      </c>
      <c r="I54" s="74">
        <v>0.11</v>
      </c>
      <c r="J54" s="74">
        <v>0.19</v>
      </c>
      <c r="K54" s="74">
        <v>0.19</v>
      </c>
      <c r="L54" s="74">
        <v>0.25</v>
      </c>
      <c r="M54" s="74">
        <v>1</v>
      </c>
      <c r="N54" s="74">
        <v>1</v>
      </c>
      <c r="O54" s="74">
        <v>0.86</v>
      </c>
      <c r="P54" s="74">
        <v>0.86</v>
      </c>
      <c r="Q54" s="74">
        <v>1</v>
      </c>
      <c r="R54" s="74">
        <v>0.86</v>
      </c>
      <c r="S54" s="74">
        <v>0.86</v>
      </c>
      <c r="T54" s="74">
        <v>0.86</v>
      </c>
      <c r="U54" s="74">
        <v>0.86</v>
      </c>
      <c r="V54" s="74">
        <v>0.86</v>
      </c>
      <c r="W54" s="74">
        <v>0.25</v>
      </c>
      <c r="X54" s="74">
        <v>0.19</v>
      </c>
      <c r="Y54" s="74">
        <v>0.11</v>
      </c>
      <c r="Z54" s="74">
        <v>0.11</v>
      </c>
      <c r="AA54" s="74">
        <v>0.11</v>
      </c>
      <c r="AB54" s="74">
        <v>0.11</v>
      </c>
      <c r="AC54" s="74">
        <v>11.08</v>
      </c>
    </row>
    <row r="55" spans="1:31" s="74" customFormat="1" ht="10.5">
      <c r="D55" s="74" t="s">
        <v>34</v>
      </c>
      <c r="E55" s="74">
        <v>0</v>
      </c>
      <c r="F55" s="74">
        <v>0</v>
      </c>
      <c r="G55" s="74">
        <v>0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  <c r="P55" s="74">
        <v>0</v>
      </c>
      <c r="Q55" s="74">
        <v>0</v>
      </c>
      <c r="R55" s="74">
        <v>0</v>
      </c>
      <c r="S55" s="74">
        <v>0</v>
      </c>
      <c r="T55" s="74">
        <v>0</v>
      </c>
      <c r="U55" s="74">
        <v>0</v>
      </c>
      <c r="V55" s="74">
        <v>0</v>
      </c>
      <c r="W55" s="74">
        <v>0</v>
      </c>
      <c r="X55" s="74">
        <v>0</v>
      </c>
      <c r="Y55" s="74">
        <v>0</v>
      </c>
      <c r="Z55" s="74">
        <v>0</v>
      </c>
      <c r="AA55" s="74">
        <v>0</v>
      </c>
      <c r="AB55" s="74">
        <v>0</v>
      </c>
      <c r="AC55" s="74">
        <v>0</v>
      </c>
    </row>
    <row r="56" spans="1:31" s="74" customFormat="1" ht="10.5">
      <c r="D56" s="74" t="s">
        <v>37</v>
      </c>
      <c r="E56" s="74">
        <v>1</v>
      </c>
      <c r="F56" s="74">
        <v>1</v>
      </c>
      <c r="G56" s="74">
        <v>1</v>
      </c>
      <c r="H56" s="74">
        <v>1</v>
      </c>
      <c r="I56" s="74">
        <v>1</v>
      </c>
      <c r="J56" s="74">
        <v>1</v>
      </c>
      <c r="K56" s="74">
        <v>1</v>
      </c>
      <c r="L56" s="74">
        <v>1</v>
      </c>
      <c r="M56" s="74">
        <v>1</v>
      </c>
      <c r="N56" s="74">
        <v>1</v>
      </c>
      <c r="O56" s="74">
        <v>1</v>
      </c>
      <c r="P56" s="74">
        <v>1</v>
      </c>
      <c r="Q56" s="74">
        <v>1</v>
      </c>
      <c r="R56" s="74">
        <v>1</v>
      </c>
      <c r="S56" s="74">
        <v>1</v>
      </c>
      <c r="T56" s="74">
        <v>1</v>
      </c>
      <c r="U56" s="74">
        <v>1</v>
      </c>
      <c r="V56" s="74">
        <v>1</v>
      </c>
      <c r="W56" s="74">
        <v>1</v>
      </c>
      <c r="X56" s="74">
        <v>1</v>
      </c>
      <c r="Y56" s="74">
        <v>1</v>
      </c>
      <c r="Z56" s="74">
        <v>1</v>
      </c>
      <c r="AA56" s="74">
        <v>1</v>
      </c>
      <c r="AB56" s="74">
        <v>1</v>
      </c>
      <c r="AC56" s="74">
        <v>24</v>
      </c>
    </row>
    <row r="57" spans="1:31" s="74" customFormat="1" ht="10.5">
      <c r="A57" s="74" t="s">
        <v>53</v>
      </c>
      <c r="B57" s="74" t="s">
        <v>244</v>
      </c>
      <c r="C57" s="74" t="s">
        <v>245</v>
      </c>
      <c r="D57" s="74" t="s">
        <v>40</v>
      </c>
      <c r="E57" s="74">
        <v>0</v>
      </c>
      <c r="F57" s="74">
        <v>0</v>
      </c>
      <c r="G57" s="74">
        <v>0</v>
      </c>
      <c r="H57" s="74">
        <v>0</v>
      </c>
      <c r="I57" s="74">
        <v>0</v>
      </c>
      <c r="J57" s="74">
        <v>0</v>
      </c>
      <c r="K57" s="74">
        <v>0</v>
      </c>
      <c r="L57" s="74">
        <v>0</v>
      </c>
      <c r="M57" s="74">
        <v>1</v>
      </c>
      <c r="N57" s="74">
        <v>1</v>
      </c>
      <c r="O57" s="74">
        <v>1</v>
      </c>
      <c r="P57" s="74">
        <v>1</v>
      </c>
      <c r="Q57" s="74">
        <v>1</v>
      </c>
      <c r="R57" s="74">
        <v>1</v>
      </c>
      <c r="S57" s="74">
        <v>1</v>
      </c>
      <c r="T57" s="74">
        <v>1</v>
      </c>
      <c r="U57" s="74">
        <v>0</v>
      </c>
      <c r="V57" s="74">
        <v>0</v>
      </c>
      <c r="W57" s="74">
        <v>0</v>
      </c>
      <c r="X57" s="74">
        <v>0</v>
      </c>
      <c r="Y57" s="74">
        <v>0</v>
      </c>
      <c r="Z57" s="74">
        <v>0</v>
      </c>
      <c r="AA57" s="74">
        <v>0</v>
      </c>
      <c r="AB57" s="74">
        <v>0</v>
      </c>
      <c r="AC57" s="74">
        <v>8</v>
      </c>
      <c r="AD57" s="74">
        <v>40</v>
      </c>
      <c r="AE57" s="74">
        <v>2085.71</v>
      </c>
    </row>
    <row r="58" spans="1:31" s="74" customFormat="1" ht="10.5">
      <c r="D58" s="74" t="s">
        <v>34</v>
      </c>
      <c r="E58" s="74">
        <v>0</v>
      </c>
      <c r="F58" s="74">
        <v>0</v>
      </c>
      <c r="G58" s="74">
        <v>0</v>
      </c>
      <c r="H58" s="74">
        <v>0</v>
      </c>
      <c r="I58" s="74">
        <v>0</v>
      </c>
      <c r="J58" s="74">
        <v>0</v>
      </c>
      <c r="K58" s="74">
        <v>0</v>
      </c>
      <c r="L58" s="74">
        <v>0</v>
      </c>
      <c r="M58" s="74">
        <v>0</v>
      </c>
      <c r="N58" s="74">
        <v>0</v>
      </c>
      <c r="O58" s="74">
        <v>0</v>
      </c>
      <c r="P58" s="74">
        <v>0</v>
      </c>
      <c r="Q58" s="74">
        <v>0</v>
      </c>
      <c r="R58" s="74">
        <v>0</v>
      </c>
      <c r="S58" s="74">
        <v>0</v>
      </c>
      <c r="T58" s="74">
        <v>0</v>
      </c>
      <c r="U58" s="74">
        <v>0</v>
      </c>
      <c r="V58" s="74">
        <v>0</v>
      </c>
      <c r="W58" s="74">
        <v>0</v>
      </c>
      <c r="X58" s="74">
        <v>0</v>
      </c>
      <c r="Y58" s="74">
        <v>0</v>
      </c>
      <c r="Z58" s="74">
        <v>0</v>
      </c>
      <c r="AA58" s="74">
        <v>0</v>
      </c>
      <c r="AB58" s="74">
        <v>0</v>
      </c>
      <c r="AC58" s="74">
        <v>0</v>
      </c>
    </row>
    <row r="59" spans="1:31" s="74" customFormat="1" ht="10.5">
      <c r="D59" s="74" t="s">
        <v>37</v>
      </c>
      <c r="E59" s="74">
        <v>1</v>
      </c>
      <c r="F59" s="74">
        <v>1</v>
      </c>
      <c r="G59" s="74">
        <v>1</v>
      </c>
      <c r="H59" s="74">
        <v>1</v>
      </c>
      <c r="I59" s="74">
        <v>1</v>
      </c>
      <c r="J59" s="74">
        <v>1</v>
      </c>
      <c r="K59" s="74">
        <v>1</v>
      </c>
      <c r="L59" s="74">
        <v>1</v>
      </c>
      <c r="M59" s="74">
        <v>1</v>
      </c>
      <c r="N59" s="74">
        <v>1</v>
      </c>
      <c r="O59" s="74">
        <v>1</v>
      </c>
      <c r="P59" s="74">
        <v>1</v>
      </c>
      <c r="Q59" s="74">
        <v>1</v>
      </c>
      <c r="R59" s="74">
        <v>1</v>
      </c>
      <c r="S59" s="74">
        <v>1</v>
      </c>
      <c r="T59" s="74">
        <v>1</v>
      </c>
      <c r="U59" s="74">
        <v>1</v>
      </c>
      <c r="V59" s="74">
        <v>1</v>
      </c>
      <c r="W59" s="74">
        <v>1</v>
      </c>
      <c r="X59" s="74">
        <v>1</v>
      </c>
      <c r="Y59" s="74">
        <v>1</v>
      </c>
      <c r="Z59" s="74">
        <v>1</v>
      </c>
      <c r="AA59" s="74">
        <v>1</v>
      </c>
      <c r="AB59" s="74">
        <v>1</v>
      </c>
      <c r="AC59" s="74">
        <v>24</v>
      </c>
    </row>
    <row r="60" spans="1:31" s="74" customFormat="1" ht="10.5">
      <c r="A60" s="74" t="s">
        <v>54</v>
      </c>
      <c r="B60" s="74" t="s">
        <v>244</v>
      </c>
      <c r="C60" s="74" t="s">
        <v>245</v>
      </c>
      <c r="D60" s="74" t="s">
        <v>40</v>
      </c>
      <c r="E60" s="74">
        <v>0</v>
      </c>
      <c r="F60" s="74">
        <v>0</v>
      </c>
      <c r="G60" s="74">
        <v>0</v>
      </c>
      <c r="H60" s="74">
        <v>0</v>
      </c>
      <c r="I60" s="74">
        <v>0</v>
      </c>
      <c r="J60" s="74">
        <v>0</v>
      </c>
      <c r="K60" s="74">
        <v>0</v>
      </c>
      <c r="L60" s="74">
        <v>0</v>
      </c>
      <c r="M60" s="74">
        <v>0</v>
      </c>
      <c r="N60" s="74">
        <v>1</v>
      </c>
      <c r="O60" s="74">
        <v>1</v>
      </c>
      <c r="P60" s="74">
        <v>1</v>
      </c>
      <c r="Q60" s="74">
        <v>1</v>
      </c>
      <c r="R60" s="74">
        <v>1</v>
      </c>
      <c r="S60" s="74">
        <v>1</v>
      </c>
      <c r="T60" s="74">
        <v>1</v>
      </c>
      <c r="U60" s="74">
        <v>1</v>
      </c>
      <c r="V60" s="74">
        <v>0</v>
      </c>
      <c r="W60" s="74">
        <v>0</v>
      </c>
      <c r="X60" s="74">
        <v>0</v>
      </c>
      <c r="Y60" s="74">
        <v>0</v>
      </c>
      <c r="Z60" s="74">
        <v>0</v>
      </c>
      <c r="AA60" s="74">
        <v>0</v>
      </c>
      <c r="AB60" s="74">
        <v>0</v>
      </c>
      <c r="AC60" s="74">
        <v>8</v>
      </c>
      <c r="AD60" s="74">
        <v>40</v>
      </c>
      <c r="AE60" s="74">
        <v>2085.71</v>
      </c>
    </row>
    <row r="61" spans="1:31" s="74" customFormat="1" ht="10.5">
      <c r="D61" s="74" t="s">
        <v>34</v>
      </c>
      <c r="E61" s="74">
        <v>0</v>
      </c>
      <c r="F61" s="74">
        <v>0</v>
      </c>
      <c r="G61" s="74">
        <v>0</v>
      </c>
      <c r="H61" s="74">
        <v>0</v>
      </c>
      <c r="I61" s="74">
        <v>0</v>
      </c>
      <c r="J61" s="74">
        <v>0</v>
      </c>
      <c r="K61" s="74">
        <v>0</v>
      </c>
      <c r="L61" s="74">
        <v>0</v>
      </c>
      <c r="M61" s="74">
        <v>0</v>
      </c>
      <c r="N61" s="74">
        <v>0</v>
      </c>
      <c r="O61" s="74">
        <v>0</v>
      </c>
      <c r="P61" s="74">
        <v>0</v>
      </c>
      <c r="Q61" s="74">
        <v>0</v>
      </c>
      <c r="R61" s="74">
        <v>0</v>
      </c>
      <c r="S61" s="74">
        <v>0</v>
      </c>
      <c r="T61" s="74">
        <v>0</v>
      </c>
      <c r="U61" s="74">
        <v>0</v>
      </c>
      <c r="V61" s="74">
        <v>0</v>
      </c>
      <c r="W61" s="74">
        <v>0</v>
      </c>
      <c r="X61" s="74">
        <v>0</v>
      </c>
      <c r="Y61" s="74">
        <v>0</v>
      </c>
      <c r="Z61" s="74">
        <v>0</v>
      </c>
      <c r="AA61" s="74">
        <v>0</v>
      </c>
      <c r="AB61" s="74">
        <v>0</v>
      </c>
      <c r="AC61" s="74">
        <v>0</v>
      </c>
    </row>
    <row r="62" spans="1:31" s="74" customFormat="1" ht="10.5">
      <c r="D62" s="74" t="s">
        <v>37</v>
      </c>
      <c r="E62" s="74">
        <v>1</v>
      </c>
      <c r="F62" s="74">
        <v>1</v>
      </c>
      <c r="G62" s="74">
        <v>1</v>
      </c>
      <c r="H62" s="74">
        <v>1</v>
      </c>
      <c r="I62" s="74">
        <v>1</v>
      </c>
      <c r="J62" s="74">
        <v>1</v>
      </c>
      <c r="K62" s="74">
        <v>1</v>
      </c>
      <c r="L62" s="74">
        <v>1</v>
      </c>
      <c r="M62" s="74">
        <v>1</v>
      </c>
      <c r="N62" s="74">
        <v>1</v>
      </c>
      <c r="O62" s="74">
        <v>1</v>
      </c>
      <c r="P62" s="74">
        <v>1</v>
      </c>
      <c r="Q62" s="74">
        <v>1</v>
      </c>
      <c r="R62" s="74">
        <v>1</v>
      </c>
      <c r="S62" s="74">
        <v>1</v>
      </c>
      <c r="T62" s="74">
        <v>1</v>
      </c>
      <c r="U62" s="74">
        <v>1</v>
      </c>
      <c r="V62" s="74">
        <v>1</v>
      </c>
      <c r="W62" s="74">
        <v>1</v>
      </c>
      <c r="X62" s="74">
        <v>1</v>
      </c>
      <c r="Y62" s="74">
        <v>1</v>
      </c>
      <c r="Z62" s="74">
        <v>1</v>
      </c>
      <c r="AA62" s="74">
        <v>1</v>
      </c>
      <c r="AB62" s="74">
        <v>1</v>
      </c>
      <c r="AC62" s="74">
        <v>24</v>
      </c>
    </row>
    <row r="63" spans="1:31" s="74" customFormat="1" ht="10.5">
      <c r="A63" s="74" t="s">
        <v>55</v>
      </c>
      <c r="B63" s="74" t="s">
        <v>244</v>
      </c>
      <c r="C63" s="74" t="s">
        <v>245</v>
      </c>
      <c r="D63" s="74" t="s">
        <v>246</v>
      </c>
      <c r="E63" s="74">
        <v>0</v>
      </c>
      <c r="F63" s="74">
        <v>0</v>
      </c>
      <c r="G63" s="74">
        <v>0</v>
      </c>
      <c r="H63" s="74">
        <v>0</v>
      </c>
      <c r="I63" s="74">
        <v>0</v>
      </c>
      <c r="J63" s="74">
        <v>0</v>
      </c>
      <c r="K63" s="74">
        <v>0</v>
      </c>
      <c r="L63" s="74">
        <v>0.05</v>
      </c>
      <c r="M63" s="74">
        <v>0.54</v>
      </c>
      <c r="N63" s="74">
        <v>0.54</v>
      </c>
      <c r="O63" s="74">
        <v>0.26</v>
      </c>
      <c r="P63" s="74">
        <v>0.26</v>
      </c>
      <c r="Q63" s="74">
        <v>0.05</v>
      </c>
      <c r="R63" s="74">
        <v>0.54</v>
      </c>
      <c r="S63" s="74">
        <v>0.54</v>
      </c>
      <c r="T63" s="74">
        <v>0.26</v>
      </c>
      <c r="U63" s="74">
        <v>0.26</v>
      </c>
      <c r="V63" s="74">
        <v>0.26</v>
      </c>
      <c r="W63" s="74">
        <v>0.05</v>
      </c>
      <c r="X63" s="74">
        <v>0.05</v>
      </c>
      <c r="Y63" s="74">
        <v>0</v>
      </c>
      <c r="Z63" s="74">
        <v>0</v>
      </c>
      <c r="AA63" s="74">
        <v>0</v>
      </c>
      <c r="AB63" s="74">
        <v>0</v>
      </c>
      <c r="AC63" s="74">
        <v>3.66</v>
      </c>
      <c r="AD63" s="74">
        <v>25.62</v>
      </c>
      <c r="AE63" s="74">
        <v>1335.9</v>
      </c>
    </row>
    <row r="64" spans="1:31" s="74" customFormat="1" ht="10.5">
      <c r="A64" s="74" t="s">
        <v>56</v>
      </c>
      <c r="B64" s="74" t="s">
        <v>244</v>
      </c>
      <c r="C64" s="74" t="s">
        <v>245</v>
      </c>
      <c r="D64" s="74" t="s">
        <v>246</v>
      </c>
      <c r="E64" s="74">
        <v>0</v>
      </c>
      <c r="F64" s="74">
        <v>0</v>
      </c>
      <c r="G64" s="74">
        <v>0</v>
      </c>
      <c r="H64" s="74">
        <v>0</v>
      </c>
      <c r="I64" s="74">
        <v>0</v>
      </c>
      <c r="J64" s="74">
        <v>0</v>
      </c>
      <c r="K64" s="74">
        <v>0.5</v>
      </c>
      <c r="L64" s="74">
        <v>1</v>
      </c>
      <c r="M64" s="74">
        <v>1</v>
      </c>
      <c r="N64" s="74">
        <v>0.5</v>
      </c>
      <c r="O64" s="74">
        <v>0.5</v>
      </c>
      <c r="P64" s="74">
        <v>0.5</v>
      </c>
      <c r="Q64" s="74">
        <v>0</v>
      </c>
      <c r="R64" s="74">
        <v>0.5</v>
      </c>
      <c r="S64" s="74">
        <v>0.5</v>
      </c>
      <c r="T64" s="74">
        <v>0.5</v>
      </c>
      <c r="U64" s="74">
        <v>1</v>
      </c>
      <c r="V64" s="74">
        <v>0.5</v>
      </c>
      <c r="W64" s="74">
        <v>0.5</v>
      </c>
      <c r="X64" s="74">
        <v>1</v>
      </c>
      <c r="Y64" s="74">
        <v>1</v>
      </c>
      <c r="Z64" s="74">
        <v>0.5</v>
      </c>
      <c r="AA64" s="74">
        <v>0.5</v>
      </c>
      <c r="AB64" s="74">
        <v>0</v>
      </c>
      <c r="AC64" s="74">
        <v>10.5</v>
      </c>
      <c r="AD64" s="74">
        <v>73.5</v>
      </c>
      <c r="AE64" s="74">
        <v>3832.5</v>
      </c>
    </row>
    <row r="65" spans="1:31" s="74" customFormat="1" ht="10.5">
      <c r="A65" s="74" t="s">
        <v>57</v>
      </c>
      <c r="B65" s="74" t="s">
        <v>244</v>
      </c>
      <c r="C65" s="74" t="s">
        <v>245</v>
      </c>
      <c r="D65" s="74" t="s">
        <v>58</v>
      </c>
      <c r="E65" s="74">
        <v>0.1</v>
      </c>
      <c r="F65" s="74">
        <v>0.1</v>
      </c>
      <c r="G65" s="74">
        <v>0.1</v>
      </c>
      <c r="H65" s="74">
        <v>0.1</v>
      </c>
      <c r="I65" s="74">
        <v>0.1</v>
      </c>
      <c r="J65" s="74">
        <v>0.1</v>
      </c>
      <c r="K65" s="74">
        <v>0.25</v>
      </c>
      <c r="L65" s="74">
        <v>0.35</v>
      </c>
      <c r="M65" s="74">
        <v>0.35</v>
      </c>
      <c r="N65" s="74">
        <v>0.25</v>
      </c>
      <c r="O65" s="74">
        <v>0.35</v>
      </c>
      <c r="P65" s="74">
        <v>0.35</v>
      </c>
      <c r="Q65" s="74">
        <v>0.35</v>
      </c>
      <c r="R65" s="74">
        <v>0.25</v>
      </c>
      <c r="S65" s="74">
        <v>0.25</v>
      </c>
      <c r="T65" s="74">
        <v>0.25</v>
      </c>
      <c r="U65" s="74">
        <v>0.35</v>
      </c>
      <c r="V65" s="74">
        <v>0.35</v>
      </c>
      <c r="W65" s="74">
        <v>0.35</v>
      </c>
      <c r="X65" s="74">
        <v>0.25</v>
      </c>
      <c r="Y65" s="74">
        <v>0.25</v>
      </c>
      <c r="Z65" s="74">
        <v>0.25</v>
      </c>
      <c r="AA65" s="74">
        <v>0.25</v>
      </c>
      <c r="AB65" s="74">
        <v>0.25</v>
      </c>
      <c r="AC65" s="74">
        <v>5.9</v>
      </c>
      <c r="AD65" s="74">
        <v>23.6</v>
      </c>
      <c r="AE65" s="74">
        <v>1230.57</v>
      </c>
    </row>
    <row r="66" spans="1:31" s="74" customFormat="1" ht="10.5">
      <c r="D66" s="74" t="s">
        <v>33</v>
      </c>
      <c r="E66" s="74">
        <v>0.1</v>
      </c>
      <c r="F66" s="74">
        <v>0.1</v>
      </c>
      <c r="G66" s="74">
        <v>0.1</v>
      </c>
      <c r="H66" s="74">
        <v>0.1</v>
      </c>
      <c r="I66" s="74">
        <v>0.1</v>
      </c>
      <c r="J66" s="74">
        <v>0.1</v>
      </c>
      <c r="K66" s="74">
        <v>0.25</v>
      </c>
      <c r="L66" s="74">
        <v>0.35</v>
      </c>
      <c r="M66" s="74">
        <v>0.35</v>
      </c>
      <c r="N66" s="74">
        <v>0.25</v>
      </c>
      <c r="O66" s="74">
        <v>0.35</v>
      </c>
      <c r="P66" s="74">
        <v>0.35</v>
      </c>
      <c r="Q66" s="74">
        <v>0.35</v>
      </c>
      <c r="R66" s="74">
        <v>0.25</v>
      </c>
      <c r="S66" s="74">
        <v>0.25</v>
      </c>
      <c r="T66" s="74">
        <v>0.25</v>
      </c>
      <c r="U66" s="74">
        <v>0.35</v>
      </c>
      <c r="V66" s="74">
        <v>0.35</v>
      </c>
      <c r="W66" s="74">
        <v>0.35</v>
      </c>
      <c r="X66" s="74">
        <v>0.25</v>
      </c>
      <c r="Y66" s="74">
        <v>0.25</v>
      </c>
      <c r="Z66" s="74">
        <v>0.25</v>
      </c>
      <c r="AA66" s="74">
        <v>0.25</v>
      </c>
      <c r="AB66" s="74">
        <v>0.25</v>
      </c>
      <c r="AC66" s="74">
        <v>5.9</v>
      </c>
    </row>
    <row r="67" spans="1:31" s="74" customFormat="1" ht="10.5">
      <c r="D67" s="74" t="s">
        <v>273</v>
      </c>
      <c r="E67" s="74">
        <v>0.35</v>
      </c>
      <c r="F67" s="74">
        <v>0.35</v>
      </c>
      <c r="G67" s="74">
        <v>0.35</v>
      </c>
      <c r="H67" s="74">
        <v>0.35</v>
      </c>
      <c r="I67" s="74">
        <v>0.35</v>
      </c>
      <c r="J67" s="74">
        <v>0.35</v>
      </c>
      <c r="K67" s="74">
        <v>0.35</v>
      </c>
      <c r="L67" s="74">
        <v>0.35</v>
      </c>
      <c r="M67" s="74">
        <v>0.35</v>
      </c>
      <c r="N67" s="74">
        <v>0.35</v>
      </c>
      <c r="O67" s="74">
        <v>0.35</v>
      </c>
      <c r="P67" s="74">
        <v>0.35</v>
      </c>
      <c r="Q67" s="74">
        <v>0.35</v>
      </c>
      <c r="R67" s="74">
        <v>0.35</v>
      </c>
      <c r="S67" s="74">
        <v>0.35</v>
      </c>
      <c r="T67" s="74">
        <v>0.35</v>
      </c>
      <c r="U67" s="74">
        <v>0.35</v>
      </c>
      <c r="V67" s="74">
        <v>0.35</v>
      </c>
      <c r="W67" s="74">
        <v>0.35</v>
      </c>
      <c r="X67" s="74">
        <v>0.35</v>
      </c>
      <c r="Y67" s="74">
        <v>0.35</v>
      </c>
      <c r="Z67" s="74">
        <v>0.35</v>
      </c>
      <c r="AA67" s="74">
        <v>0.35</v>
      </c>
      <c r="AB67" s="74">
        <v>0.35</v>
      </c>
      <c r="AC67" s="74">
        <v>8.4</v>
      </c>
    </row>
    <row r="68" spans="1:31" s="74" customFormat="1" ht="10.5">
      <c r="D68" s="74" t="s">
        <v>34</v>
      </c>
      <c r="E68" s="74">
        <v>0</v>
      </c>
      <c r="F68" s="74">
        <v>0</v>
      </c>
      <c r="G68" s="74">
        <v>0</v>
      </c>
      <c r="H68" s="74">
        <v>0</v>
      </c>
      <c r="I68" s="74">
        <v>0</v>
      </c>
      <c r="J68" s="74">
        <v>0</v>
      </c>
      <c r="K68" s="74">
        <v>0</v>
      </c>
      <c r="L68" s="74">
        <v>0</v>
      </c>
      <c r="M68" s="74">
        <v>0</v>
      </c>
      <c r="N68" s="74">
        <v>0</v>
      </c>
      <c r="O68" s="74">
        <v>0</v>
      </c>
      <c r="P68" s="74">
        <v>0</v>
      </c>
      <c r="Q68" s="74">
        <v>0</v>
      </c>
      <c r="R68" s="74">
        <v>0</v>
      </c>
      <c r="S68" s="74">
        <v>0</v>
      </c>
      <c r="T68" s="74">
        <v>0</v>
      </c>
      <c r="U68" s="74">
        <v>0</v>
      </c>
      <c r="V68" s="74">
        <v>0</v>
      </c>
      <c r="W68" s="74">
        <v>0</v>
      </c>
      <c r="X68" s="74">
        <v>0</v>
      </c>
      <c r="Y68" s="74">
        <v>0</v>
      </c>
      <c r="Z68" s="74">
        <v>0</v>
      </c>
      <c r="AA68" s="74">
        <v>0</v>
      </c>
      <c r="AB68" s="74">
        <v>0</v>
      </c>
      <c r="AC68" s="74">
        <v>0</v>
      </c>
    </row>
    <row r="69" spans="1:31" s="74" customFormat="1" ht="10.5">
      <c r="D69" s="74" t="s">
        <v>279</v>
      </c>
      <c r="E69" s="74">
        <v>0.1</v>
      </c>
      <c r="F69" s="74">
        <v>0.1</v>
      </c>
      <c r="G69" s="74">
        <v>0.1</v>
      </c>
      <c r="H69" s="74">
        <v>0.1</v>
      </c>
      <c r="I69" s="74">
        <v>0.1</v>
      </c>
      <c r="J69" s="74">
        <v>0.1</v>
      </c>
      <c r="K69" s="74">
        <v>0.25</v>
      </c>
      <c r="L69" s="74">
        <v>0.35</v>
      </c>
      <c r="M69" s="74">
        <v>0.35</v>
      </c>
      <c r="N69" s="74">
        <v>0.25</v>
      </c>
      <c r="O69" s="74">
        <v>0.35</v>
      </c>
      <c r="P69" s="74">
        <v>0.35</v>
      </c>
      <c r="Q69" s="74">
        <v>0.35</v>
      </c>
      <c r="R69" s="74">
        <v>0.25</v>
      </c>
      <c r="S69" s="74">
        <v>0.25</v>
      </c>
      <c r="T69" s="74">
        <v>0.25</v>
      </c>
      <c r="U69" s="74">
        <v>0.35</v>
      </c>
      <c r="V69" s="74">
        <v>0.35</v>
      </c>
      <c r="W69" s="74">
        <v>0.35</v>
      </c>
      <c r="X69" s="74">
        <v>0.25</v>
      </c>
      <c r="Y69" s="74">
        <v>0.25</v>
      </c>
      <c r="Z69" s="74">
        <v>0.25</v>
      </c>
      <c r="AA69" s="74">
        <v>0.25</v>
      </c>
      <c r="AB69" s="74">
        <v>0.25</v>
      </c>
      <c r="AC69" s="74">
        <v>5.9</v>
      </c>
    </row>
    <row r="70" spans="1:31" s="74" customFormat="1" ht="10.5">
      <c r="A70" s="74" t="s">
        <v>59</v>
      </c>
      <c r="B70" s="74" t="s">
        <v>244</v>
      </c>
      <c r="C70" s="74" t="s">
        <v>245</v>
      </c>
      <c r="D70" s="74" t="s">
        <v>60</v>
      </c>
      <c r="E70" s="74">
        <v>0.02</v>
      </c>
      <c r="F70" s="74">
        <v>0.02</v>
      </c>
      <c r="G70" s="74">
        <v>0.02</v>
      </c>
      <c r="H70" s="74">
        <v>0.02</v>
      </c>
      <c r="I70" s="74">
        <v>0.02</v>
      </c>
      <c r="J70" s="74">
        <v>0.05</v>
      </c>
      <c r="K70" s="74">
        <v>0.1</v>
      </c>
      <c r="L70" s="74">
        <v>0.15</v>
      </c>
      <c r="M70" s="74">
        <v>0.2</v>
      </c>
      <c r="N70" s="74">
        <v>0.15</v>
      </c>
      <c r="O70" s="74">
        <v>0.25</v>
      </c>
      <c r="P70" s="74">
        <v>0.25</v>
      </c>
      <c r="Q70" s="74">
        <v>0.25</v>
      </c>
      <c r="R70" s="74">
        <v>0.2</v>
      </c>
      <c r="S70" s="74">
        <v>0.15</v>
      </c>
      <c r="T70" s="74">
        <v>0.2</v>
      </c>
      <c r="U70" s="74">
        <v>0.3</v>
      </c>
      <c r="V70" s="74">
        <v>0.3</v>
      </c>
      <c r="W70" s="74">
        <v>0.3</v>
      </c>
      <c r="X70" s="74">
        <v>0.2</v>
      </c>
      <c r="Y70" s="74">
        <v>0.2</v>
      </c>
      <c r="Z70" s="74">
        <v>0.15</v>
      </c>
      <c r="AA70" s="74">
        <v>0.1</v>
      </c>
      <c r="AB70" s="74">
        <v>0.05</v>
      </c>
      <c r="AC70" s="74">
        <v>3.65</v>
      </c>
      <c r="AD70" s="74">
        <v>21.9</v>
      </c>
      <c r="AE70" s="74">
        <v>1141.93</v>
      </c>
    </row>
    <row r="71" spans="1:31" s="74" customFormat="1" ht="10.5">
      <c r="D71" s="74" t="s">
        <v>273</v>
      </c>
      <c r="E71" s="74">
        <v>0.25</v>
      </c>
      <c r="F71" s="74">
        <v>0.25</v>
      </c>
      <c r="G71" s="74">
        <v>0.25</v>
      </c>
      <c r="H71" s="74">
        <v>0.25</v>
      </c>
      <c r="I71" s="74">
        <v>0.25</v>
      </c>
      <c r="J71" s="74">
        <v>0.25</v>
      </c>
      <c r="K71" s="74">
        <v>0.25</v>
      </c>
      <c r="L71" s="74">
        <v>0.25</v>
      </c>
      <c r="M71" s="74">
        <v>0.25</v>
      </c>
      <c r="N71" s="74">
        <v>0.25</v>
      </c>
      <c r="O71" s="74">
        <v>0.25</v>
      </c>
      <c r="P71" s="74">
        <v>0.25</v>
      </c>
      <c r="Q71" s="74">
        <v>0.25</v>
      </c>
      <c r="R71" s="74">
        <v>0.25</v>
      </c>
      <c r="S71" s="74">
        <v>0.25</v>
      </c>
      <c r="T71" s="74">
        <v>0.25</v>
      </c>
      <c r="U71" s="74">
        <v>0.25</v>
      </c>
      <c r="V71" s="74">
        <v>0.25</v>
      </c>
      <c r="W71" s="74">
        <v>0.25</v>
      </c>
      <c r="X71" s="74">
        <v>0.25</v>
      </c>
      <c r="Y71" s="74">
        <v>0.25</v>
      </c>
      <c r="Z71" s="74">
        <v>0.25</v>
      </c>
      <c r="AA71" s="74">
        <v>0.25</v>
      </c>
      <c r="AB71" s="74">
        <v>0.25</v>
      </c>
      <c r="AC71" s="74">
        <v>6</v>
      </c>
    </row>
    <row r="72" spans="1:31" s="74" customFormat="1" ht="10.5">
      <c r="D72" s="74" t="s">
        <v>34</v>
      </c>
      <c r="E72" s="74">
        <v>0</v>
      </c>
      <c r="F72" s="74">
        <v>0</v>
      </c>
      <c r="G72" s="74">
        <v>0</v>
      </c>
      <c r="H72" s="74">
        <v>0</v>
      </c>
      <c r="I72" s="74">
        <v>0</v>
      </c>
      <c r="J72" s="74">
        <v>0</v>
      </c>
      <c r="K72" s="74">
        <v>0</v>
      </c>
      <c r="L72" s="74">
        <v>0</v>
      </c>
      <c r="M72" s="74">
        <v>0</v>
      </c>
      <c r="N72" s="74">
        <v>0</v>
      </c>
      <c r="O72" s="74">
        <v>0</v>
      </c>
      <c r="P72" s="74">
        <v>0</v>
      </c>
      <c r="Q72" s="74">
        <v>0</v>
      </c>
      <c r="R72" s="74">
        <v>0</v>
      </c>
      <c r="S72" s="74">
        <v>0</v>
      </c>
      <c r="T72" s="74">
        <v>0</v>
      </c>
      <c r="U72" s="74">
        <v>0</v>
      </c>
      <c r="V72" s="74">
        <v>0</v>
      </c>
      <c r="W72" s="74">
        <v>0</v>
      </c>
      <c r="X72" s="74">
        <v>0</v>
      </c>
      <c r="Y72" s="74">
        <v>0</v>
      </c>
      <c r="Z72" s="74">
        <v>0</v>
      </c>
      <c r="AA72" s="74">
        <v>0</v>
      </c>
      <c r="AB72" s="74">
        <v>0</v>
      </c>
      <c r="AC72" s="74">
        <v>0</v>
      </c>
    </row>
    <row r="73" spans="1:31" s="74" customFormat="1" ht="10.5">
      <c r="D73" s="74" t="s">
        <v>279</v>
      </c>
      <c r="E73" s="74">
        <v>0.02</v>
      </c>
      <c r="F73" s="74">
        <v>0.02</v>
      </c>
      <c r="G73" s="74">
        <v>0.02</v>
      </c>
      <c r="H73" s="74">
        <v>0.02</v>
      </c>
      <c r="I73" s="74">
        <v>0.02</v>
      </c>
      <c r="J73" s="74">
        <v>0.05</v>
      </c>
      <c r="K73" s="74">
        <v>0.1</v>
      </c>
      <c r="L73" s="74">
        <v>0.15</v>
      </c>
      <c r="M73" s="74">
        <v>0.2</v>
      </c>
      <c r="N73" s="74">
        <v>0.15</v>
      </c>
      <c r="O73" s="74">
        <v>0.25</v>
      </c>
      <c r="P73" s="74">
        <v>0.25</v>
      </c>
      <c r="Q73" s="74">
        <v>0.25</v>
      </c>
      <c r="R73" s="74">
        <v>0.2</v>
      </c>
      <c r="S73" s="74">
        <v>0.15</v>
      </c>
      <c r="T73" s="74">
        <v>0.2</v>
      </c>
      <c r="U73" s="74">
        <v>0.3</v>
      </c>
      <c r="V73" s="74">
        <v>0.3</v>
      </c>
      <c r="W73" s="74">
        <v>0.3</v>
      </c>
      <c r="X73" s="74">
        <v>0.2</v>
      </c>
      <c r="Y73" s="74">
        <v>0.2</v>
      </c>
      <c r="Z73" s="74">
        <v>0.15</v>
      </c>
      <c r="AA73" s="74">
        <v>0.1</v>
      </c>
      <c r="AB73" s="74">
        <v>0.05</v>
      </c>
      <c r="AC73" s="74">
        <v>3.65</v>
      </c>
    </row>
    <row r="74" spans="1:31" s="74" customFormat="1" ht="10.5">
      <c r="A74" s="74" t="s">
        <v>61</v>
      </c>
      <c r="B74" s="74" t="s">
        <v>244</v>
      </c>
      <c r="C74" s="74" t="s">
        <v>245</v>
      </c>
      <c r="D74" s="74" t="s">
        <v>246</v>
      </c>
      <c r="E74" s="74">
        <v>0</v>
      </c>
      <c r="F74" s="74">
        <v>0</v>
      </c>
      <c r="G74" s="74">
        <v>0</v>
      </c>
      <c r="H74" s="74">
        <v>0</v>
      </c>
      <c r="I74" s="74">
        <v>0</v>
      </c>
      <c r="J74" s="74">
        <v>0</v>
      </c>
      <c r="K74" s="74">
        <v>0</v>
      </c>
      <c r="L74" s="74">
        <v>0.16</v>
      </c>
      <c r="M74" s="74">
        <v>0.16</v>
      </c>
      <c r="N74" s="74">
        <v>0.16</v>
      </c>
      <c r="O74" s="74">
        <v>0.16</v>
      </c>
      <c r="P74" s="74">
        <v>0.16</v>
      </c>
      <c r="Q74" s="74">
        <v>0.16</v>
      </c>
      <c r="R74" s="74">
        <v>0.16</v>
      </c>
      <c r="S74" s="74">
        <v>0.16</v>
      </c>
      <c r="T74" s="74">
        <v>0.16</v>
      </c>
      <c r="U74" s="74">
        <v>0.16</v>
      </c>
      <c r="V74" s="74">
        <v>0.16</v>
      </c>
      <c r="W74" s="74">
        <v>0.16</v>
      </c>
      <c r="X74" s="74">
        <v>0.16</v>
      </c>
      <c r="Y74" s="74">
        <v>0.16</v>
      </c>
      <c r="Z74" s="74">
        <v>0.16</v>
      </c>
      <c r="AA74" s="74">
        <v>0.16</v>
      </c>
      <c r="AB74" s="74">
        <v>0.16</v>
      </c>
      <c r="AC74" s="74">
        <v>2.72</v>
      </c>
      <c r="AD74" s="74">
        <v>19.04</v>
      </c>
      <c r="AE74" s="74">
        <v>992.8</v>
      </c>
    </row>
    <row r="75" spans="1:31" s="74" customFormat="1" ht="10.5">
      <c r="A75" s="74" t="s">
        <v>281</v>
      </c>
      <c r="B75" s="74" t="s">
        <v>244</v>
      </c>
      <c r="C75" s="74" t="s">
        <v>245</v>
      </c>
      <c r="D75" s="74" t="s">
        <v>246</v>
      </c>
      <c r="E75" s="74">
        <v>0.05</v>
      </c>
      <c r="F75" s="74">
        <v>0.05</v>
      </c>
      <c r="G75" s="74">
        <v>0.05</v>
      </c>
      <c r="H75" s="74">
        <v>0.05</v>
      </c>
      <c r="I75" s="74">
        <v>0.1</v>
      </c>
      <c r="J75" s="74">
        <v>0.2</v>
      </c>
      <c r="K75" s="74">
        <v>0.4</v>
      </c>
      <c r="L75" s="74">
        <v>0.5</v>
      </c>
      <c r="M75" s="74">
        <v>0.5</v>
      </c>
      <c r="N75" s="74">
        <v>0.35</v>
      </c>
      <c r="O75" s="74">
        <v>0.15</v>
      </c>
      <c r="P75" s="74">
        <v>0.15</v>
      </c>
      <c r="Q75" s="74">
        <v>0.15</v>
      </c>
      <c r="R75" s="74">
        <v>0.15</v>
      </c>
      <c r="S75" s="74">
        <v>0.15</v>
      </c>
      <c r="T75" s="74">
        <v>0.15</v>
      </c>
      <c r="U75" s="74">
        <v>0.35</v>
      </c>
      <c r="V75" s="74">
        <v>0.5</v>
      </c>
      <c r="W75" s="74">
        <v>0.5</v>
      </c>
      <c r="X75" s="74">
        <v>0.4</v>
      </c>
      <c r="Y75" s="74">
        <v>0.4</v>
      </c>
      <c r="Z75" s="74">
        <v>0.3</v>
      </c>
      <c r="AA75" s="74">
        <v>0.2</v>
      </c>
      <c r="AB75" s="74">
        <v>0.1</v>
      </c>
      <c r="AC75" s="74">
        <v>5.9</v>
      </c>
      <c r="AD75" s="74">
        <v>41.3</v>
      </c>
      <c r="AE75" s="74">
        <v>2153.5</v>
      </c>
    </row>
    <row r="76" spans="1:31" s="74" customFormat="1" ht="10.5">
      <c r="A76" s="74" t="s">
        <v>220</v>
      </c>
      <c r="B76" s="74" t="s">
        <v>244</v>
      </c>
      <c r="C76" s="74" t="s">
        <v>245</v>
      </c>
      <c r="D76" s="74" t="s">
        <v>274</v>
      </c>
      <c r="E76" s="74">
        <v>0.9</v>
      </c>
      <c r="F76" s="74">
        <v>0.9</v>
      </c>
      <c r="G76" s="74">
        <v>0.9</v>
      </c>
      <c r="H76" s="74">
        <v>0.9</v>
      </c>
      <c r="I76" s="74">
        <v>0.9</v>
      </c>
      <c r="J76" s="74">
        <v>0.9</v>
      </c>
      <c r="K76" s="74">
        <v>0.7</v>
      </c>
      <c r="L76" s="74">
        <v>0.4</v>
      </c>
      <c r="M76" s="74">
        <v>0.4</v>
      </c>
      <c r="N76" s="74">
        <v>0.2</v>
      </c>
      <c r="O76" s="74">
        <v>0.2</v>
      </c>
      <c r="P76" s="74">
        <v>0.2</v>
      </c>
      <c r="Q76" s="74">
        <v>0.2</v>
      </c>
      <c r="R76" s="74">
        <v>0.2</v>
      </c>
      <c r="S76" s="74">
        <v>0.2</v>
      </c>
      <c r="T76" s="74">
        <v>0.3</v>
      </c>
      <c r="U76" s="74">
        <v>0.5</v>
      </c>
      <c r="V76" s="74">
        <v>0.5</v>
      </c>
      <c r="W76" s="74">
        <v>0.5</v>
      </c>
      <c r="X76" s="74">
        <v>0.7</v>
      </c>
      <c r="Y76" s="74">
        <v>0.7</v>
      </c>
      <c r="Z76" s="74">
        <v>0.8</v>
      </c>
      <c r="AA76" s="74">
        <v>0.9</v>
      </c>
      <c r="AB76" s="74">
        <v>0.9</v>
      </c>
      <c r="AC76" s="74">
        <v>13.9</v>
      </c>
      <c r="AD76" s="74">
        <v>96.4</v>
      </c>
      <c r="AE76" s="74">
        <v>5026.57</v>
      </c>
    </row>
    <row r="77" spans="1:31" s="74" customFormat="1" ht="10.5">
      <c r="D77" s="74" t="s">
        <v>273</v>
      </c>
      <c r="E77" s="74">
        <v>1</v>
      </c>
      <c r="F77" s="74">
        <v>1</v>
      </c>
      <c r="G77" s="74">
        <v>1</v>
      </c>
      <c r="H77" s="74">
        <v>1</v>
      </c>
      <c r="I77" s="74">
        <v>1</v>
      </c>
      <c r="J77" s="74">
        <v>1</v>
      </c>
      <c r="K77" s="74">
        <v>1</v>
      </c>
      <c r="L77" s="74">
        <v>1</v>
      </c>
      <c r="M77" s="74">
        <v>1</v>
      </c>
      <c r="N77" s="74">
        <v>1</v>
      </c>
      <c r="O77" s="74">
        <v>1</v>
      </c>
      <c r="P77" s="74">
        <v>1</v>
      </c>
      <c r="Q77" s="74">
        <v>1</v>
      </c>
      <c r="R77" s="74">
        <v>1</v>
      </c>
      <c r="S77" s="74">
        <v>1</v>
      </c>
      <c r="T77" s="74">
        <v>1</v>
      </c>
      <c r="U77" s="74">
        <v>1</v>
      </c>
      <c r="V77" s="74">
        <v>1</v>
      </c>
      <c r="W77" s="74">
        <v>1</v>
      </c>
      <c r="X77" s="74">
        <v>1</v>
      </c>
      <c r="Y77" s="74">
        <v>1</v>
      </c>
      <c r="Z77" s="74">
        <v>1</v>
      </c>
      <c r="AA77" s="74">
        <v>1</v>
      </c>
      <c r="AB77" s="74">
        <v>1</v>
      </c>
      <c r="AC77" s="74">
        <v>24</v>
      </c>
    </row>
    <row r="78" spans="1:31" s="74" customFormat="1" ht="10.5">
      <c r="D78" s="74" t="s">
        <v>33</v>
      </c>
      <c r="E78" s="74">
        <v>0.9</v>
      </c>
      <c r="F78" s="74">
        <v>0.9</v>
      </c>
      <c r="G78" s="74">
        <v>0.9</v>
      </c>
      <c r="H78" s="74">
        <v>0.9</v>
      </c>
      <c r="I78" s="74">
        <v>0.9</v>
      </c>
      <c r="J78" s="74">
        <v>0.9</v>
      </c>
      <c r="K78" s="74">
        <v>0.7</v>
      </c>
      <c r="L78" s="74">
        <v>0.5</v>
      </c>
      <c r="M78" s="74">
        <v>0.5</v>
      </c>
      <c r="N78" s="74">
        <v>0.3</v>
      </c>
      <c r="O78" s="74">
        <v>0.3</v>
      </c>
      <c r="P78" s="74">
        <v>0.3</v>
      </c>
      <c r="Q78" s="74">
        <v>0.3</v>
      </c>
      <c r="R78" s="74">
        <v>0.3</v>
      </c>
      <c r="S78" s="74">
        <v>0.3</v>
      </c>
      <c r="T78" s="74">
        <v>0.3</v>
      </c>
      <c r="U78" s="74">
        <v>0.3</v>
      </c>
      <c r="V78" s="74">
        <v>0.5</v>
      </c>
      <c r="W78" s="74">
        <v>0.6</v>
      </c>
      <c r="X78" s="74">
        <v>0.6</v>
      </c>
      <c r="Y78" s="74">
        <v>0.6</v>
      </c>
      <c r="Z78" s="74">
        <v>0.7</v>
      </c>
      <c r="AA78" s="74">
        <v>0.7</v>
      </c>
      <c r="AB78" s="74">
        <v>0.7</v>
      </c>
      <c r="AC78" s="74">
        <v>13.9</v>
      </c>
    </row>
    <row r="79" spans="1:31" s="74" customFormat="1" ht="10.5">
      <c r="D79" s="74" t="s">
        <v>34</v>
      </c>
      <c r="E79" s="74">
        <v>0</v>
      </c>
      <c r="F79" s="74">
        <v>0</v>
      </c>
      <c r="G79" s="74">
        <v>0</v>
      </c>
      <c r="H79" s="74">
        <v>0</v>
      </c>
      <c r="I79" s="74">
        <v>0</v>
      </c>
      <c r="J79" s="74">
        <v>0</v>
      </c>
      <c r="K79" s="74">
        <v>0</v>
      </c>
      <c r="L79" s="74">
        <v>0</v>
      </c>
      <c r="M79" s="74">
        <v>0</v>
      </c>
      <c r="N79" s="74">
        <v>0</v>
      </c>
      <c r="O79" s="74">
        <v>0</v>
      </c>
      <c r="P79" s="74">
        <v>0</v>
      </c>
      <c r="Q79" s="74">
        <v>0</v>
      </c>
      <c r="R79" s="74">
        <v>0</v>
      </c>
      <c r="S79" s="74">
        <v>0</v>
      </c>
      <c r="T79" s="74">
        <v>0</v>
      </c>
      <c r="U79" s="74">
        <v>0</v>
      </c>
      <c r="V79" s="74">
        <v>0</v>
      </c>
      <c r="W79" s="74">
        <v>0</v>
      </c>
      <c r="X79" s="74">
        <v>0</v>
      </c>
      <c r="Y79" s="74">
        <v>0</v>
      </c>
      <c r="Z79" s="74">
        <v>0</v>
      </c>
      <c r="AA79" s="74">
        <v>0</v>
      </c>
      <c r="AB79" s="74">
        <v>0</v>
      </c>
      <c r="AC79" s="74">
        <v>0</v>
      </c>
    </row>
    <row r="80" spans="1:31" s="74" customFormat="1" ht="10.5">
      <c r="D80" s="74" t="s">
        <v>279</v>
      </c>
      <c r="E80" s="74">
        <v>0.7</v>
      </c>
      <c r="F80" s="74">
        <v>0.7</v>
      </c>
      <c r="G80" s="74">
        <v>0.7</v>
      </c>
      <c r="H80" s="74">
        <v>0.7</v>
      </c>
      <c r="I80" s="74">
        <v>0.7</v>
      </c>
      <c r="J80" s="74">
        <v>0.7</v>
      </c>
      <c r="K80" s="74">
        <v>0.7</v>
      </c>
      <c r="L80" s="74">
        <v>0.7</v>
      </c>
      <c r="M80" s="74">
        <v>0.5</v>
      </c>
      <c r="N80" s="74">
        <v>0.5</v>
      </c>
      <c r="O80" s="74">
        <v>0.5</v>
      </c>
      <c r="P80" s="74">
        <v>0.3</v>
      </c>
      <c r="Q80" s="74">
        <v>0.3</v>
      </c>
      <c r="R80" s="74">
        <v>0.2</v>
      </c>
      <c r="S80" s="74">
        <v>0.2</v>
      </c>
      <c r="T80" s="74">
        <v>0.2</v>
      </c>
      <c r="U80" s="74">
        <v>0.3</v>
      </c>
      <c r="V80" s="74">
        <v>0.4</v>
      </c>
      <c r="W80" s="74">
        <v>0.4</v>
      </c>
      <c r="X80" s="74">
        <v>0.6</v>
      </c>
      <c r="Y80" s="74">
        <v>0.6</v>
      </c>
      <c r="Z80" s="74">
        <v>0.8</v>
      </c>
      <c r="AA80" s="74">
        <v>0.8</v>
      </c>
      <c r="AB80" s="74">
        <v>0.8</v>
      </c>
      <c r="AC80" s="74">
        <v>13</v>
      </c>
    </row>
    <row r="81" spans="1:31" s="74" customFormat="1" ht="10.5">
      <c r="A81" s="74" t="s">
        <v>62</v>
      </c>
      <c r="B81" s="74" t="s">
        <v>244</v>
      </c>
      <c r="C81" s="74" t="s">
        <v>245</v>
      </c>
      <c r="D81" s="74" t="s">
        <v>274</v>
      </c>
      <c r="E81" s="74">
        <v>0.65</v>
      </c>
      <c r="F81" s="74">
        <v>0.65</v>
      </c>
      <c r="G81" s="74">
        <v>0.65</v>
      </c>
      <c r="H81" s="74">
        <v>0.65</v>
      </c>
      <c r="I81" s="74">
        <v>0.65</v>
      </c>
      <c r="J81" s="74">
        <v>0.65</v>
      </c>
      <c r="K81" s="74">
        <v>0.5</v>
      </c>
      <c r="L81" s="74">
        <v>0.28000000000000003</v>
      </c>
      <c r="M81" s="74">
        <v>0.28000000000000003</v>
      </c>
      <c r="N81" s="74">
        <v>0.13</v>
      </c>
      <c r="O81" s="74">
        <v>0.13</v>
      </c>
      <c r="P81" s="74">
        <v>0.13</v>
      </c>
      <c r="Q81" s="74">
        <v>0.13</v>
      </c>
      <c r="R81" s="74">
        <v>0.13</v>
      </c>
      <c r="S81" s="74">
        <v>0.13</v>
      </c>
      <c r="T81" s="74">
        <v>0.2</v>
      </c>
      <c r="U81" s="74">
        <v>0.35</v>
      </c>
      <c r="V81" s="74">
        <v>0.35</v>
      </c>
      <c r="W81" s="74">
        <v>0.35</v>
      </c>
      <c r="X81" s="74">
        <v>0.5</v>
      </c>
      <c r="Y81" s="74">
        <v>0.5</v>
      </c>
      <c r="Z81" s="74">
        <v>0.57999999999999996</v>
      </c>
      <c r="AA81" s="74">
        <v>0.65</v>
      </c>
      <c r="AB81" s="74">
        <v>0.65</v>
      </c>
      <c r="AC81" s="74">
        <v>9.8699999999999992</v>
      </c>
      <c r="AD81" s="74">
        <v>59.52</v>
      </c>
      <c r="AE81" s="74">
        <v>3103.54</v>
      </c>
    </row>
    <row r="82" spans="1:31" s="74" customFormat="1" ht="10.5">
      <c r="D82" s="74" t="s">
        <v>36</v>
      </c>
      <c r="E82" s="74">
        <v>0.65</v>
      </c>
      <c r="F82" s="74">
        <v>0.65</v>
      </c>
      <c r="G82" s="74">
        <v>0.65</v>
      </c>
      <c r="H82" s="74">
        <v>0.65</v>
      </c>
      <c r="I82" s="74">
        <v>0.65</v>
      </c>
      <c r="J82" s="74">
        <v>0.65</v>
      </c>
      <c r="K82" s="74">
        <v>0.5</v>
      </c>
      <c r="L82" s="74">
        <v>0.34</v>
      </c>
      <c r="M82" s="74">
        <v>0.34</v>
      </c>
      <c r="N82" s="74">
        <v>0.2</v>
      </c>
      <c r="O82" s="74">
        <v>0.2</v>
      </c>
      <c r="P82" s="74">
        <v>0.2</v>
      </c>
      <c r="Q82" s="74">
        <v>0.2</v>
      </c>
      <c r="R82" s="74">
        <v>0.2</v>
      </c>
      <c r="S82" s="74">
        <v>0.2</v>
      </c>
      <c r="T82" s="74">
        <v>0.2</v>
      </c>
      <c r="U82" s="74">
        <v>0.2</v>
      </c>
      <c r="V82" s="74">
        <v>0.34</v>
      </c>
      <c r="W82" s="74">
        <v>0.35</v>
      </c>
      <c r="X82" s="74">
        <v>0.65</v>
      </c>
      <c r="Y82" s="74">
        <v>0.65</v>
      </c>
      <c r="Z82" s="74">
        <v>0.5</v>
      </c>
      <c r="AA82" s="74">
        <v>0.5</v>
      </c>
      <c r="AB82" s="74">
        <v>0.5</v>
      </c>
      <c r="AC82" s="74">
        <v>10.17</v>
      </c>
    </row>
    <row r="83" spans="1:31" s="74" customFormat="1" ht="10.5">
      <c r="D83" s="74" t="s">
        <v>34</v>
      </c>
      <c r="E83" s="74">
        <v>0</v>
      </c>
      <c r="F83" s="74">
        <v>0</v>
      </c>
      <c r="G83" s="74">
        <v>0</v>
      </c>
      <c r="H83" s="74">
        <v>0</v>
      </c>
      <c r="I83" s="74">
        <v>0</v>
      </c>
      <c r="J83" s="74">
        <v>0</v>
      </c>
      <c r="K83" s="74">
        <v>0</v>
      </c>
      <c r="L83" s="74">
        <v>0</v>
      </c>
      <c r="M83" s="74">
        <v>0</v>
      </c>
      <c r="N83" s="74">
        <v>0</v>
      </c>
      <c r="O83" s="74">
        <v>0</v>
      </c>
      <c r="P83" s="74">
        <v>0</v>
      </c>
      <c r="Q83" s="74">
        <v>0</v>
      </c>
      <c r="R83" s="74">
        <v>0</v>
      </c>
      <c r="S83" s="74">
        <v>0</v>
      </c>
      <c r="T83" s="74">
        <v>0</v>
      </c>
      <c r="U83" s="74">
        <v>0</v>
      </c>
      <c r="V83" s="74">
        <v>0</v>
      </c>
      <c r="W83" s="74">
        <v>0</v>
      </c>
      <c r="X83" s="74">
        <v>0</v>
      </c>
      <c r="Y83" s="74">
        <v>0</v>
      </c>
      <c r="Z83" s="74">
        <v>0</v>
      </c>
      <c r="AA83" s="74">
        <v>0</v>
      </c>
      <c r="AB83" s="74">
        <v>0</v>
      </c>
      <c r="AC83" s="74">
        <v>0</v>
      </c>
    </row>
    <row r="84" spans="1:31" s="74" customFormat="1" ht="10.5">
      <c r="D84" s="74" t="s">
        <v>37</v>
      </c>
      <c r="E84" s="74">
        <v>1</v>
      </c>
      <c r="F84" s="74">
        <v>1</v>
      </c>
      <c r="G84" s="74">
        <v>1</v>
      </c>
      <c r="H84" s="74">
        <v>1</v>
      </c>
      <c r="I84" s="74">
        <v>1</v>
      </c>
      <c r="J84" s="74">
        <v>1</v>
      </c>
      <c r="K84" s="74">
        <v>1</v>
      </c>
      <c r="L84" s="74">
        <v>1</v>
      </c>
      <c r="M84" s="74">
        <v>1</v>
      </c>
      <c r="N84" s="74">
        <v>1</v>
      </c>
      <c r="O84" s="74">
        <v>1</v>
      </c>
      <c r="P84" s="74">
        <v>1</v>
      </c>
      <c r="Q84" s="74">
        <v>1</v>
      </c>
      <c r="R84" s="74">
        <v>1</v>
      </c>
      <c r="S84" s="74">
        <v>1</v>
      </c>
      <c r="T84" s="74">
        <v>1</v>
      </c>
      <c r="U84" s="74">
        <v>1</v>
      </c>
      <c r="V84" s="74">
        <v>1</v>
      </c>
      <c r="W84" s="74">
        <v>1</v>
      </c>
      <c r="X84" s="74">
        <v>1</v>
      </c>
      <c r="Y84" s="74">
        <v>1</v>
      </c>
      <c r="Z84" s="74">
        <v>1</v>
      </c>
      <c r="AA84" s="74">
        <v>1</v>
      </c>
      <c r="AB84" s="74">
        <v>1</v>
      </c>
      <c r="AC84" s="74">
        <v>24</v>
      </c>
    </row>
    <row r="85" spans="1:31" s="74" customFormat="1" ht="10.5">
      <c r="A85" s="74" t="s">
        <v>63</v>
      </c>
      <c r="B85" s="74" t="s">
        <v>244</v>
      </c>
      <c r="C85" s="74" t="s">
        <v>245</v>
      </c>
      <c r="D85" s="74" t="s">
        <v>274</v>
      </c>
      <c r="E85" s="74">
        <v>0.1</v>
      </c>
      <c r="F85" s="74">
        <v>0.1</v>
      </c>
      <c r="G85" s="74">
        <v>0.1</v>
      </c>
      <c r="H85" s="74">
        <v>0.1</v>
      </c>
      <c r="I85" s="74">
        <v>0.1</v>
      </c>
      <c r="J85" s="74">
        <v>0.3</v>
      </c>
      <c r="K85" s="74">
        <v>0.7</v>
      </c>
      <c r="L85" s="74">
        <v>0.7</v>
      </c>
      <c r="M85" s="74">
        <v>0.7</v>
      </c>
      <c r="N85" s="74">
        <v>0.7</v>
      </c>
      <c r="O85" s="74">
        <v>0.2</v>
      </c>
      <c r="P85" s="74">
        <v>0.2</v>
      </c>
      <c r="Q85" s="74">
        <v>0.2</v>
      </c>
      <c r="R85" s="74">
        <v>0.2</v>
      </c>
      <c r="S85" s="74">
        <v>0.2</v>
      </c>
      <c r="T85" s="74">
        <v>0.2</v>
      </c>
      <c r="U85" s="74">
        <v>0.4</v>
      </c>
      <c r="V85" s="74">
        <v>0.4</v>
      </c>
      <c r="W85" s="74">
        <v>0.2</v>
      </c>
      <c r="X85" s="74">
        <v>0.2</v>
      </c>
      <c r="Y85" s="74">
        <v>0.2</v>
      </c>
      <c r="Z85" s="74">
        <v>0.2</v>
      </c>
      <c r="AA85" s="74">
        <v>0.1</v>
      </c>
      <c r="AB85" s="74">
        <v>0.1</v>
      </c>
      <c r="AC85" s="74">
        <v>6.6</v>
      </c>
      <c r="AD85" s="74">
        <v>38.6</v>
      </c>
      <c r="AE85" s="74">
        <v>2012.71</v>
      </c>
    </row>
    <row r="86" spans="1:31" s="74" customFormat="1" ht="10.5">
      <c r="D86" s="74" t="s">
        <v>36</v>
      </c>
      <c r="E86" s="74">
        <v>0.1</v>
      </c>
      <c r="F86" s="74">
        <v>0.1</v>
      </c>
      <c r="G86" s="74">
        <v>0.1</v>
      </c>
      <c r="H86" s="74">
        <v>0.1</v>
      </c>
      <c r="I86" s="74">
        <v>0.1</v>
      </c>
      <c r="J86" s="74">
        <v>0.1</v>
      </c>
      <c r="K86" s="74">
        <v>0.3</v>
      </c>
      <c r="L86" s="74">
        <v>0.7</v>
      </c>
      <c r="M86" s="74">
        <v>0.7</v>
      </c>
      <c r="N86" s="74">
        <v>0.7</v>
      </c>
      <c r="O86" s="74">
        <v>0.2</v>
      </c>
      <c r="P86" s="74">
        <v>0.2</v>
      </c>
      <c r="Q86" s="74">
        <v>0.2</v>
      </c>
      <c r="R86" s="74">
        <v>0.2</v>
      </c>
      <c r="S86" s="74">
        <v>0.2</v>
      </c>
      <c r="T86" s="74">
        <v>0.2</v>
      </c>
      <c r="U86" s="74">
        <v>0.2</v>
      </c>
      <c r="V86" s="74">
        <v>0.2</v>
      </c>
      <c r="W86" s="74">
        <v>0.2</v>
      </c>
      <c r="X86" s="74">
        <v>0.2</v>
      </c>
      <c r="Y86" s="74">
        <v>0.2</v>
      </c>
      <c r="Z86" s="74">
        <v>0.2</v>
      </c>
      <c r="AA86" s="74">
        <v>0.1</v>
      </c>
      <c r="AB86" s="74">
        <v>0.1</v>
      </c>
      <c r="AC86" s="74">
        <v>5.6</v>
      </c>
    </row>
    <row r="87" spans="1:31" s="74" customFormat="1" ht="10.5">
      <c r="D87" s="74" t="s">
        <v>34</v>
      </c>
      <c r="E87" s="74">
        <v>0</v>
      </c>
      <c r="F87" s="74">
        <v>0</v>
      </c>
      <c r="G87" s="74">
        <v>0</v>
      </c>
      <c r="H87" s="74">
        <v>0</v>
      </c>
      <c r="I87" s="74">
        <v>0</v>
      </c>
      <c r="J87" s="74">
        <v>0</v>
      </c>
      <c r="K87" s="74">
        <v>0</v>
      </c>
      <c r="L87" s="74">
        <v>0</v>
      </c>
      <c r="M87" s="74">
        <v>0</v>
      </c>
      <c r="N87" s="74">
        <v>0</v>
      </c>
      <c r="O87" s="74">
        <v>0</v>
      </c>
      <c r="P87" s="74">
        <v>0</v>
      </c>
      <c r="Q87" s="74">
        <v>0</v>
      </c>
      <c r="R87" s="74">
        <v>0</v>
      </c>
      <c r="S87" s="74">
        <v>0</v>
      </c>
      <c r="T87" s="74">
        <v>0</v>
      </c>
      <c r="U87" s="74">
        <v>0</v>
      </c>
      <c r="V87" s="74">
        <v>0</v>
      </c>
      <c r="W87" s="74">
        <v>0</v>
      </c>
      <c r="X87" s="74">
        <v>0</v>
      </c>
      <c r="Y87" s="74">
        <v>0</v>
      </c>
      <c r="Z87" s="74">
        <v>0</v>
      </c>
      <c r="AA87" s="74">
        <v>0</v>
      </c>
      <c r="AB87" s="74">
        <v>0</v>
      </c>
      <c r="AC87" s="74">
        <v>0</v>
      </c>
    </row>
    <row r="88" spans="1:31" s="74" customFormat="1" ht="10.5">
      <c r="D88" s="74" t="s">
        <v>37</v>
      </c>
      <c r="E88" s="74">
        <v>1</v>
      </c>
      <c r="F88" s="74">
        <v>1</v>
      </c>
      <c r="G88" s="74">
        <v>1</v>
      </c>
      <c r="H88" s="74">
        <v>1</v>
      </c>
      <c r="I88" s="74">
        <v>1</v>
      </c>
      <c r="J88" s="74">
        <v>1</v>
      </c>
      <c r="K88" s="74">
        <v>1</v>
      </c>
      <c r="L88" s="74">
        <v>1</v>
      </c>
      <c r="M88" s="74">
        <v>1</v>
      </c>
      <c r="N88" s="74">
        <v>1</v>
      </c>
      <c r="O88" s="74">
        <v>1</v>
      </c>
      <c r="P88" s="74">
        <v>1</v>
      </c>
      <c r="Q88" s="74">
        <v>1</v>
      </c>
      <c r="R88" s="74">
        <v>1</v>
      </c>
      <c r="S88" s="74">
        <v>1</v>
      </c>
      <c r="T88" s="74">
        <v>1</v>
      </c>
      <c r="U88" s="74">
        <v>1</v>
      </c>
      <c r="V88" s="74">
        <v>1</v>
      </c>
      <c r="W88" s="74">
        <v>1</v>
      </c>
      <c r="X88" s="74">
        <v>1</v>
      </c>
      <c r="Y88" s="74">
        <v>1</v>
      </c>
      <c r="Z88" s="74">
        <v>1</v>
      </c>
      <c r="AA88" s="74">
        <v>1</v>
      </c>
      <c r="AB88" s="74">
        <v>1</v>
      </c>
      <c r="AC88" s="74">
        <v>24</v>
      </c>
    </row>
    <row r="89" spans="1:31" s="74" customFormat="1" ht="10.5">
      <c r="A89" s="74" t="s">
        <v>64</v>
      </c>
      <c r="B89" s="74" t="s">
        <v>244</v>
      </c>
      <c r="C89" s="74" t="s">
        <v>245</v>
      </c>
      <c r="D89" s="74" t="s">
        <v>274</v>
      </c>
      <c r="E89" s="74">
        <v>0.2</v>
      </c>
      <c r="F89" s="74">
        <v>0.2</v>
      </c>
      <c r="G89" s="74">
        <v>0.2</v>
      </c>
      <c r="H89" s="74">
        <v>0.2</v>
      </c>
      <c r="I89" s="74">
        <v>0.2</v>
      </c>
      <c r="J89" s="74">
        <v>0.2</v>
      </c>
      <c r="K89" s="74">
        <v>0.3</v>
      </c>
      <c r="L89" s="74">
        <v>0.4</v>
      </c>
      <c r="M89" s="74">
        <v>1</v>
      </c>
      <c r="N89" s="74">
        <v>1</v>
      </c>
      <c r="O89" s="74">
        <v>1</v>
      </c>
      <c r="P89" s="74">
        <v>1</v>
      </c>
      <c r="Q89" s="74">
        <v>0.5</v>
      </c>
      <c r="R89" s="74">
        <v>1</v>
      </c>
      <c r="S89" s="74">
        <v>1</v>
      </c>
      <c r="T89" s="74">
        <v>1</v>
      </c>
      <c r="U89" s="74">
        <v>1</v>
      </c>
      <c r="V89" s="74">
        <v>0.4</v>
      </c>
      <c r="W89" s="74">
        <v>0.3</v>
      </c>
      <c r="X89" s="74">
        <v>0.2</v>
      </c>
      <c r="Y89" s="74">
        <v>0.2</v>
      </c>
      <c r="Z89" s="74">
        <v>0.2</v>
      </c>
      <c r="AA89" s="74">
        <v>0.2</v>
      </c>
      <c r="AB89" s="74">
        <v>0.2</v>
      </c>
      <c r="AC89" s="74">
        <v>12.1</v>
      </c>
      <c r="AD89" s="74">
        <v>68.2</v>
      </c>
      <c r="AE89" s="74">
        <v>3556.14</v>
      </c>
    </row>
    <row r="90" spans="1:31" s="74" customFormat="1" ht="10.5">
      <c r="D90" s="74" t="s">
        <v>36</v>
      </c>
      <c r="E90" s="74">
        <v>0.2</v>
      </c>
      <c r="F90" s="74">
        <v>0.2</v>
      </c>
      <c r="G90" s="74">
        <v>0.2</v>
      </c>
      <c r="H90" s="74">
        <v>0.2</v>
      </c>
      <c r="I90" s="74">
        <v>0.2</v>
      </c>
      <c r="J90" s="74">
        <v>0.2</v>
      </c>
      <c r="K90" s="74">
        <v>0.2</v>
      </c>
      <c r="L90" s="74">
        <v>0.3</v>
      </c>
      <c r="M90" s="74">
        <v>0.5</v>
      </c>
      <c r="N90" s="74">
        <v>0.5</v>
      </c>
      <c r="O90" s="74">
        <v>0.5</v>
      </c>
      <c r="P90" s="74">
        <v>0.5</v>
      </c>
      <c r="Q90" s="74">
        <v>0.5</v>
      </c>
      <c r="R90" s="74">
        <v>0.5</v>
      </c>
      <c r="S90" s="74">
        <v>0.5</v>
      </c>
      <c r="T90" s="74">
        <v>0.5</v>
      </c>
      <c r="U90" s="74">
        <v>0.5</v>
      </c>
      <c r="V90" s="74">
        <v>0.3</v>
      </c>
      <c r="W90" s="74">
        <v>0.2</v>
      </c>
      <c r="X90" s="74">
        <v>0.2</v>
      </c>
      <c r="Y90" s="74">
        <v>0.2</v>
      </c>
      <c r="Z90" s="74">
        <v>0.2</v>
      </c>
      <c r="AA90" s="74">
        <v>0.2</v>
      </c>
      <c r="AB90" s="74">
        <v>0.2</v>
      </c>
      <c r="AC90" s="74">
        <v>7.7</v>
      </c>
    </row>
    <row r="91" spans="1:31" s="74" customFormat="1" ht="10.5">
      <c r="D91" s="74" t="s">
        <v>34</v>
      </c>
      <c r="E91" s="74">
        <v>0</v>
      </c>
      <c r="F91" s="74">
        <v>0</v>
      </c>
      <c r="G91" s="74">
        <v>0</v>
      </c>
      <c r="H91" s="74">
        <v>0</v>
      </c>
      <c r="I91" s="74">
        <v>0</v>
      </c>
      <c r="J91" s="74">
        <v>0</v>
      </c>
      <c r="K91" s="74">
        <v>0</v>
      </c>
      <c r="L91" s="74">
        <v>0</v>
      </c>
      <c r="M91" s="74">
        <v>0</v>
      </c>
      <c r="N91" s="74">
        <v>0</v>
      </c>
      <c r="O91" s="74">
        <v>0</v>
      </c>
      <c r="P91" s="74">
        <v>0</v>
      </c>
      <c r="Q91" s="74">
        <v>0</v>
      </c>
      <c r="R91" s="74">
        <v>0</v>
      </c>
      <c r="S91" s="74">
        <v>0</v>
      </c>
      <c r="T91" s="74">
        <v>0</v>
      </c>
      <c r="U91" s="74">
        <v>0</v>
      </c>
      <c r="V91" s="74">
        <v>0</v>
      </c>
      <c r="W91" s="74">
        <v>0</v>
      </c>
      <c r="X91" s="74">
        <v>0</v>
      </c>
      <c r="Y91" s="74">
        <v>0</v>
      </c>
      <c r="Z91" s="74">
        <v>0</v>
      </c>
      <c r="AA91" s="74">
        <v>0</v>
      </c>
      <c r="AB91" s="74">
        <v>0</v>
      </c>
      <c r="AC91" s="74">
        <v>0</v>
      </c>
    </row>
    <row r="92" spans="1:31" s="74" customFormat="1" ht="10.5">
      <c r="D92" s="74" t="s">
        <v>37</v>
      </c>
      <c r="E92" s="74">
        <v>1</v>
      </c>
      <c r="F92" s="74">
        <v>1</v>
      </c>
      <c r="G92" s="74">
        <v>1</v>
      </c>
      <c r="H92" s="74">
        <v>1</v>
      </c>
      <c r="I92" s="74">
        <v>1</v>
      </c>
      <c r="J92" s="74">
        <v>1</v>
      </c>
      <c r="K92" s="74">
        <v>1</v>
      </c>
      <c r="L92" s="74">
        <v>1</v>
      </c>
      <c r="M92" s="74">
        <v>1</v>
      </c>
      <c r="N92" s="74">
        <v>1</v>
      </c>
      <c r="O92" s="74">
        <v>1</v>
      </c>
      <c r="P92" s="74">
        <v>1</v>
      </c>
      <c r="Q92" s="74">
        <v>1</v>
      </c>
      <c r="R92" s="74">
        <v>1</v>
      </c>
      <c r="S92" s="74">
        <v>1</v>
      </c>
      <c r="T92" s="74">
        <v>1</v>
      </c>
      <c r="U92" s="74">
        <v>1</v>
      </c>
      <c r="V92" s="74">
        <v>1</v>
      </c>
      <c r="W92" s="74">
        <v>1</v>
      </c>
      <c r="X92" s="74">
        <v>1</v>
      </c>
      <c r="Y92" s="74">
        <v>1</v>
      </c>
      <c r="Z92" s="74">
        <v>1</v>
      </c>
      <c r="AA92" s="74">
        <v>1</v>
      </c>
      <c r="AB92" s="74">
        <v>1</v>
      </c>
      <c r="AC92" s="74">
        <v>24</v>
      </c>
    </row>
    <row r="93" spans="1:31" s="74" customFormat="1" ht="10.5">
      <c r="A93" s="74" t="s">
        <v>65</v>
      </c>
      <c r="B93" s="74" t="s">
        <v>244</v>
      </c>
      <c r="C93" s="74" t="s">
        <v>245</v>
      </c>
      <c r="D93" s="74" t="s">
        <v>274</v>
      </c>
      <c r="E93" s="74">
        <v>0</v>
      </c>
      <c r="F93" s="74">
        <v>0</v>
      </c>
      <c r="G93" s="74">
        <v>0</v>
      </c>
      <c r="H93" s="74">
        <v>0</v>
      </c>
      <c r="I93" s="74">
        <v>0</v>
      </c>
      <c r="J93" s="74">
        <v>0.1</v>
      </c>
      <c r="K93" s="74">
        <v>0.1</v>
      </c>
      <c r="L93" s="74">
        <v>0.2</v>
      </c>
      <c r="M93" s="74">
        <v>0.2</v>
      </c>
      <c r="N93" s="74">
        <v>0.2</v>
      </c>
      <c r="O93" s="74">
        <v>0.2</v>
      </c>
      <c r="P93" s="74">
        <v>0.2</v>
      </c>
      <c r="Q93" s="74">
        <v>0.7</v>
      </c>
      <c r="R93" s="74">
        <v>0.2</v>
      </c>
      <c r="S93" s="74">
        <v>0.2</v>
      </c>
      <c r="T93" s="74">
        <v>0.2</v>
      </c>
      <c r="U93" s="74">
        <v>0.2</v>
      </c>
      <c r="V93" s="74">
        <v>0.2</v>
      </c>
      <c r="W93" s="74">
        <v>0.1</v>
      </c>
      <c r="X93" s="74">
        <v>0.1</v>
      </c>
      <c r="Y93" s="74">
        <v>0</v>
      </c>
      <c r="Z93" s="74">
        <v>0</v>
      </c>
      <c r="AA93" s="74">
        <v>0</v>
      </c>
      <c r="AB93" s="74">
        <v>0</v>
      </c>
      <c r="AC93" s="74">
        <v>3.1</v>
      </c>
      <c r="AD93" s="74">
        <v>16.850000000000001</v>
      </c>
      <c r="AE93" s="74">
        <v>878.61</v>
      </c>
    </row>
    <row r="94" spans="1:31" s="74" customFormat="1" ht="10.5">
      <c r="D94" s="74" t="s">
        <v>36</v>
      </c>
      <c r="E94" s="74">
        <v>0</v>
      </c>
      <c r="F94" s="74">
        <v>0</v>
      </c>
      <c r="G94" s="74">
        <v>0</v>
      </c>
      <c r="H94" s="74">
        <v>0</v>
      </c>
      <c r="I94" s="74">
        <v>0</v>
      </c>
      <c r="J94" s="74">
        <v>0.05</v>
      </c>
      <c r="K94" s="74">
        <v>0.05</v>
      </c>
      <c r="L94" s="74">
        <v>0.05</v>
      </c>
      <c r="M94" s="74">
        <v>0.1</v>
      </c>
      <c r="N94" s="74">
        <v>0.1</v>
      </c>
      <c r="O94" s="74">
        <v>0.1</v>
      </c>
      <c r="P94" s="74">
        <v>0.1</v>
      </c>
      <c r="Q94" s="74">
        <v>0.2</v>
      </c>
      <c r="R94" s="74">
        <v>0.1</v>
      </c>
      <c r="S94" s="74">
        <v>0.1</v>
      </c>
      <c r="T94" s="74">
        <v>0.1</v>
      </c>
      <c r="U94" s="74">
        <v>0.1</v>
      </c>
      <c r="V94" s="74">
        <v>0.1</v>
      </c>
      <c r="W94" s="74">
        <v>0.05</v>
      </c>
      <c r="X94" s="74">
        <v>0.05</v>
      </c>
      <c r="Y94" s="74">
        <v>0</v>
      </c>
      <c r="Z94" s="74">
        <v>0</v>
      </c>
      <c r="AA94" s="74">
        <v>0</v>
      </c>
      <c r="AB94" s="74">
        <v>0</v>
      </c>
      <c r="AC94" s="74">
        <v>1.35</v>
      </c>
    </row>
    <row r="95" spans="1:31" s="74" customFormat="1" ht="10.5">
      <c r="D95" s="74" t="s">
        <v>34</v>
      </c>
      <c r="E95" s="74">
        <v>0</v>
      </c>
      <c r="F95" s="74">
        <v>0</v>
      </c>
      <c r="G95" s="74">
        <v>0</v>
      </c>
      <c r="H95" s="74">
        <v>0</v>
      </c>
      <c r="I95" s="74">
        <v>0</v>
      </c>
      <c r="J95" s="74">
        <v>0</v>
      </c>
      <c r="K95" s="74">
        <v>0</v>
      </c>
      <c r="L95" s="74">
        <v>0</v>
      </c>
      <c r="M95" s="74">
        <v>0</v>
      </c>
      <c r="N95" s="74">
        <v>0</v>
      </c>
      <c r="O95" s="74">
        <v>0</v>
      </c>
      <c r="P95" s="74">
        <v>0</v>
      </c>
      <c r="Q95" s="74">
        <v>0</v>
      </c>
      <c r="R95" s="74">
        <v>0</v>
      </c>
      <c r="S95" s="74">
        <v>0</v>
      </c>
      <c r="T95" s="74">
        <v>0</v>
      </c>
      <c r="U95" s="74">
        <v>0</v>
      </c>
      <c r="V95" s="74">
        <v>0</v>
      </c>
      <c r="W95" s="74">
        <v>0</v>
      </c>
      <c r="X95" s="74">
        <v>0</v>
      </c>
      <c r="Y95" s="74">
        <v>0</v>
      </c>
      <c r="Z95" s="74">
        <v>0</v>
      </c>
      <c r="AA95" s="74">
        <v>0</v>
      </c>
      <c r="AB95" s="74">
        <v>0</v>
      </c>
      <c r="AC95" s="74">
        <v>0</v>
      </c>
    </row>
    <row r="96" spans="1:31" s="74" customFormat="1" ht="10.5">
      <c r="D96" s="74" t="s">
        <v>37</v>
      </c>
      <c r="E96" s="74">
        <v>1</v>
      </c>
      <c r="F96" s="74">
        <v>1</v>
      </c>
      <c r="G96" s="74">
        <v>1</v>
      </c>
      <c r="H96" s="74">
        <v>1</v>
      </c>
      <c r="I96" s="74">
        <v>1</v>
      </c>
      <c r="J96" s="74">
        <v>1</v>
      </c>
      <c r="K96" s="74">
        <v>1</v>
      </c>
      <c r="L96" s="74">
        <v>1</v>
      </c>
      <c r="M96" s="74">
        <v>1</v>
      </c>
      <c r="N96" s="74">
        <v>1</v>
      </c>
      <c r="O96" s="74">
        <v>1</v>
      </c>
      <c r="P96" s="74">
        <v>1</v>
      </c>
      <c r="Q96" s="74">
        <v>1</v>
      </c>
      <c r="R96" s="74">
        <v>1</v>
      </c>
      <c r="S96" s="74">
        <v>1</v>
      </c>
      <c r="T96" s="74">
        <v>1</v>
      </c>
      <c r="U96" s="74">
        <v>1</v>
      </c>
      <c r="V96" s="74">
        <v>1</v>
      </c>
      <c r="W96" s="74">
        <v>1</v>
      </c>
      <c r="X96" s="74">
        <v>1</v>
      </c>
      <c r="Y96" s="74">
        <v>1</v>
      </c>
      <c r="Z96" s="74">
        <v>1</v>
      </c>
      <c r="AA96" s="74">
        <v>1</v>
      </c>
      <c r="AB96" s="74">
        <v>1</v>
      </c>
      <c r="AC96" s="74">
        <v>24</v>
      </c>
    </row>
    <row r="97" spans="1:31" s="74" customFormat="1" ht="10.5">
      <c r="A97" s="74" t="s">
        <v>66</v>
      </c>
      <c r="B97" s="74" t="s">
        <v>244</v>
      </c>
      <c r="C97" s="74" t="s">
        <v>245</v>
      </c>
      <c r="D97" s="74" t="s">
        <v>274</v>
      </c>
      <c r="E97" s="74">
        <v>0</v>
      </c>
      <c r="F97" s="74">
        <v>0</v>
      </c>
      <c r="G97" s="74">
        <v>0</v>
      </c>
      <c r="H97" s="74">
        <v>0</v>
      </c>
      <c r="I97" s="74">
        <v>0</v>
      </c>
      <c r="J97" s="74">
        <v>0</v>
      </c>
      <c r="K97" s="74">
        <v>0</v>
      </c>
      <c r="L97" s="74">
        <v>0.05</v>
      </c>
      <c r="M97" s="74">
        <v>0.5</v>
      </c>
      <c r="N97" s="74">
        <v>0.5</v>
      </c>
      <c r="O97" s="74">
        <v>0.2</v>
      </c>
      <c r="P97" s="74">
        <v>0.2</v>
      </c>
      <c r="Q97" s="74">
        <v>0.05</v>
      </c>
      <c r="R97" s="74">
        <v>0.5</v>
      </c>
      <c r="S97" s="74">
        <v>0.5</v>
      </c>
      <c r="T97" s="74">
        <v>0.2</v>
      </c>
      <c r="U97" s="74">
        <v>0.2</v>
      </c>
      <c r="V97" s="74">
        <v>0.2</v>
      </c>
      <c r="W97" s="74">
        <v>0.05</v>
      </c>
      <c r="X97" s="74">
        <v>0.05</v>
      </c>
      <c r="Y97" s="74">
        <v>0</v>
      </c>
      <c r="Z97" s="74">
        <v>0</v>
      </c>
      <c r="AA97" s="74">
        <v>0</v>
      </c>
      <c r="AB97" s="74">
        <v>0</v>
      </c>
      <c r="AC97" s="74">
        <v>3.2</v>
      </c>
      <c r="AD97" s="74">
        <v>19.2</v>
      </c>
      <c r="AE97" s="74">
        <v>1001.14</v>
      </c>
    </row>
    <row r="98" spans="1:31" s="74" customFormat="1" ht="10.5">
      <c r="D98" s="74" t="s">
        <v>36</v>
      </c>
      <c r="E98" s="74">
        <v>0</v>
      </c>
      <c r="F98" s="74">
        <v>0</v>
      </c>
      <c r="G98" s="74">
        <v>0</v>
      </c>
      <c r="H98" s="74">
        <v>0</v>
      </c>
      <c r="I98" s="74">
        <v>0</v>
      </c>
      <c r="J98" s="74">
        <v>0</v>
      </c>
      <c r="K98" s="74">
        <v>0</v>
      </c>
      <c r="L98" s="74">
        <v>0.05</v>
      </c>
      <c r="M98" s="74">
        <v>0.5</v>
      </c>
      <c r="N98" s="74">
        <v>0.5</v>
      </c>
      <c r="O98" s="74">
        <v>0.2</v>
      </c>
      <c r="P98" s="74">
        <v>0.2</v>
      </c>
      <c r="Q98" s="74">
        <v>0.05</v>
      </c>
      <c r="R98" s="74">
        <v>0.5</v>
      </c>
      <c r="S98" s="74">
        <v>0.5</v>
      </c>
      <c r="T98" s="74">
        <v>0.2</v>
      </c>
      <c r="U98" s="74">
        <v>0.2</v>
      </c>
      <c r="V98" s="74">
        <v>0.2</v>
      </c>
      <c r="W98" s="74">
        <v>0.05</v>
      </c>
      <c r="X98" s="74">
        <v>0.05</v>
      </c>
      <c r="Y98" s="74">
        <v>0</v>
      </c>
      <c r="Z98" s="74">
        <v>0</v>
      </c>
      <c r="AA98" s="74">
        <v>0</v>
      </c>
      <c r="AB98" s="74">
        <v>0</v>
      </c>
      <c r="AC98" s="74">
        <v>3.2</v>
      </c>
    </row>
    <row r="99" spans="1:31" s="74" customFormat="1" ht="10.5">
      <c r="D99" s="74" t="s">
        <v>34</v>
      </c>
      <c r="E99" s="74">
        <v>0</v>
      </c>
      <c r="F99" s="74">
        <v>0</v>
      </c>
      <c r="G99" s="74">
        <v>0</v>
      </c>
      <c r="H99" s="74">
        <v>0</v>
      </c>
      <c r="I99" s="74">
        <v>0</v>
      </c>
      <c r="J99" s="74">
        <v>0</v>
      </c>
      <c r="K99" s="74">
        <v>0</v>
      </c>
      <c r="L99" s="74">
        <v>0</v>
      </c>
      <c r="M99" s="74">
        <v>0</v>
      </c>
      <c r="N99" s="74">
        <v>0</v>
      </c>
      <c r="O99" s="74">
        <v>0</v>
      </c>
      <c r="P99" s="74">
        <v>0</v>
      </c>
      <c r="Q99" s="74">
        <v>0</v>
      </c>
      <c r="R99" s="74">
        <v>0</v>
      </c>
      <c r="S99" s="74">
        <v>0</v>
      </c>
      <c r="T99" s="74">
        <v>0</v>
      </c>
      <c r="U99" s="74">
        <v>0</v>
      </c>
      <c r="V99" s="74">
        <v>0</v>
      </c>
      <c r="W99" s="74">
        <v>0</v>
      </c>
      <c r="X99" s="74">
        <v>0</v>
      </c>
      <c r="Y99" s="74">
        <v>0</v>
      </c>
      <c r="Z99" s="74">
        <v>0</v>
      </c>
      <c r="AA99" s="74">
        <v>0</v>
      </c>
      <c r="AB99" s="74">
        <v>0</v>
      </c>
      <c r="AC99" s="74">
        <v>0</v>
      </c>
    </row>
    <row r="100" spans="1:31" s="74" customFormat="1" ht="10.5">
      <c r="D100" s="74" t="s">
        <v>37</v>
      </c>
      <c r="E100" s="74">
        <v>1</v>
      </c>
      <c r="F100" s="74">
        <v>1</v>
      </c>
      <c r="G100" s="74">
        <v>1</v>
      </c>
      <c r="H100" s="74">
        <v>1</v>
      </c>
      <c r="I100" s="74">
        <v>1</v>
      </c>
      <c r="J100" s="74">
        <v>1</v>
      </c>
      <c r="K100" s="74">
        <v>1</v>
      </c>
      <c r="L100" s="74">
        <v>1</v>
      </c>
      <c r="M100" s="74">
        <v>1</v>
      </c>
      <c r="N100" s="74">
        <v>1</v>
      </c>
      <c r="O100" s="74">
        <v>1</v>
      </c>
      <c r="P100" s="74">
        <v>1</v>
      </c>
      <c r="Q100" s="74">
        <v>1</v>
      </c>
      <c r="R100" s="74">
        <v>1</v>
      </c>
      <c r="S100" s="74">
        <v>1</v>
      </c>
      <c r="T100" s="74">
        <v>1</v>
      </c>
      <c r="U100" s="74">
        <v>1</v>
      </c>
      <c r="V100" s="74">
        <v>1</v>
      </c>
      <c r="W100" s="74">
        <v>1</v>
      </c>
      <c r="X100" s="74">
        <v>1</v>
      </c>
      <c r="Y100" s="74">
        <v>1</v>
      </c>
      <c r="Z100" s="74">
        <v>1</v>
      </c>
      <c r="AA100" s="74">
        <v>1</v>
      </c>
      <c r="AB100" s="74">
        <v>1</v>
      </c>
      <c r="AC100" s="74">
        <v>24</v>
      </c>
    </row>
    <row r="101" spans="1:31" s="74" customFormat="1" ht="10.5">
      <c r="A101" s="74" t="s">
        <v>67</v>
      </c>
      <c r="B101" s="74" t="s">
        <v>244</v>
      </c>
      <c r="C101" s="74" t="s">
        <v>245</v>
      </c>
      <c r="D101" s="74" t="s">
        <v>274</v>
      </c>
      <c r="E101" s="74">
        <v>0</v>
      </c>
      <c r="F101" s="74">
        <v>0</v>
      </c>
      <c r="G101" s="74">
        <v>0</v>
      </c>
      <c r="H101" s="74">
        <v>0</v>
      </c>
      <c r="I101" s="74">
        <v>0</v>
      </c>
      <c r="J101" s="74">
        <v>0</v>
      </c>
      <c r="K101" s="74">
        <v>0</v>
      </c>
      <c r="L101" s="74">
        <v>0</v>
      </c>
      <c r="M101" s="74">
        <v>0.09</v>
      </c>
      <c r="N101" s="74">
        <v>0.09</v>
      </c>
      <c r="O101" s="74">
        <v>0.18</v>
      </c>
      <c r="P101" s="74">
        <v>0.18</v>
      </c>
      <c r="Q101" s="74">
        <v>0</v>
      </c>
      <c r="R101" s="74">
        <v>0.18</v>
      </c>
      <c r="S101" s="74">
        <v>0.18</v>
      </c>
      <c r="T101" s="74">
        <v>0.18</v>
      </c>
      <c r="U101" s="74">
        <v>0.09</v>
      </c>
      <c r="V101" s="74">
        <v>0</v>
      </c>
      <c r="W101" s="74">
        <v>0</v>
      </c>
      <c r="X101" s="74">
        <v>0</v>
      </c>
      <c r="Y101" s="74">
        <v>0</v>
      </c>
      <c r="Z101" s="74">
        <v>0</v>
      </c>
      <c r="AA101" s="74">
        <v>0</v>
      </c>
      <c r="AB101" s="74">
        <v>0</v>
      </c>
      <c r="AC101" s="74">
        <v>1.17</v>
      </c>
      <c r="AD101" s="74">
        <v>7.02</v>
      </c>
      <c r="AE101" s="74">
        <v>366.04</v>
      </c>
    </row>
    <row r="102" spans="1:31" s="74" customFormat="1" ht="10.5">
      <c r="D102" s="74" t="s">
        <v>36</v>
      </c>
      <c r="E102" s="74">
        <v>0</v>
      </c>
      <c r="F102" s="74">
        <v>0</v>
      </c>
      <c r="G102" s="74">
        <v>0</v>
      </c>
      <c r="H102" s="74">
        <v>0</v>
      </c>
      <c r="I102" s="74">
        <v>0</v>
      </c>
      <c r="J102" s="74">
        <v>0</v>
      </c>
      <c r="K102" s="74">
        <v>0</v>
      </c>
      <c r="L102" s="74">
        <v>0</v>
      </c>
      <c r="M102" s="74">
        <v>0.09</v>
      </c>
      <c r="N102" s="74">
        <v>0.09</v>
      </c>
      <c r="O102" s="74">
        <v>0.18</v>
      </c>
      <c r="P102" s="74">
        <v>0.18</v>
      </c>
      <c r="Q102" s="74">
        <v>0</v>
      </c>
      <c r="R102" s="74">
        <v>0.18</v>
      </c>
      <c r="S102" s="74">
        <v>0.18</v>
      </c>
      <c r="T102" s="74">
        <v>0.18</v>
      </c>
      <c r="U102" s="74">
        <v>0.09</v>
      </c>
      <c r="V102" s="74">
        <v>0</v>
      </c>
      <c r="W102" s="74">
        <v>0</v>
      </c>
      <c r="X102" s="74">
        <v>0</v>
      </c>
      <c r="Y102" s="74">
        <v>0</v>
      </c>
      <c r="Z102" s="74">
        <v>0</v>
      </c>
      <c r="AA102" s="74">
        <v>0</v>
      </c>
      <c r="AB102" s="74">
        <v>0</v>
      </c>
      <c r="AC102" s="74">
        <v>1.17</v>
      </c>
    </row>
    <row r="103" spans="1:31" s="74" customFormat="1" ht="10.5">
      <c r="D103" s="74" t="s">
        <v>34</v>
      </c>
      <c r="E103" s="74">
        <v>0</v>
      </c>
      <c r="F103" s="74">
        <v>0</v>
      </c>
      <c r="G103" s="74">
        <v>0</v>
      </c>
      <c r="H103" s="74">
        <v>0</v>
      </c>
      <c r="I103" s="74">
        <v>0</v>
      </c>
      <c r="J103" s="74">
        <v>0</v>
      </c>
      <c r="K103" s="74">
        <v>0</v>
      </c>
      <c r="L103" s="74">
        <v>0</v>
      </c>
      <c r="M103" s="74">
        <v>0</v>
      </c>
      <c r="N103" s="74">
        <v>0</v>
      </c>
      <c r="O103" s="74">
        <v>0</v>
      </c>
      <c r="P103" s="74">
        <v>0</v>
      </c>
      <c r="Q103" s="74">
        <v>0</v>
      </c>
      <c r="R103" s="74">
        <v>0</v>
      </c>
      <c r="S103" s="74">
        <v>0</v>
      </c>
      <c r="T103" s="74">
        <v>0</v>
      </c>
      <c r="U103" s="74">
        <v>0</v>
      </c>
      <c r="V103" s="74">
        <v>0</v>
      </c>
      <c r="W103" s="74">
        <v>0</v>
      </c>
      <c r="X103" s="74">
        <v>0</v>
      </c>
      <c r="Y103" s="74">
        <v>0</v>
      </c>
      <c r="Z103" s="74">
        <v>0</v>
      </c>
      <c r="AA103" s="74">
        <v>0</v>
      </c>
      <c r="AB103" s="74">
        <v>0</v>
      </c>
      <c r="AC103" s="74">
        <v>0</v>
      </c>
    </row>
    <row r="104" spans="1:31" s="74" customFormat="1" ht="10.5">
      <c r="D104" s="74" t="s">
        <v>37</v>
      </c>
      <c r="E104" s="74">
        <v>1</v>
      </c>
      <c r="F104" s="74">
        <v>1</v>
      </c>
      <c r="G104" s="74">
        <v>1</v>
      </c>
      <c r="H104" s="74">
        <v>1</v>
      </c>
      <c r="I104" s="74">
        <v>1</v>
      </c>
      <c r="J104" s="74">
        <v>1</v>
      </c>
      <c r="K104" s="74">
        <v>1</v>
      </c>
      <c r="L104" s="74">
        <v>1</v>
      </c>
      <c r="M104" s="74">
        <v>1</v>
      </c>
      <c r="N104" s="74">
        <v>1</v>
      </c>
      <c r="O104" s="74">
        <v>1</v>
      </c>
      <c r="P104" s="74">
        <v>1</v>
      </c>
      <c r="Q104" s="74">
        <v>1</v>
      </c>
      <c r="R104" s="74">
        <v>1</v>
      </c>
      <c r="S104" s="74">
        <v>1</v>
      </c>
      <c r="T104" s="74">
        <v>1</v>
      </c>
      <c r="U104" s="74">
        <v>1</v>
      </c>
      <c r="V104" s="74">
        <v>1</v>
      </c>
      <c r="W104" s="74">
        <v>1</v>
      </c>
      <c r="X104" s="74">
        <v>1</v>
      </c>
      <c r="Y104" s="74">
        <v>1</v>
      </c>
      <c r="Z104" s="74">
        <v>1</v>
      </c>
      <c r="AA104" s="74">
        <v>1</v>
      </c>
      <c r="AB104" s="74">
        <v>1</v>
      </c>
      <c r="AC104" s="74">
        <v>24</v>
      </c>
    </row>
    <row r="105" spans="1:31" s="74" customFormat="1" ht="10.5">
      <c r="A105" s="74" t="s">
        <v>68</v>
      </c>
      <c r="B105" s="74" t="s">
        <v>244</v>
      </c>
      <c r="C105" s="74" t="s">
        <v>245</v>
      </c>
      <c r="D105" s="74" t="s">
        <v>246</v>
      </c>
      <c r="E105" s="74">
        <v>0</v>
      </c>
      <c r="F105" s="74">
        <v>0</v>
      </c>
      <c r="G105" s="74">
        <v>0</v>
      </c>
      <c r="H105" s="74">
        <v>0</v>
      </c>
      <c r="I105" s="74">
        <v>0</v>
      </c>
      <c r="J105" s="74">
        <v>0</v>
      </c>
      <c r="K105" s="74">
        <v>0.5</v>
      </c>
      <c r="L105" s="74">
        <v>1</v>
      </c>
      <c r="M105" s="74">
        <v>1</v>
      </c>
      <c r="N105" s="74">
        <v>1</v>
      </c>
      <c r="O105" s="74">
        <v>1</v>
      </c>
      <c r="P105" s="74">
        <v>0.5</v>
      </c>
      <c r="Q105" s="74">
        <v>0</v>
      </c>
      <c r="R105" s="74">
        <v>1</v>
      </c>
      <c r="S105" s="74">
        <v>1</v>
      </c>
      <c r="T105" s="74">
        <v>1</v>
      </c>
      <c r="U105" s="74">
        <v>1</v>
      </c>
      <c r="V105" s="74">
        <v>1</v>
      </c>
      <c r="W105" s="74">
        <v>1</v>
      </c>
      <c r="X105" s="74">
        <v>1</v>
      </c>
      <c r="Y105" s="74">
        <v>1</v>
      </c>
      <c r="Z105" s="74">
        <v>1</v>
      </c>
      <c r="AA105" s="74">
        <v>0.5</v>
      </c>
      <c r="AB105" s="74">
        <v>0</v>
      </c>
      <c r="AC105" s="74">
        <v>14.5</v>
      </c>
      <c r="AD105" s="74">
        <v>101.5</v>
      </c>
      <c r="AE105" s="74">
        <v>5292.5</v>
      </c>
    </row>
    <row r="106" spans="1:31" s="74" customFormat="1" ht="10.5">
      <c r="A106" s="74" t="s">
        <v>239</v>
      </c>
      <c r="B106" s="74" t="s">
        <v>244</v>
      </c>
      <c r="C106" s="74" t="s">
        <v>245</v>
      </c>
      <c r="D106" s="74" t="s">
        <v>246</v>
      </c>
      <c r="E106" s="74">
        <v>1</v>
      </c>
      <c r="F106" s="74">
        <v>1</v>
      </c>
      <c r="G106" s="74">
        <v>1</v>
      </c>
      <c r="H106" s="74">
        <v>1</v>
      </c>
      <c r="I106" s="74">
        <v>1</v>
      </c>
      <c r="J106" s="74">
        <v>1</v>
      </c>
      <c r="K106" s="74">
        <v>1</v>
      </c>
      <c r="L106" s="74">
        <v>1</v>
      </c>
      <c r="M106" s="74">
        <v>1</v>
      </c>
      <c r="N106" s="74">
        <v>1</v>
      </c>
      <c r="O106" s="74">
        <v>1</v>
      </c>
      <c r="P106" s="74">
        <v>1</v>
      </c>
      <c r="Q106" s="74">
        <v>1</v>
      </c>
      <c r="R106" s="74">
        <v>1</v>
      </c>
      <c r="S106" s="74">
        <v>1</v>
      </c>
      <c r="T106" s="74">
        <v>1</v>
      </c>
      <c r="U106" s="74">
        <v>1</v>
      </c>
      <c r="V106" s="74">
        <v>1</v>
      </c>
      <c r="W106" s="74">
        <v>1</v>
      </c>
      <c r="X106" s="74">
        <v>1</v>
      </c>
      <c r="Y106" s="74">
        <v>1</v>
      </c>
      <c r="Z106" s="74">
        <v>1</v>
      </c>
      <c r="AA106" s="74">
        <v>1</v>
      </c>
      <c r="AB106" s="74">
        <v>1</v>
      </c>
      <c r="AC106" s="74">
        <v>24</v>
      </c>
      <c r="AD106" s="74">
        <v>168</v>
      </c>
      <c r="AE106" s="74">
        <v>8760</v>
      </c>
    </row>
    <row r="107" spans="1:31" s="74" customFormat="1" ht="10.5">
      <c r="A107" s="74" t="s">
        <v>280</v>
      </c>
      <c r="B107" s="74" t="s">
        <v>244</v>
      </c>
      <c r="C107" s="74" t="s">
        <v>245</v>
      </c>
      <c r="D107" s="74" t="s">
        <v>246</v>
      </c>
      <c r="E107" s="74">
        <v>0.5</v>
      </c>
      <c r="F107" s="74">
        <v>0.5</v>
      </c>
      <c r="G107" s="74">
        <v>0.5</v>
      </c>
      <c r="H107" s="74">
        <v>0.5</v>
      </c>
      <c r="I107" s="74">
        <v>0.5</v>
      </c>
      <c r="J107" s="74">
        <v>0.5</v>
      </c>
      <c r="K107" s="74">
        <v>0.5</v>
      </c>
      <c r="L107" s="74">
        <v>0.5</v>
      </c>
      <c r="M107" s="74">
        <v>0.5</v>
      </c>
      <c r="N107" s="74">
        <v>0.5</v>
      </c>
      <c r="O107" s="74">
        <v>0.5</v>
      </c>
      <c r="P107" s="74">
        <v>0.5</v>
      </c>
      <c r="Q107" s="74">
        <v>0.5</v>
      </c>
      <c r="R107" s="74">
        <v>0.5</v>
      </c>
      <c r="S107" s="74">
        <v>0.5</v>
      </c>
      <c r="T107" s="74">
        <v>0.5</v>
      </c>
      <c r="U107" s="74">
        <v>0.5</v>
      </c>
      <c r="V107" s="74">
        <v>0.5</v>
      </c>
      <c r="W107" s="74">
        <v>0.5</v>
      </c>
      <c r="X107" s="74">
        <v>0.5</v>
      </c>
      <c r="Y107" s="74">
        <v>0.5</v>
      </c>
      <c r="Z107" s="74">
        <v>0.5</v>
      </c>
      <c r="AA107" s="74">
        <v>0.5</v>
      </c>
      <c r="AB107" s="74">
        <v>0.5</v>
      </c>
      <c r="AC107" s="74">
        <v>12</v>
      </c>
      <c r="AD107" s="74">
        <v>84</v>
      </c>
      <c r="AE107" s="74">
        <v>4380</v>
      </c>
    </row>
    <row r="108" spans="1:31" s="74" customFormat="1" ht="10.5">
      <c r="A108" s="74" t="s">
        <v>69</v>
      </c>
      <c r="B108" s="74" t="s">
        <v>244</v>
      </c>
      <c r="C108" s="74" t="s">
        <v>245</v>
      </c>
      <c r="D108" s="74" t="s">
        <v>246</v>
      </c>
      <c r="E108" s="74">
        <v>0.25</v>
      </c>
      <c r="F108" s="74">
        <v>0.25</v>
      </c>
      <c r="G108" s="74">
        <v>0.25</v>
      </c>
      <c r="H108" s="74">
        <v>0.25</v>
      </c>
      <c r="I108" s="74">
        <v>0.25</v>
      </c>
      <c r="J108" s="74">
        <v>0.25</v>
      </c>
      <c r="K108" s="74">
        <v>0.25</v>
      </c>
      <c r="L108" s="74">
        <v>0.25</v>
      </c>
      <c r="M108" s="74">
        <v>0.25</v>
      </c>
      <c r="N108" s="74">
        <v>0.25</v>
      </c>
      <c r="O108" s="74">
        <v>0.25</v>
      </c>
      <c r="P108" s="74">
        <v>0.25</v>
      </c>
      <c r="Q108" s="74">
        <v>0.25</v>
      </c>
      <c r="R108" s="74">
        <v>0.25</v>
      </c>
      <c r="S108" s="74">
        <v>0.25</v>
      </c>
      <c r="T108" s="74">
        <v>0.25</v>
      </c>
      <c r="U108" s="74">
        <v>0.25</v>
      </c>
      <c r="V108" s="74">
        <v>0.25</v>
      </c>
      <c r="W108" s="74">
        <v>0.25</v>
      </c>
      <c r="X108" s="74">
        <v>0.25</v>
      </c>
      <c r="Y108" s="74">
        <v>0.25</v>
      </c>
      <c r="Z108" s="74">
        <v>0.25</v>
      </c>
      <c r="AA108" s="74">
        <v>0.25</v>
      </c>
      <c r="AB108" s="74">
        <v>0.25</v>
      </c>
      <c r="AC108" s="74">
        <v>6</v>
      </c>
      <c r="AD108" s="74">
        <v>42</v>
      </c>
      <c r="AE108" s="74">
        <v>2190</v>
      </c>
    </row>
    <row r="109" spans="1:31" s="74" customFormat="1" ht="10.5">
      <c r="A109" s="74" t="s">
        <v>240</v>
      </c>
      <c r="B109" s="74" t="s">
        <v>244</v>
      </c>
      <c r="C109" s="74" t="s">
        <v>245</v>
      </c>
      <c r="D109" s="74" t="s">
        <v>271</v>
      </c>
      <c r="E109" s="74">
        <v>0.2</v>
      </c>
      <c r="F109" s="74">
        <v>0.15</v>
      </c>
      <c r="G109" s="74">
        <v>0.15</v>
      </c>
      <c r="H109" s="74">
        <v>0.15</v>
      </c>
      <c r="I109" s="74">
        <v>0.2</v>
      </c>
      <c r="J109" s="74">
        <v>0.25</v>
      </c>
      <c r="K109" s="74">
        <v>0.5</v>
      </c>
      <c r="L109" s="74">
        <v>0.6</v>
      </c>
      <c r="M109" s="74">
        <v>0.55000000000000004</v>
      </c>
      <c r="N109" s="74">
        <v>0.45</v>
      </c>
      <c r="O109" s="74">
        <v>0.4</v>
      </c>
      <c r="P109" s="74">
        <v>0.45</v>
      </c>
      <c r="Q109" s="74">
        <v>0.4</v>
      </c>
      <c r="R109" s="74">
        <v>0.35</v>
      </c>
      <c r="S109" s="74">
        <v>0.3</v>
      </c>
      <c r="T109" s="74">
        <v>0.3</v>
      </c>
      <c r="U109" s="74">
        <v>0.3</v>
      </c>
      <c r="V109" s="74">
        <v>0.4</v>
      </c>
      <c r="W109" s="74">
        <v>0.55000000000000004</v>
      </c>
      <c r="X109" s="74">
        <v>0.6</v>
      </c>
      <c r="Y109" s="74">
        <v>0.5</v>
      </c>
      <c r="Z109" s="74">
        <v>0.55000000000000004</v>
      </c>
      <c r="AA109" s="74">
        <v>0.45</v>
      </c>
      <c r="AB109" s="74">
        <v>0.25</v>
      </c>
      <c r="AC109" s="74">
        <v>9</v>
      </c>
      <c r="AD109" s="74">
        <v>63.3</v>
      </c>
      <c r="AE109" s="74">
        <v>3300.64</v>
      </c>
    </row>
    <row r="110" spans="1:31" s="74" customFormat="1" ht="10.5">
      <c r="D110" s="74" t="s">
        <v>278</v>
      </c>
      <c r="E110" s="74">
        <v>0.2</v>
      </c>
      <c r="F110" s="74">
        <v>0.15</v>
      </c>
      <c r="G110" s="74">
        <v>0.15</v>
      </c>
      <c r="H110" s="74">
        <v>0.15</v>
      </c>
      <c r="I110" s="74">
        <v>0.2</v>
      </c>
      <c r="J110" s="74">
        <v>0.25</v>
      </c>
      <c r="K110" s="74">
        <v>0.4</v>
      </c>
      <c r="L110" s="74">
        <v>0.5</v>
      </c>
      <c r="M110" s="74">
        <v>0.5</v>
      </c>
      <c r="N110" s="74">
        <v>0.5</v>
      </c>
      <c r="O110" s="74">
        <v>0.45</v>
      </c>
      <c r="P110" s="74">
        <v>0.5</v>
      </c>
      <c r="Q110" s="74">
        <v>0.5</v>
      </c>
      <c r="R110" s="74">
        <v>0.45</v>
      </c>
      <c r="S110" s="74">
        <v>0.4</v>
      </c>
      <c r="T110" s="74">
        <v>0.4</v>
      </c>
      <c r="U110" s="74">
        <v>0.35</v>
      </c>
      <c r="V110" s="74">
        <v>0.4</v>
      </c>
      <c r="W110" s="74">
        <v>0.55000000000000004</v>
      </c>
      <c r="X110" s="74">
        <v>0.55000000000000004</v>
      </c>
      <c r="Y110" s="74">
        <v>0.5</v>
      </c>
      <c r="Z110" s="74">
        <v>0.55000000000000004</v>
      </c>
      <c r="AA110" s="74">
        <v>0.4</v>
      </c>
      <c r="AB110" s="74">
        <v>0.3</v>
      </c>
      <c r="AC110" s="74">
        <v>9.3000000000000007</v>
      </c>
    </row>
    <row r="111" spans="1:31" s="74" customFormat="1" ht="10.5">
      <c r="D111" s="74" t="s">
        <v>279</v>
      </c>
      <c r="E111" s="74">
        <v>0.25</v>
      </c>
      <c r="F111" s="74">
        <v>0.2</v>
      </c>
      <c r="G111" s="74">
        <v>0.2</v>
      </c>
      <c r="H111" s="74">
        <v>0.2</v>
      </c>
      <c r="I111" s="74">
        <v>0.2</v>
      </c>
      <c r="J111" s="74">
        <v>0.3</v>
      </c>
      <c r="K111" s="74">
        <v>0.5</v>
      </c>
      <c r="L111" s="74">
        <v>0.5</v>
      </c>
      <c r="M111" s="74">
        <v>0.5</v>
      </c>
      <c r="N111" s="74">
        <v>0.55000000000000004</v>
      </c>
      <c r="O111" s="74">
        <v>0.5</v>
      </c>
      <c r="P111" s="74">
        <v>0.5</v>
      </c>
      <c r="Q111" s="74">
        <v>0.4</v>
      </c>
      <c r="R111" s="74">
        <v>0.4</v>
      </c>
      <c r="S111" s="74">
        <v>0.3</v>
      </c>
      <c r="T111" s="74">
        <v>0.3</v>
      </c>
      <c r="U111" s="74">
        <v>0.3</v>
      </c>
      <c r="V111" s="74">
        <v>0.4</v>
      </c>
      <c r="W111" s="74">
        <v>0.5</v>
      </c>
      <c r="X111" s="74">
        <v>0.5</v>
      </c>
      <c r="Y111" s="74">
        <v>0.4</v>
      </c>
      <c r="Z111" s="74">
        <v>0.5</v>
      </c>
      <c r="AA111" s="74">
        <v>0.4</v>
      </c>
      <c r="AB111" s="74">
        <v>0.2</v>
      </c>
      <c r="AC111" s="74">
        <v>9</v>
      </c>
    </row>
    <row r="112" spans="1:31" s="74" customFormat="1" ht="10.5">
      <c r="A112" s="74" t="s">
        <v>70</v>
      </c>
      <c r="B112" s="74" t="s">
        <v>244</v>
      </c>
      <c r="C112" s="74" t="s">
        <v>245</v>
      </c>
      <c r="D112" s="74" t="s">
        <v>274</v>
      </c>
      <c r="E112" s="74">
        <v>0.2</v>
      </c>
      <c r="F112" s="74">
        <v>0.15</v>
      </c>
      <c r="G112" s="74">
        <v>0.15</v>
      </c>
      <c r="H112" s="74">
        <v>0.15</v>
      </c>
      <c r="I112" s="74">
        <v>0.2</v>
      </c>
      <c r="J112" s="74">
        <v>0.35</v>
      </c>
      <c r="K112" s="74">
        <v>0.6</v>
      </c>
      <c r="L112" s="74">
        <v>0.8</v>
      </c>
      <c r="M112" s="74">
        <v>0.55000000000000004</v>
      </c>
      <c r="N112" s="74">
        <v>0.4</v>
      </c>
      <c r="O112" s="74">
        <v>0.3</v>
      </c>
      <c r="P112" s="74">
        <v>0.2</v>
      </c>
      <c r="Q112" s="74">
        <v>0.2</v>
      </c>
      <c r="R112" s="74">
        <v>0.2</v>
      </c>
      <c r="S112" s="74">
        <v>0.2</v>
      </c>
      <c r="T112" s="74">
        <v>0.2</v>
      </c>
      <c r="U112" s="74">
        <v>0.2</v>
      </c>
      <c r="V112" s="74">
        <v>0.3</v>
      </c>
      <c r="W112" s="74">
        <v>0.55000000000000004</v>
      </c>
      <c r="X112" s="74">
        <v>0.4</v>
      </c>
      <c r="Y112" s="74">
        <v>0.4</v>
      </c>
      <c r="Z112" s="74">
        <v>0.6</v>
      </c>
      <c r="AA112" s="74">
        <v>0.45</v>
      </c>
      <c r="AB112" s="74">
        <v>0.25</v>
      </c>
      <c r="AC112" s="74">
        <v>8</v>
      </c>
      <c r="AD112" s="74">
        <v>40</v>
      </c>
      <c r="AE112" s="74">
        <v>2085.71</v>
      </c>
    </row>
    <row r="113" spans="1:31" s="74" customFormat="1" ht="10.5">
      <c r="D113" s="74" t="s">
        <v>132</v>
      </c>
      <c r="E113" s="74">
        <v>0.2</v>
      </c>
      <c r="F113" s="74">
        <v>0.15</v>
      </c>
      <c r="G113" s="74">
        <v>0.15</v>
      </c>
      <c r="H113" s="74">
        <v>0.15</v>
      </c>
      <c r="I113" s="74">
        <v>0.2</v>
      </c>
      <c r="J113" s="74">
        <v>0.25</v>
      </c>
      <c r="K113" s="74">
        <v>0.35</v>
      </c>
      <c r="L113" s="74">
        <v>0.6</v>
      </c>
      <c r="M113" s="74">
        <v>0.8</v>
      </c>
      <c r="N113" s="74">
        <v>0.55000000000000004</v>
      </c>
      <c r="O113" s="74">
        <v>0.4</v>
      </c>
      <c r="P113" s="74">
        <v>0.3</v>
      </c>
      <c r="Q113" s="74">
        <v>0.2</v>
      </c>
      <c r="R113" s="74">
        <v>0.2</v>
      </c>
      <c r="S113" s="74">
        <v>0.2</v>
      </c>
      <c r="T113" s="74">
        <v>0.2</v>
      </c>
      <c r="U113" s="74">
        <v>0.2</v>
      </c>
      <c r="V113" s="74">
        <v>0.25</v>
      </c>
      <c r="W113" s="74">
        <v>0.3</v>
      </c>
      <c r="X113" s="74">
        <v>0.4</v>
      </c>
      <c r="Y113" s="74">
        <v>0.4</v>
      </c>
      <c r="Z113" s="74">
        <v>0.4</v>
      </c>
      <c r="AA113" s="74">
        <v>0.6</v>
      </c>
      <c r="AB113" s="74">
        <v>0.35</v>
      </c>
      <c r="AC113" s="74">
        <v>7.8</v>
      </c>
    </row>
    <row r="114" spans="1:31" s="74" customFormat="1" ht="10.5">
      <c r="A114" s="74" t="s">
        <v>71</v>
      </c>
      <c r="B114" s="74" t="s">
        <v>244</v>
      </c>
      <c r="C114" s="74" t="s">
        <v>245</v>
      </c>
      <c r="D114" s="74" t="s">
        <v>246</v>
      </c>
      <c r="E114" s="74">
        <v>0</v>
      </c>
      <c r="F114" s="74">
        <v>0</v>
      </c>
      <c r="G114" s="74">
        <v>0</v>
      </c>
      <c r="H114" s="74">
        <v>0</v>
      </c>
      <c r="I114" s="74">
        <v>0</v>
      </c>
      <c r="J114" s="74">
        <v>0</v>
      </c>
      <c r="K114" s="74">
        <v>0</v>
      </c>
      <c r="L114" s="74">
        <v>0</v>
      </c>
      <c r="M114" s="74">
        <v>1</v>
      </c>
      <c r="N114" s="74">
        <v>1</v>
      </c>
      <c r="O114" s="74">
        <v>1</v>
      </c>
      <c r="P114" s="74">
        <v>1</v>
      </c>
      <c r="Q114" s="74">
        <v>1</v>
      </c>
      <c r="R114" s="74">
        <v>1</v>
      </c>
      <c r="S114" s="74">
        <v>1</v>
      </c>
      <c r="T114" s="74">
        <v>1</v>
      </c>
      <c r="U114" s="74">
        <v>0</v>
      </c>
      <c r="V114" s="74">
        <v>0</v>
      </c>
      <c r="W114" s="74">
        <v>0</v>
      </c>
      <c r="X114" s="74">
        <v>0</v>
      </c>
      <c r="Y114" s="74">
        <v>0</v>
      </c>
      <c r="Z114" s="74">
        <v>0</v>
      </c>
      <c r="AA114" s="74">
        <v>0</v>
      </c>
      <c r="AB114" s="74">
        <v>0</v>
      </c>
      <c r="AC114" s="74">
        <v>8</v>
      </c>
      <c r="AD114" s="74">
        <v>56</v>
      </c>
      <c r="AE114" s="74">
        <v>2920</v>
      </c>
    </row>
    <row r="115" spans="1:31" s="74" customFormat="1" ht="10.5">
      <c r="A115" s="74" t="s">
        <v>270</v>
      </c>
      <c r="B115" s="74" t="s">
        <v>249</v>
      </c>
      <c r="C115" s="74" t="s">
        <v>245</v>
      </c>
      <c r="D115" s="74" t="s">
        <v>246</v>
      </c>
      <c r="E115" s="74">
        <v>1</v>
      </c>
      <c r="F115" s="74">
        <v>1</v>
      </c>
      <c r="G115" s="74">
        <v>1</v>
      </c>
      <c r="H115" s="74">
        <v>1</v>
      </c>
      <c r="I115" s="74">
        <v>1</v>
      </c>
      <c r="J115" s="74">
        <v>1</v>
      </c>
      <c r="K115" s="74">
        <v>1</v>
      </c>
      <c r="L115" s="74">
        <v>1</v>
      </c>
      <c r="M115" s="74">
        <v>1</v>
      </c>
      <c r="N115" s="74">
        <v>1</v>
      </c>
      <c r="O115" s="74">
        <v>1</v>
      </c>
      <c r="P115" s="74">
        <v>1</v>
      </c>
      <c r="Q115" s="74">
        <v>1</v>
      </c>
      <c r="R115" s="74">
        <v>1</v>
      </c>
      <c r="S115" s="74">
        <v>1</v>
      </c>
      <c r="T115" s="74">
        <v>1</v>
      </c>
      <c r="U115" s="74">
        <v>1</v>
      </c>
      <c r="V115" s="74">
        <v>1</v>
      </c>
      <c r="W115" s="74">
        <v>1</v>
      </c>
      <c r="X115" s="74">
        <v>1</v>
      </c>
      <c r="Y115" s="74">
        <v>1</v>
      </c>
      <c r="Z115" s="74">
        <v>1</v>
      </c>
      <c r="AA115" s="74">
        <v>1</v>
      </c>
      <c r="AB115" s="74">
        <v>1</v>
      </c>
      <c r="AC115" s="74">
        <v>24</v>
      </c>
      <c r="AD115" s="74">
        <v>168</v>
      </c>
      <c r="AE115" s="74">
        <v>8760</v>
      </c>
    </row>
    <row r="116" spans="1:31" s="74" customFormat="1" ht="10.5">
      <c r="A116" s="74" t="s">
        <v>248</v>
      </c>
      <c r="B116" s="74" t="s">
        <v>244</v>
      </c>
      <c r="C116" s="74" t="s">
        <v>245</v>
      </c>
      <c r="D116" s="74" t="s">
        <v>246</v>
      </c>
      <c r="E116" s="74">
        <v>1</v>
      </c>
      <c r="F116" s="74">
        <v>1</v>
      </c>
      <c r="G116" s="74">
        <v>1</v>
      </c>
      <c r="H116" s="74">
        <v>1</v>
      </c>
      <c r="I116" s="74">
        <v>1</v>
      </c>
      <c r="J116" s="74">
        <v>1</v>
      </c>
      <c r="K116" s="74">
        <v>1</v>
      </c>
      <c r="L116" s="74">
        <v>1</v>
      </c>
      <c r="M116" s="74">
        <v>1</v>
      </c>
      <c r="N116" s="74">
        <v>1</v>
      </c>
      <c r="O116" s="74">
        <v>1</v>
      </c>
      <c r="P116" s="74">
        <v>1</v>
      </c>
      <c r="Q116" s="74">
        <v>1</v>
      </c>
      <c r="R116" s="74">
        <v>1</v>
      </c>
      <c r="S116" s="74">
        <v>1</v>
      </c>
      <c r="T116" s="74">
        <v>1</v>
      </c>
      <c r="U116" s="74">
        <v>1</v>
      </c>
      <c r="V116" s="74">
        <v>1</v>
      </c>
      <c r="W116" s="74">
        <v>1</v>
      </c>
      <c r="X116" s="74">
        <v>1</v>
      </c>
      <c r="Y116" s="74">
        <v>1</v>
      </c>
      <c r="Z116" s="74">
        <v>1</v>
      </c>
      <c r="AA116" s="74">
        <v>1</v>
      </c>
      <c r="AB116" s="74">
        <v>1</v>
      </c>
      <c r="AC116" s="74">
        <v>24</v>
      </c>
      <c r="AD116" s="74">
        <v>168</v>
      </c>
      <c r="AE116" s="74">
        <v>8760</v>
      </c>
    </row>
    <row r="117" spans="1:31" s="74" customFormat="1" ht="10.5">
      <c r="A117" s="74" t="s">
        <v>250</v>
      </c>
      <c r="B117" s="74" t="s">
        <v>244</v>
      </c>
      <c r="C117" s="74" t="s">
        <v>245</v>
      </c>
      <c r="D117" s="74" t="s">
        <v>246</v>
      </c>
      <c r="E117" s="74">
        <v>0</v>
      </c>
      <c r="F117" s="74">
        <v>0</v>
      </c>
      <c r="G117" s="74">
        <v>0</v>
      </c>
      <c r="H117" s="74">
        <v>0</v>
      </c>
      <c r="I117" s="74">
        <v>0</v>
      </c>
      <c r="J117" s="74">
        <v>0</v>
      </c>
      <c r="K117" s="74">
        <v>0</v>
      </c>
      <c r="L117" s="74">
        <v>0</v>
      </c>
      <c r="M117" s="74">
        <v>0</v>
      </c>
      <c r="N117" s="74">
        <v>0</v>
      </c>
      <c r="O117" s="74">
        <v>0</v>
      </c>
      <c r="P117" s="74">
        <v>0</v>
      </c>
      <c r="Q117" s="74">
        <v>0</v>
      </c>
      <c r="R117" s="74">
        <v>0</v>
      </c>
      <c r="S117" s="74">
        <v>0</v>
      </c>
      <c r="T117" s="74">
        <v>0</v>
      </c>
      <c r="U117" s="74">
        <v>0</v>
      </c>
      <c r="V117" s="74">
        <v>0</v>
      </c>
      <c r="W117" s="74">
        <v>0</v>
      </c>
      <c r="X117" s="74">
        <v>0</v>
      </c>
      <c r="Y117" s="74">
        <v>0</v>
      </c>
      <c r="Z117" s="74">
        <v>0</v>
      </c>
      <c r="AA117" s="74">
        <v>0</v>
      </c>
      <c r="AB117" s="74">
        <v>0</v>
      </c>
      <c r="AC117" s="74">
        <v>0</v>
      </c>
      <c r="AD117" s="74">
        <v>0</v>
      </c>
      <c r="AE117" s="74">
        <v>0</v>
      </c>
    </row>
    <row r="118" spans="1:31" s="74" customFormat="1" ht="10.5">
      <c r="A118" s="74" t="s">
        <v>272</v>
      </c>
      <c r="B118" s="74" t="s">
        <v>249</v>
      </c>
      <c r="C118" s="74" t="s">
        <v>245</v>
      </c>
      <c r="D118" s="74" t="s">
        <v>246</v>
      </c>
      <c r="E118" s="74">
        <v>1</v>
      </c>
      <c r="F118" s="74">
        <v>1</v>
      </c>
      <c r="G118" s="74">
        <v>1</v>
      </c>
      <c r="H118" s="74">
        <v>1</v>
      </c>
      <c r="I118" s="74">
        <v>1</v>
      </c>
      <c r="J118" s="74">
        <v>1</v>
      </c>
      <c r="K118" s="74">
        <v>1</v>
      </c>
      <c r="L118" s="74">
        <v>1</v>
      </c>
      <c r="M118" s="74">
        <v>1</v>
      </c>
      <c r="N118" s="74">
        <v>1</v>
      </c>
      <c r="O118" s="74">
        <v>1</v>
      </c>
      <c r="P118" s="74">
        <v>1</v>
      </c>
      <c r="Q118" s="74">
        <v>1</v>
      </c>
      <c r="R118" s="74">
        <v>1</v>
      </c>
      <c r="S118" s="74">
        <v>1</v>
      </c>
      <c r="T118" s="74">
        <v>1</v>
      </c>
      <c r="U118" s="74">
        <v>1</v>
      </c>
      <c r="V118" s="74">
        <v>1</v>
      </c>
      <c r="W118" s="74">
        <v>1</v>
      </c>
      <c r="X118" s="74">
        <v>1</v>
      </c>
      <c r="Y118" s="74">
        <v>1</v>
      </c>
      <c r="Z118" s="74">
        <v>1</v>
      </c>
      <c r="AA118" s="74">
        <v>1</v>
      </c>
      <c r="AB118" s="74">
        <v>1</v>
      </c>
      <c r="AC118" s="74">
        <v>24</v>
      </c>
      <c r="AD118" s="74">
        <v>168</v>
      </c>
      <c r="AE118" s="74">
        <v>8760</v>
      </c>
    </row>
    <row r="119" spans="1:31" s="74" customFormat="1" ht="10.5">
      <c r="A119" s="74" t="s">
        <v>258</v>
      </c>
      <c r="B119" s="74" t="s">
        <v>249</v>
      </c>
      <c r="C119" s="74" t="s">
        <v>245</v>
      </c>
      <c r="D119" s="74" t="s">
        <v>246</v>
      </c>
      <c r="E119" s="74">
        <v>1</v>
      </c>
      <c r="F119" s="74">
        <v>1</v>
      </c>
      <c r="G119" s="74">
        <v>1</v>
      </c>
      <c r="H119" s="74">
        <v>1</v>
      </c>
      <c r="I119" s="74">
        <v>1</v>
      </c>
      <c r="J119" s="74">
        <v>1</v>
      </c>
      <c r="K119" s="74">
        <v>1</v>
      </c>
      <c r="L119" s="74">
        <v>1</v>
      </c>
      <c r="M119" s="74">
        <v>1</v>
      </c>
      <c r="N119" s="74">
        <v>1</v>
      </c>
      <c r="O119" s="74">
        <v>1</v>
      </c>
      <c r="P119" s="74">
        <v>1</v>
      </c>
      <c r="Q119" s="74">
        <v>1</v>
      </c>
      <c r="R119" s="74">
        <v>1</v>
      </c>
      <c r="S119" s="74">
        <v>1</v>
      </c>
      <c r="T119" s="74">
        <v>1</v>
      </c>
      <c r="U119" s="74">
        <v>1</v>
      </c>
      <c r="V119" s="74">
        <v>1</v>
      </c>
      <c r="W119" s="74">
        <v>1</v>
      </c>
      <c r="X119" s="74">
        <v>1</v>
      </c>
      <c r="Y119" s="74">
        <v>1</v>
      </c>
      <c r="Z119" s="74">
        <v>1</v>
      </c>
      <c r="AA119" s="74">
        <v>1</v>
      </c>
      <c r="AB119" s="74">
        <v>1</v>
      </c>
      <c r="AC119" s="74">
        <v>24</v>
      </c>
      <c r="AD119" s="74">
        <v>168</v>
      </c>
      <c r="AE119" s="74">
        <v>8760</v>
      </c>
    </row>
    <row r="120" spans="1:31" s="74" customFormat="1" ht="10.5">
      <c r="A120" s="74" t="s">
        <v>259</v>
      </c>
      <c r="B120" s="74" t="s">
        <v>244</v>
      </c>
      <c r="C120" s="74" t="s">
        <v>245</v>
      </c>
      <c r="D120" s="74" t="s">
        <v>246</v>
      </c>
      <c r="E120" s="74">
        <v>1</v>
      </c>
      <c r="F120" s="74">
        <v>1</v>
      </c>
      <c r="G120" s="74">
        <v>1</v>
      </c>
      <c r="H120" s="74">
        <v>1</v>
      </c>
      <c r="I120" s="74">
        <v>1</v>
      </c>
      <c r="J120" s="74">
        <v>1</v>
      </c>
      <c r="K120" s="74">
        <v>1</v>
      </c>
      <c r="L120" s="74">
        <v>1</v>
      </c>
      <c r="M120" s="74">
        <v>1</v>
      </c>
      <c r="N120" s="74">
        <v>1</v>
      </c>
      <c r="O120" s="74">
        <v>1</v>
      </c>
      <c r="P120" s="74">
        <v>1</v>
      </c>
      <c r="Q120" s="74">
        <v>1</v>
      </c>
      <c r="R120" s="74">
        <v>1</v>
      </c>
      <c r="S120" s="74">
        <v>1</v>
      </c>
      <c r="T120" s="74">
        <v>1</v>
      </c>
      <c r="U120" s="74">
        <v>1</v>
      </c>
      <c r="V120" s="74">
        <v>1</v>
      </c>
      <c r="W120" s="74">
        <v>1</v>
      </c>
      <c r="X120" s="74">
        <v>1</v>
      </c>
      <c r="Y120" s="74">
        <v>1</v>
      </c>
      <c r="Z120" s="74">
        <v>1</v>
      </c>
      <c r="AA120" s="74">
        <v>1</v>
      </c>
      <c r="AB120" s="74">
        <v>1</v>
      </c>
      <c r="AC120" s="74">
        <v>24</v>
      </c>
      <c r="AD120" s="74">
        <v>168</v>
      </c>
      <c r="AE120" s="74">
        <v>8760</v>
      </c>
    </row>
    <row r="121" spans="1:31" s="74" customFormat="1" ht="10.5">
      <c r="A121" s="74" t="s">
        <v>260</v>
      </c>
      <c r="B121" s="74" t="s">
        <v>244</v>
      </c>
      <c r="C121" s="74" t="s">
        <v>245</v>
      </c>
      <c r="D121" s="74" t="s">
        <v>246</v>
      </c>
      <c r="E121" s="74">
        <v>1</v>
      </c>
      <c r="F121" s="74">
        <v>1</v>
      </c>
      <c r="G121" s="74">
        <v>1</v>
      </c>
      <c r="H121" s="74">
        <v>1</v>
      </c>
      <c r="I121" s="74">
        <v>1</v>
      </c>
      <c r="J121" s="74">
        <v>1</v>
      </c>
      <c r="K121" s="74">
        <v>1</v>
      </c>
      <c r="L121" s="74">
        <v>1</v>
      </c>
      <c r="M121" s="74">
        <v>1</v>
      </c>
      <c r="N121" s="74">
        <v>1</v>
      </c>
      <c r="O121" s="74">
        <v>1</v>
      </c>
      <c r="P121" s="74">
        <v>1</v>
      </c>
      <c r="Q121" s="74">
        <v>1</v>
      </c>
      <c r="R121" s="74">
        <v>1</v>
      </c>
      <c r="S121" s="74">
        <v>1</v>
      </c>
      <c r="T121" s="74">
        <v>1</v>
      </c>
      <c r="U121" s="74">
        <v>1</v>
      </c>
      <c r="V121" s="74">
        <v>1</v>
      </c>
      <c r="W121" s="74">
        <v>1</v>
      </c>
      <c r="X121" s="74">
        <v>1</v>
      </c>
      <c r="Y121" s="74">
        <v>1</v>
      </c>
      <c r="Z121" s="74">
        <v>1</v>
      </c>
      <c r="AA121" s="74">
        <v>1</v>
      </c>
      <c r="AB121" s="74">
        <v>1</v>
      </c>
      <c r="AC121" s="74">
        <v>24</v>
      </c>
      <c r="AD121" s="74">
        <v>168</v>
      </c>
      <c r="AE121" s="74">
        <v>8760</v>
      </c>
    </row>
    <row r="122" spans="1:31" s="74" customFormat="1" ht="10.5">
      <c r="A122" s="74" t="s">
        <v>261</v>
      </c>
      <c r="B122" s="74" t="s">
        <v>244</v>
      </c>
      <c r="C122" s="74" t="s">
        <v>245</v>
      </c>
      <c r="D122" s="74" t="s">
        <v>246</v>
      </c>
      <c r="E122" s="74">
        <v>1</v>
      </c>
      <c r="F122" s="74">
        <v>1</v>
      </c>
      <c r="G122" s="74">
        <v>1</v>
      </c>
      <c r="H122" s="74">
        <v>1</v>
      </c>
      <c r="I122" s="74">
        <v>1</v>
      </c>
      <c r="J122" s="74">
        <v>1</v>
      </c>
      <c r="K122" s="74">
        <v>1</v>
      </c>
      <c r="L122" s="74">
        <v>1</v>
      </c>
      <c r="M122" s="74">
        <v>1</v>
      </c>
      <c r="N122" s="74">
        <v>1</v>
      </c>
      <c r="O122" s="74">
        <v>1</v>
      </c>
      <c r="P122" s="74">
        <v>1</v>
      </c>
      <c r="Q122" s="74">
        <v>1</v>
      </c>
      <c r="R122" s="74">
        <v>1</v>
      </c>
      <c r="S122" s="74">
        <v>1</v>
      </c>
      <c r="T122" s="74">
        <v>1</v>
      </c>
      <c r="U122" s="74">
        <v>1</v>
      </c>
      <c r="V122" s="74">
        <v>1</v>
      </c>
      <c r="W122" s="74">
        <v>1</v>
      </c>
      <c r="X122" s="74">
        <v>1</v>
      </c>
      <c r="Y122" s="74">
        <v>1</v>
      </c>
      <c r="Z122" s="74">
        <v>1</v>
      </c>
      <c r="AA122" s="74">
        <v>1</v>
      </c>
      <c r="AB122" s="74">
        <v>1</v>
      </c>
      <c r="AC122" s="74">
        <v>24</v>
      </c>
      <c r="AD122" s="74">
        <v>168</v>
      </c>
      <c r="AE122" s="74">
        <v>8760</v>
      </c>
    </row>
    <row r="123" spans="1:31" s="74" customFormat="1" ht="10.5">
      <c r="A123" s="74" t="s">
        <v>222</v>
      </c>
      <c r="B123" s="74" t="s">
        <v>247</v>
      </c>
      <c r="C123" s="74" t="s">
        <v>245</v>
      </c>
      <c r="D123" s="74" t="s">
        <v>246</v>
      </c>
      <c r="E123" s="74">
        <v>21</v>
      </c>
      <c r="F123" s="74">
        <v>21</v>
      </c>
      <c r="G123" s="74">
        <v>21</v>
      </c>
      <c r="H123" s="74">
        <v>21</v>
      </c>
      <c r="I123" s="74">
        <v>21</v>
      </c>
      <c r="J123" s="74">
        <v>21</v>
      </c>
      <c r="K123" s="74">
        <v>21</v>
      </c>
      <c r="L123" s="74">
        <v>21</v>
      </c>
      <c r="M123" s="74">
        <v>21</v>
      </c>
      <c r="N123" s="74">
        <v>21</v>
      </c>
      <c r="O123" s="74">
        <v>21</v>
      </c>
      <c r="P123" s="74">
        <v>21</v>
      </c>
      <c r="Q123" s="74">
        <v>21</v>
      </c>
      <c r="R123" s="74">
        <v>21</v>
      </c>
      <c r="S123" s="74">
        <v>21</v>
      </c>
      <c r="T123" s="74">
        <v>21</v>
      </c>
      <c r="U123" s="74">
        <v>21</v>
      </c>
      <c r="V123" s="74">
        <v>21</v>
      </c>
      <c r="W123" s="74">
        <v>21</v>
      </c>
      <c r="X123" s="74">
        <v>21</v>
      </c>
      <c r="Y123" s="74">
        <v>21</v>
      </c>
      <c r="Z123" s="74">
        <v>21</v>
      </c>
      <c r="AA123" s="74">
        <v>21</v>
      </c>
      <c r="AB123" s="74">
        <v>21</v>
      </c>
      <c r="AC123" s="74">
        <v>504</v>
      </c>
      <c r="AD123" s="74">
        <v>3528</v>
      </c>
      <c r="AE123" s="74">
        <v>183960</v>
      </c>
    </row>
    <row r="124" spans="1:31" s="74" customFormat="1" ht="10.5">
      <c r="A124" s="74" t="s">
        <v>130</v>
      </c>
      <c r="B124" s="74" t="s">
        <v>247</v>
      </c>
      <c r="C124" s="74" t="s">
        <v>245</v>
      </c>
      <c r="D124" s="74" t="s">
        <v>131</v>
      </c>
      <c r="E124" s="74">
        <v>21</v>
      </c>
      <c r="F124" s="74">
        <v>21</v>
      </c>
      <c r="G124" s="74">
        <v>21</v>
      </c>
      <c r="H124" s="74">
        <v>21</v>
      </c>
      <c r="I124" s="74">
        <v>21</v>
      </c>
      <c r="J124" s="74">
        <v>21</v>
      </c>
      <c r="K124" s="74">
        <v>21</v>
      </c>
      <c r="L124" s="74">
        <v>21</v>
      </c>
      <c r="M124" s="74">
        <v>21</v>
      </c>
      <c r="N124" s="74">
        <v>21</v>
      </c>
      <c r="O124" s="74">
        <v>21</v>
      </c>
      <c r="P124" s="74">
        <v>21</v>
      </c>
      <c r="Q124" s="74">
        <v>21</v>
      </c>
      <c r="R124" s="74">
        <v>21</v>
      </c>
      <c r="S124" s="74">
        <v>21</v>
      </c>
      <c r="T124" s="74">
        <v>21</v>
      </c>
      <c r="U124" s="74">
        <v>21</v>
      </c>
      <c r="V124" s="74">
        <v>21</v>
      </c>
      <c r="W124" s="74">
        <v>21</v>
      </c>
      <c r="X124" s="74">
        <v>21</v>
      </c>
      <c r="Y124" s="74">
        <v>21</v>
      </c>
      <c r="Z124" s="74">
        <v>21</v>
      </c>
      <c r="AA124" s="74">
        <v>21</v>
      </c>
      <c r="AB124" s="74">
        <v>21</v>
      </c>
      <c r="AC124" s="74">
        <v>504</v>
      </c>
      <c r="AD124" s="74">
        <v>0</v>
      </c>
      <c r="AE124" s="74">
        <v>0</v>
      </c>
    </row>
    <row r="125" spans="1:31" s="74" customFormat="1" ht="10.5">
      <c r="D125" s="74" t="s">
        <v>132</v>
      </c>
      <c r="E125" s="74">
        <v>21</v>
      </c>
      <c r="F125" s="74">
        <v>21</v>
      </c>
      <c r="G125" s="74">
        <v>21</v>
      </c>
      <c r="H125" s="74">
        <v>21</v>
      </c>
      <c r="I125" s="74">
        <v>21</v>
      </c>
      <c r="J125" s="74">
        <v>21</v>
      </c>
      <c r="K125" s="74">
        <v>21</v>
      </c>
      <c r="L125" s="74">
        <v>20</v>
      </c>
      <c r="M125" s="74">
        <v>20</v>
      </c>
      <c r="N125" s="74">
        <v>20</v>
      </c>
      <c r="O125" s="74">
        <v>19</v>
      </c>
      <c r="P125" s="74">
        <v>19</v>
      </c>
      <c r="Q125" s="74">
        <v>19</v>
      </c>
      <c r="R125" s="74">
        <v>19</v>
      </c>
      <c r="S125" s="74">
        <v>19</v>
      </c>
      <c r="T125" s="74">
        <v>19</v>
      </c>
      <c r="U125" s="74">
        <v>20</v>
      </c>
      <c r="V125" s="74">
        <v>20</v>
      </c>
      <c r="W125" s="74">
        <v>20</v>
      </c>
      <c r="X125" s="74">
        <v>21</v>
      </c>
      <c r="Y125" s="74">
        <v>21</v>
      </c>
      <c r="Z125" s="74">
        <v>21</v>
      </c>
      <c r="AA125" s="74">
        <v>21</v>
      </c>
      <c r="AB125" s="74">
        <v>21</v>
      </c>
      <c r="AC125" s="74">
        <v>486</v>
      </c>
    </row>
    <row r="126" spans="1:31" s="74" customFormat="1" ht="10.5">
      <c r="A126" s="74" t="s">
        <v>223</v>
      </c>
      <c r="B126" s="74" t="s">
        <v>247</v>
      </c>
      <c r="C126" s="74" t="s">
        <v>245</v>
      </c>
      <c r="D126" s="74" t="s">
        <v>246</v>
      </c>
      <c r="E126" s="74">
        <v>24</v>
      </c>
      <c r="F126" s="74">
        <v>24</v>
      </c>
      <c r="G126" s="74">
        <v>24</v>
      </c>
      <c r="H126" s="74">
        <v>24</v>
      </c>
      <c r="I126" s="74">
        <v>24</v>
      </c>
      <c r="J126" s="74">
        <v>24</v>
      </c>
      <c r="K126" s="74">
        <v>24</v>
      </c>
      <c r="L126" s="74">
        <v>24</v>
      </c>
      <c r="M126" s="74">
        <v>24</v>
      </c>
      <c r="N126" s="74">
        <v>24</v>
      </c>
      <c r="O126" s="74">
        <v>24</v>
      </c>
      <c r="P126" s="74">
        <v>24</v>
      </c>
      <c r="Q126" s="74">
        <v>24</v>
      </c>
      <c r="R126" s="74">
        <v>24</v>
      </c>
      <c r="S126" s="74">
        <v>24</v>
      </c>
      <c r="T126" s="74">
        <v>24</v>
      </c>
      <c r="U126" s="74">
        <v>24</v>
      </c>
      <c r="V126" s="74">
        <v>24</v>
      </c>
      <c r="W126" s="74">
        <v>24</v>
      </c>
      <c r="X126" s="74">
        <v>24</v>
      </c>
      <c r="Y126" s="74">
        <v>24</v>
      </c>
      <c r="Z126" s="74">
        <v>24</v>
      </c>
      <c r="AA126" s="74">
        <v>24</v>
      </c>
      <c r="AB126" s="74">
        <v>24</v>
      </c>
      <c r="AC126" s="74">
        <v>576</v>
      </c>
      <c r="AD126" s="74">
        <v>4032</v>
      </c>
      <c r="AE126" s="74">
        <v>210240</v>
      </c>
    </row>
    <row r="127" spans="1:31" s="74" customFormat="1" ht="10.5">
      <c r="A127" s="74" t="s">
        <v>133</v>
      </c>
      <c r="B127" s="74" t="s">
        <v>247</v>
      </c>
      <c r="C127" s="74" t="s">
        <v>245</v>
      </c>
      <c r="D127" s="74" t="s">
        <v>131</v>
      </c>
      <c r="E127" s="74">
        <v>24</v>
      </c>
      <c r="F127" s="74">
        <v>24</v>
      </c>
      <c r="G127" s="74">
        <v>24</v>
      </c>
      <c r="H127" s="74">
        <v>24</v>
      </c>
      <c r="I127" s="74">
        <v>24</v>
      </c>
      <c r="J127" s="74">
        <v>24</v>
      </c>
      <c r="K127" s="74">
        <v>24</v>
      </c>
      <c r="L127" s="74">
        <v>24</v>
      </c>
      <c r="M127" s="74">
        <v>24</v>
      </c>
      <c r="N127" s="74">
        <v>24</v>
      </c>
      <c r="O127" s="74">
        <v>24</v>
      </c>
      <c r="P127" s="74">
        <v>24</v>
      </c>
      <c r="Q127" s="74">
        <v>24</v>
      </c>
      <c r="R127" s="74">
        <v>24</v>
      </c>
      <c r="S127" s="74">
        <v>24</v>
      </c>
      <c r="T127" s="74">
        <v>24</v>
      </c>
      <c r="U127" s="74">
        <v>24</v>
      </c>
      <c r="V127" s="74">
        <v>24</v>
      </c>
      <c r="W127" s="74">
        <v>24</v>
      </c>
      <c r="X127" s="74">
        <v>24</v>
      </c>
      <c r="Y127" s="74">
        <v>24</v>
      </c>
      <c r="Z127" s="74">
        <v>24</v>
      </c>
      <c r="AA127" s="74">
        <v>24</v>
      </c>
      <c r="AB127" s="74">
        <v>24</v>
      </c>
      <c r="AC127" s="74">
        <v>576</v>
      </c>
      <c r="AD127" s="74">
        <v>0</v>
      </c>
      <c r="AE127" s="74">
        <v>0</v>
      </c>
    </row>
    <row r="128" spans="1:31" s="74" customFormat="1" ht="10.5">
      <c r="D128" s="74" t="s">
        <v>132</v>
      </c>
      <c r="E128" s="74">
        <v>24</v>
      </c>
      <c r="F128" s="74">
        <v>24</v>
      </c>
      <c r="G128" s="74">
        <v>24</v>
      </c>
      <c r="H128" s="74">
        <v>24</v>
      </c>
      <c r="I128" s="74">
        <v>24</v>
      </c>
      <c r="J128" s="74">
        <v>24</v>
      </c>
      <c r="K128" s="74">
        <v>24</v>
      </c>
      <c r="L128" s="74">
        <v>25</v>
      </c>
      <c r="M128" s="74">
        <v>25</v>
      </c>
      <c r="N128" s="74">
        <v>25</v>
      </c>
      <c r="O128" s="74">
        <v>26</v>
      </c>
      <c r="P128" s="74">
        <v>26</v>
      </c>
      <c r="Q128" s="74">
        <v>26</v>
      </c>
      <c r="R128" s="74">
        <v>26</v>
      </c>
      <c r="S128" s="74">
        <v>26</v>
      </c>
      <c r="T128" s="74">
        <v>26</v>
      </c>
      <c r="U128" s="74">
        <v>25</v>
      </c>
      <c r="V128" s="74">
        <v>25</v>
      </c>
      <c r="W128" s="74">
        <v>25</v>
      </c>
      <c r="X128" s="74">
        <v>24</v>
      </c>
      <c r="Y128" s="74">
        <v>24</v>
      </c>
      <c r="Z128" s="74">
        <v>24</v>
      </c>
      <c r="AA128" s="74">
        <v>24</v>
      </c>
      <c r="AB128" s="74">
        <v>24</v>
      </c>
      <c r="AC128" s="74">
        <v>594</v>
      </c>
    </row>
    <row r="129" spans="1:31" s="74" customFormat="1" ht="10.5">
      <c r="A129" s="74" t="s">
        <v>72</v>
      </c>
      <c r="B129" s="74" t="s">
        <v>247</v>
      </c>
      <c r="C129" s="74" t="s">
        <v>245</v>
      </c>
      <c r="D129" s="74" t="s">
        <v>246</v>
      </c>
      <c r="E129" s="74">
        <v>7.2</v>
      </c>
      <c r="F129" s="74">
        <v>7.2</v>
      </c>
      <c r="G129" s="74">
        <v>7.2</v>
      </c>
      <c r="H129" s="74">
        <v>7.2</v>
      </c>
      <c r="I129" s="74">
        <v>7.2</v>
      </c>
      <c r="J129" s="74">
        <v>7.2</v>
      </c>
      <c r="K129" s="74">
        <v>7.2</v>
      </c>
      <c r="L129" s="74">
        <v>7.2</v>
      </c>
      <c r="M129" s="74">
        <v>7.2</v>
      </c>
      <c r="N129" s="74">
        <v>7.2</v>
      </c>
      <c r="O129" s="74">
        <v>7.2</v>
      </c>
      <c r="P129" s="74">
        <v>7.2</v>
      </c>
      <c r="Q129" s="74">
        <v>7.2</v>
      </c>
      <c r="R129" s="74">
        <v>7.2</v>
      </c>
      <c r="S129" s="74">
        <v>7.2</v>
      </c>
      <c r="T129" s="74">
        <v>7.2</v>
      </c>
      <c r="U129" s="74">
        <v>7.2</v>
      </c>
      <c r="V129" s="74">
        <v>7.2</v>
      </c>
      <c r="W129" s="74">
        <v>7.2</v>
      </c>
      <c r="X129" s="74">
        <v>7.2</v>
      </c>
      <c r="Y129" s="74">
        <v>7.2</v>
      </c>
      <c r="Z129" s="74">
        <v>7.2</v>
      </c>
      <c r="AA129" s="74">
        <v>7.2</v>
      </c>
      <c r="AB129" s="74">
        <v>7.2</v>
      </c>
      <c r="AC129" s="74">
        <v>172.8</v>
      </c>
      <c r="AD129" s="74">
        <v>1209.5999999999999</v>
      </c>
      <c r="AE129" s="74">
        <v>63072</v>
      </c>
    </row>
    <row r="130" spans="1:31" s="74" customFormat="1" ht="10.5">
      <c r="A130" s="74" t="s">
        <v>73</v>
      </c>
      <c r="B130" s="74" t="s">
        <v>247</v>
      </c>
      <c r="C130" s="74" t="s">
        <v>245</v>
      </c>
      <c r="D130" s="74" t="s">
        <v>246</v>
      </c>
      <c r="E130" s="74">
        <v>21.1</v>
      </c>
      <c r="F130" s="74">
        <v>21.1</v>
      </c>
      <c r="G130" s="74">
        <v>21.1</v>
      </c>
      <c r="H130" s="74">
        <v>21.1</v>
      </c>
      <c r="I130" s="74">
        <v>21.1</v>
      </c>
      <c r="J130" s="74">
        <v>21.1</v>
      </c>
      <c r="K130" s="74">
        <v>21.1</v>
      </c>
      <c r="L130" s="74">
        <v>21.1</v>
      </c>
      <c r="M130" s="74">
        <v>21.1</v>
      </c>
      <c r="N130" s="74">
        <v>21.1</v>
      </c>
      <c r="O130" s="74">
        <v>21.1</v>
      </c>
      <c r="P130" s="74">
        <v>21.1</v>
      </c>
      <c r="Q130" s="74">
        <v>21.1</v>
      </c>
      <c r="R130" s="74">
        <v>21.1</v>
      </c>
      <c r="S130" s="74">
        <v>21.1</v>
      </c>
      <c r="T130" s="74">
        <v>21.1</v>
      </c>
      <c r="U130" s="74">
        <v>21.1</v>
      </c>
      <c r="V130" s="74">
        <v>21.1</v>
      </c>
      <c r="W130" s="74">
        <v>21.1</v>
      </c>
      <c r="X130" s="74">
        <v>21.1</v>
      </c>
      <c r="Y130" s="74">
        <v>21.1</v>
      </c>
      <c r="Z130" s="74">
        <v>21.1</v>
      </c>
      <c r="AA130" s="74">
        <v>21.1</v>
      </c>
      <c r="AB130" s="74">
        <v>21.1</v>
      </c>
      <c r="AC130" s="74">
        <v>506.4</v>
      </c>
      <c r="AD130" s="74">
        <v>3544.8</v>
      </c>
      <c r="AE130" s="74">
        <v>184836</v>
      </c>
    </row>
    <row r="131" spans="1:31" s="74" customFormat="1" ht="10.5">
      <c r="A131" s="74" t="s">
        <v>74</v>
      </c>
      <c r="B131" s="74" t="s">
        <v>247</v>
      </c>
      <c r="C131" s="74" t="s">
        <v>245</v>
      </c>
      <c r="D131" s="74" t="s">
        <v>246</v>
      </c>
      <c r="E131" s="74">
        <v>21.1</v>
      </c>
      <c r="F131" s="74">
        <v>21.1</v>
      </c>
      <c r="G131" s="74">
        <v>21.1</v>
      </c>
      <c r="H131" s="74">
        <v>21.1</v>
      </c>
      <c r="I131" s="74">
        <v>21.1</v>
      </c>
      <c r="J131" s="74">
        <v>21.1</v>
      </c>
      <c r="K131" s="74">
        <v>21.1</v>
      </c>
      <c r="L131" s="74">
        <v>21.1</v>
      </c>
      <c r="M131" s="74">
        <v>21.1</v>
      </c>
      <c r="N131" s="74">
        <v>21.1</v>
      </c>
      <c r="O131" s="74">
        <v>21.1</v>
      </c>
      <c r="P131" s="74">
        <v>21.1</v>
      </c>
      <c r="Q131" s="74">
        <v>21.1</v>
      </c>
      <c r="R131" s="74">
        <v>21.1</v>
      </c>
      <c r="S131" s="74">
        <v>21.1</v>
      </c>
      <c r="T131" s="74">
        <v>21.1</v>
      </c>
      <c r="U131" s="74">
        <v>21.1</v>
      </c>
      <c r="V131" s="74">
        <v>21.1</v>
      </c>
      <c r="W131" s="74">
        <v>21.1</v>
      </c>
      <c r="X131" s="74">
        <v>21.1</v>
      </c>
      <c r="Y131" s="74">
        <v>21.1</v>
      </c>
      <c r="Z131" s="74">
        <v>21.1</v>
      </c>
      <c r="AA131" s="74">
        <v>21.1</v>
      </c>
      <c r="AB131" s="74">
        <v>21.1</v>
      </c>
      <c r="AC131" s="74">
        <v>506.4</v>
      </c>
      <c r="AD131" s="74">
        <v>3544.8</v>
      </c>
      <c r="AE131" s="74">
        <v>184836</v>
      </c>
    </row>
    <row r="132" spans="1:31" s="74" customFormat="1" ht="10.5">
      <c r="A132" s="74" t="s">
        <v>75</v>
      </c>
      <c r="B132" s="74" t="s">
        <v>247</v>
      </c>
      <c r="C132" s="74" t="s">
        <v>245</v>
      </c>
      <c r="D132" s="74" t="s">
        <v>246</v>
      </c>
      <c r="E132" s="74">
        <v>18.899999999999999</v>
      </c>
      <c r="F132" s="74">
        <v>18.899999999999999</v>
      </c>
      <c r="G132" s="74">
        <v>18.899999999999999</v>
      </c>
      <c r="H132" s="74">
        <v>18.899999999999999</v>
      </c>
      <c r="I132" s="74">
        <v>18.899999999999999</v>
      </c>
      <c r="J132" s="74">
        <v>18.899999999999999</v>
      </c>
      <c r="K132" s="74">
        <v>18.899999999999999</v>
      </c>
      <c r="L132" s="74">
        <v>18.899999999999999</v>
      </c>
      <c r="M132" s="74">
        <v>18.899999999999999</v>
      </c>
      <c r="N132" s="74">
        <v>18.899999999999999</v>
      </c>
      <c r="O132" s="74">
        <v>18.899999999999999</v>
      </c>
      <c r="P132" s="74">
        <v>18.899999999999999</v>
      </c>
      <c r="Q132" s="74">
        <v>18.899999999999999</v>
      </c>
      <c r="R132" s="74">
        <v>18.899999999999999</v>
      </c>
      <c r="S132" s="74">
        <v>18.899999999999999</v>
      </c>
      <c r="T132" s="74">
        <v>18.899999999999999</v>
      </c>
      <c r="U132" s="74">
        <v>18.899999999999999</v>
      </c>
      <c r="V132" s="74">
        <v>18.899999999999999</v>
      </c>
      <c r="W132" s="74">
        <v>18.899999999999999</v>
      </c>
      <c r="X132" s="74">
        <v>18.899999999999999</v>
      </c>
      <c r="Y132" s="74">
        <v>18.899999999999999</v>
      </c>
      <c r="Z132" s="74">
        <v>18.899999999999999</v>
      </c>
      <c r="AA132" s="74">
        <v>18.899999999999999</v>
      </c>
      <c r="AB132" s="74">
        <v>18.899999999999999</v>
      </c>
      <c r="AC132" s="74">
        <v>453.6</v>
      </c>
      <c r="AD132" s="74">
        <v>3175.2</v>
      </c>
      <c r="AE132" s="74">
        <v>165564</v>
      </c>
    </row>
    <row r="133" spans="1:31" s="74" customFormat="1" ht="10.5">
      <c r="A133" s="74" t="s">
        <v>76</v>
      </c>
      <c r="B133" s="74" t="s">
        <v>247</v>
      </c>
      <c r="C133" s="74" t="s">
        <v>245</v>
      </c>
      <c r="D133" s="74" t="s">
        <v>246</v>
      </c>
      <c r="E133" s="74">
        <v>23.3</v>
      </c>
      <c r="F133" s="74">
        <v>23.3</v>
      </c>
      <c r="G133" s="74">
        <v>23.3</v>
      </c>
      <c r="H133" s="74">
        <v>23.3</v>
      </c>
      <c r="I133" s="74">
        <v>23.3</v>
      </c>
      <c r="J133" s="74">
        <v>23.3</v>
      </c>
      <c r="K133" s="74">
        <v>23.3</v>
      </c>
      <c r="L133" s="74">
        <v>23.3</v>
      </c>
      <c r="M133" s="74">
        <v>23.3</v>
      </c>
      <c r="N133" s="74">
        <v>23.3</v>
      </c>
      <c r="O133" s="74">
        <v>23.3</v>
      </c>
      <c r="P133" s="74">
        <v>23.3</v>
      </c>
      <c r="Q133" s="74">
        <v>23.3</v>
      </c>
      <c r="R133" s="74">
        <v>23.3</v>
      </c>
      <c r="S133" s="74">
        <v>23.3</v>
      </c>
      <c r="T133" s="74">
        <v>23.3</v>
      </c>
      <c r="U133" s="74">
        <v>23.3</v>
      </c>
      <c r="V133" s="74">
        <v>23.3</v>
      </c>
      <c r="W133" s="74">
        <v>23.3</v>
      </c>
      <c r="X133" s="74">
        <v>23.3</v>
      </c>
      <c r="Y133" s="74">
        <v>23.3</v>
      </c>
      <c r="Z133" s="74">
        <v>23.3</v>
      </c>
      <c r="AA133" s="74">
        <v>23.3</v>
      </c>
      <c r="AB133" s="74">
        <v>23.3</v>
      </c>
      <c r="AC133" s="74">
        <v>559.20000000000005</v>
      </c>
      <c r="AD133" s="74">
        <v>3914.4</v>
      </c>
      <c r="AE133" s="74">
        <v>204108</v>
      </c>
    </row>
    <row r="134" spans="1:31" s="74" customFormat="1" ht="10.5">
      <c r="A134" s="74" t="s">
        <v>77</v>
      </c>
      <c r="B134" s="74" t="s">
        <v>247</v>
      </c>
      <c r="C134" s="74" t="s">
        <v>245</v>
      </c>
      <c r="D134" s="74" t="s">
        <v>246</v>
      </c>
      <c r="E134" s="74">
        <v>21.1</v>
      </c>
      <c r="F134" s="74">
        <v>21.1</v>
      </c>
      <c r="G134" s="74">
        <v>21.1</v>
      </c>
      <c r="H134" s="74">
        <v>21.1</v>
      </c>
      <c r="I134" s="74">
        <v>21.1</v>
      </c>
      <c r="J134" s="74">
        <v>21.1</v>
      </c>
      <c r="K134" s="74">
        <v>21.1</v>
      </c>
      <c r="L134" s="74">
        <v>21.1</v>
      </c>
      <c r="M134" s="74">
        <v>21.1</v>
      </c>
      <c r="N134" s="74">
        <v>21.1</v>
      </c>
      <c r="O134" s="74">
        <v>21.1</v>
      </c>
      <c r="P134" s="74">
        <v>21.1</v>
      </c>
      <c r="Q134" s="74">
        <v>21.1</v>
      </c>
      <c r="R134" s="74">
        <v>21.1</v>
      </c>
      <c r="S134" s="74">
        <v>21.1</v>
      </c>
      <c r="T134" s="74">
        <v>21.1</v>
      </c>
      <c r="U134" s="74">
        <v>21.1</v>
      </c>
      <c r="V134" s="74">
        <v>21.1</v>
      </c>
      <c r="W134" s="74">
        <v>21.1</v>
      </c>
      <c r="X134" s="74">
        <v>21.1</v>
      </c>
      <c r="Y134" s="74">
        <v>21.1</v>
      </c>
      <c r="Z134" s="74">
        <v>21.1</v>
      </c>
      <c r="AA134" s="74">
        <v>21.1</v>
      </c>
      <c r="AB134" s="74">
        <v>21.1</v>
      </c>
      <c r="AC134" s="74">
        <v>506.4</v>
      </c>
      <c r="AD134" s="74">
        <v>3544.8</v>
      </c>
      <c r="AE134" s="74">
        <v>184836</v>
      </c>
    </row>
    <row r="135" spans="1:31" s="74" customFormat="1" ht="10.5">
      <c r="A135" s="74" t="s">
        <v>78</v>
      </c>
      <c r="B135" s="74" t="s">
        <v>247</v>
      </c>
      <c r="C135" s="74" t="s">
        <v>245</v>
      </c>
      <c r="D135" s="74" t="s">
        <v>246</v>
      </c>
      <c r="E135" s="74">
        <v>23.9</v>
      </c>
      <c r="F135" s="74">
        <v>23.9</v>
      </c>
      <c r="G135" s="74">
        <v>23.9</v>
      </c>
      <c r="H135" s="74">
        <v>23.9</v>
      </c>
      <c r="I135" s="74">
        <v>23.9</v>
      </c>
      <c r="J135" s="74">
        <v>23.9</v>
      </c>
      <c r="K135" s="74">
        <v>23.9</v>
      </c>
      <c r="L135" s="74">
        <v>23.9</v>
      </c>
      <c r="M135" s="74">
        <v>23.9</v>
      </c>
      <c r="N135" s="74">
        <v>23.9</v>
      </c>
      <c r="O135" s="74">
        <v>23.9</v>
      </c>
      <c r="P135" s="74">
        <v>23.9</v>
      </c>
      <c r="Q135" s="74">
        <v>23.9</v>
      </c>
      <c r="R135" s="74">
        <v>23.9</v>
      </c>
      <c r="S135" s="74">
        <v>23.9</v>
      </c>
      <c r="T135" s="74">
        <v>23.9</v>
      </c>
      <c r="U135" s="74">
        <v>23.9</v>
      </c>
      <c r="V135" s="74">
        <v>23.9</v>
      </c>
      <c r="W135" s="74">
        <v>23.9</v>
      </c>
      <c r="X135" s="74">
        <v>23.9</v>
      </c>
      <c r="Y135" s="74">
        <v>23.9</v>
      </c>
      <c r="Z135" s="74">
        <v>23.9</v>
      </c>
      <c r="AA135" s="74">
        <v>23.9</v>
      </c>
      <c r="AB135" s="74">
        <v>23.9</v>
      </c>
      <c r="AC135" s="74">
        <v>573.6</v>
      </c>
      <c r="AD135" s="74">
        <v>4015.2</v>
      </c>
      <c r="AE135" s="74">
        <v>209364</v>
      </c>
    </row>
    <row r="136" spans="1:31" s="74" customFormat="1" ht="10.5">
      <c r="A136" s="74" t="s">
        <v>417</v>
      </c>
      <c r="B136" s="74" t="s">
        <v>247</v>
      </c>
      <c r="C136" s="74" t="s">
        <v>245</v>
      </c>
      <c r="D136" s="74" t="s">
        <v>246</v>
      </c>
      <c r="E136" s="74">
        <v>15.6</v>
      </c>
      <c r="F136" s="74">
        <v>15.6</v>
      </c>
      <c r="G136" s="74">
        <v>15.6</v>
      </c>
      <c r="H136" s="74">
        <v>15.6</v>
      </c>
      <c r="I136" s="74">
        <v>15.6</v>
      </c>
      <c r="J136" s="74">
        <v>15.6</v>
      </c>
      <c r="K136" s="74">
        <v>15.6</v>
      </c>
      <c r="L136" s="74">
        <v>15.6</v>
      </c>
      <c r="M136" s="74">
        <v>15.6</v>
      </c>
      <c r="N136" s="74">
        <v>15.6</v>
      </c>
      <c r="O136" s="74">
        <v>15.6</v>
      </c>
      <c r="P136" s="74">
        <v>15.6</v>
      </c>
      <c r="Q136" s="74">
        <v>15.6</v>
      </c>
      <c r="R136" s="74">
        <v>15.6</v>
      </c>
      <c r="S136" s="74">
        <v>15.6</v>
      </c>
      <c r="T136" s="74">
        <v>15.6</v>
      </c>
      <c r="U136" s="74">
        <v>15.6</v>
      </c>
      <c r="V136" s="74">
        <v>15.6</v>
      </c>
      <c r="W136" s="74">
        <v>15.6</v>
      </c>
      <c r="X136" s="74">
        <v>15.6</v>
      </c>
      <c r="Y136" s="74">
        <v>15.6</v>
      </c>
      <c r="Z136" s="74">
        <v>15.6</v>
      </c>
      <c r="AA136" s="74">
        <v>15.6</v>
      </c>
      <c r="AB136" s="74">
        <v>15.6</v>
      </c>
      <c r="AC136" s="74">
        <v>374.4</v>
      </c>
      <c r="AD136" s="74">
        <v>2620.8000000000002</v>
      </c>
      <c r="AE136" s="74">
        <v>136656</v>
      </c>
    </row>
    <row r="137" spans="1:31" s="74" customFormat="1" ht="10.5">
      <c r="A137" s="74" t="s">
        <v>418</v>
      </c>
      <c r="B137" s="74" t="s">
        <v>247</v>
      </c>
      <c r="C137" s="74" t="s">
        <v>245</v>
      </c>
      <c r="D137" s="74" t="s">
        <v>246</v>
      </c>
      <c r="E137" s="74">
        <v>40</v>
      </c>
      <c r="F137" s="74">
        <v>40</v>
      </c>
      <c r="G137" s="74">
        <v>40</v>
      </c>
      <c r="H137" s="74">
        <v>40</v>
      </c>
      <c r="I137" s="74">
        <v>40</v>
      </c>
      <c r="J137" s="74">
        <v>40</v>
      </c>
      <c r="K137" s="74">
        <v>40</v>
      </c>
      <c r="L137" s="74">
        <v>40</v>
      </c>
      <c r="M137" s="74">
        <v>40</v>
      </c>
      <c r="N137" s="74">
        <v>40</v>
      </c>
      <c r="O137" s="74">
        <v>40</v>
      </c>
      <c r="P137" s="74">
        <v>40</v>
      </c>
      <c r="Q137" s="74">
        <v>40</v>
      </c>
      <c r="R137" s="74">
        <v>40</v>
      </c>
      <c r="S137" s="74">
        <v>40</v>
      </c>
      <c r="T137" s="74">
        <v>40</v>
      </c>
      <c r="U137" s="74">
        <v>40</v>
      </c>
      <c r="V137" s="74">
        <v>40</v>
      </c>
      <c r="W137" s="74">
        <v>40</v>
      </c>
      <c r="X137" s="74">
        <v>40</v>
      </c>
      <c r="Y137" s="74">
        <v>40</v>
      </c>
      <c r="Z137" s="74">
        <v>40</v>
      </c>
      <c r="AA137" s="74">
        <v>40</v>
      </c>
      <c r="AB137" s="74">
        <v>40</v>
      </c>
      <c r="AC137" s="74">
        <v>960</v>
      </c>
      <c r="AD137" s="74">
        <v>6720</v>
      </c>
      <c r="AE137" s="74">
        <v>350400</v>
      </c>
    </row>
    <row r="138" spans="1:31" s="74" customFormat="1" ht="10.5">
      <c r="A138" s="74" t="s">
        <v>79</v>
      </c>
      <c r="B138" s="74" t="s">
        <v>249</v>
      </c>
      <c r="C138" s="74" t="s">
        <v>245</v>
      </c>
      <c r="D138" s="74" t="s">
        <v>246</v>
      </c>
      <c r="E138" s="74">
        <v>0</v>
      </c>
      <c r="F138" s="74">
        <v>0</v>
      </c>
      <c r="G138" s="74">
        <v>0</v>
      </c>
      <c r="H138" s="74">
        <v>0</v>
      </c>
      <c r="I138" s="74">
        <v>0</v>
      </c>
      <c r="J138" s="74">
        <v>0</v>
      </c>
      <c r="K138" s="74">
        <v>0</v>
      </c>
      <c r="L138" s="74">
        <v>0</v>
      </c>
      <c r="M138" s="74">
        <v>1</v>
      </c>
      <c r="N138" s="74">
        <v>1</v>
      </c>
      <c r="O138" s="74">
        <v>1</v>
      </c>
      <c r="P138" s="74">
        <v>1</v>
      </c>
      <c r="Q138" s="74">
        <v>1</v>
      </c>
      <c r="R138" s="74">
        <v>1</v>
      </c>
      <c r="S138" s="74">
        <v>1</v>
      </c>
      <c r="T138" s="74">
        <v>1</v>
      </c>
      <c r="U138" s="74">
        <v>1</v>
      </c>
      <c r="V138" s="74">
        <v>1</v>
      </c>
      <c r="W138" s="74">
        <v>0</v>
      </c>
      <c r="X138" s="74">
        <v>0</v>
      </c>
      <c r="Y138" s="74">
        <v>0</v>
      </c>
      <c r="Z138" s="74">
        <v>0</v>
      </c>
      <c r="AA138" s="74">
        <v>0</v>
      </c>
      <c r="AB138" s="74">
        <v>0</v>
      </c>
      <c r="AC138" s="74">
        <v>10</v>
      </c>
      <c r="AD138" s="74">
        <v>70</v>
      </c>
      <c r="AE138" s="74">
        <v>3650</v>
      </c>
    </row>
    <row r="139" spans="1:31" s="74" customFormat="1" ht="10.5">
      <c r="A139" s="74" t="s">
        <v>262</v>
      </c>
      <c r="B139" s="74" t="s">
        <v>263</v>
      </c>
      <c r="C139" s="74" t="s">
        <v>245</v>
      </c>
      <c r="D139" s="74" t="s">
        <v>271</v>
      </c>
      <c r="E139" s="74">
        <v>50</v>
      </c>
      <c r="F139" s="74">
        <v>50</v>
      </c>
      <c r="G139" s="74">
        <v>50</v>
      </c>
      <c r="H139" s="74">
        <v>50</v>
      </c>
      <c r="I139" s="74">
        <v>50</v>
      </c>
      <c r="J139" s="74">
        <v>50</v>
      </c>
      <c r="K139" s="74">
        <v>50</v>
      </c>
      <c r="L139" s="74">
        <v>50</v>
      </c>
      <c r="M139" s="74">
        <v>50</v>
      </c>
      <c r="N139" s="74">
        <v>50</v>
      </c>
      <c r="O139" s="74">
        <v>50</v>
      </c>
      <c r="P139" s="74">
        <v>50</v>
      </c>
      <c r="Q139" s="74">
        <v>50</v>
      </c>
      <c r="R139" s="74">
        <v>50</v>
      </c>
      <c r="S139" s="74">
        <v>50</v>
      </c>
      <c r="T139" s="74">
        <v>50</v>
      </c>
      <c r="U139" s="74">
        <v>50</v>
      </c>
      <c r="V139" s="74">
        <v>50</v>
      </c>
      <c r="W139" s="74">
        <v>50</v>
      </c>
      <c r="X139" s="74">
        <v>50</v>
      </c>
      <c r="Y139" s="74">
        <v>50</v>
      </c>
      <c r="Z139" s="74">
        <v>50</v>
      </c>
      <c r="AA139" s="74">
        <v>50</v>
      </c>
      <c r="AB139" s="74">
        <v>50</v>
      </c>
      <c r="AC139" s="74">
        <v>1200</v>
      </c>
      <c r="AD139" s="74">
        <v>8400</v>
      </c>
      <c r="AE139" s="74">
        <v>438000</v>
      </c>
    </row>
    <row r="140" spans="1:31" s="74" customFormat="1" ht="10.5">
      <c r="D140" s="74" t="s">
        <v>278</v>
      </c>
      <c r="E140" s="74">
        <v>50</v>
      </c>
      <c r="F140" s="74">
        <v>50</v>
      </c>
      <c r="G140" s="74">
        <v>50</v>
      </c>
      <c r="H140" s="74">
        <v>50</v>
      </c>
      <c r="I140" s="74">
        <v>50</v>
      </c>
      <c r="J140" s="74">
        <v>50</v>
      </c>
      <c r="K140" s="74">
        <v>50</v>
      </c>
      <c r="L140" s="74">
        <v>50</v>
      </c>
      <c r="M140" s="74">
        <v>50</v>
      </c>
      <c r="N140" s="74">
        <v>50</v>
      </c>
      <c r="O140" s="74">
        <v>50</v>
      </c>
      <c r="P140" s="74">
        <v>50</v>
      </c>
      <c r="Q140" s="74">
        <v>50</v>
      </c>
      <c r="R140" s="74">
        <v>50</v>
      </c>
      <c r="S140" s="74">
        <v>50</v>
      </c>
      <c r="T140" s="74">
        <v>50</v>
      </c>
      <c r="U140" s="74">
        <v>50</v>
      </c>
      <c r="V140" s="74">
        <v>50</v>
      </c>
      <c r="W140" s="74">
        <v>50</v>
      </c>
      <c r="X140" s="74">
        <v>50</v>
      </c>
      <c r="Y140" s="74">
        <v>50</v>
      </c>
      <c r="Z140" s="74">
        <v>50</v>
      </c>
      <c r="AA140" s="74">
        <v>50</v>
      </c>
      <c r="AB140" s="74">
        <v>50</v>
      </c>
      <c r="AC140" s="74">
        <v>1200</v>
      </c>
    </row>
    <row r="141" spans="1:31" s="74" customFormat="1" ht="10.5">
      <c r="D141" s="74" t="s">
        <v>279</v>
      </c>
      <c r="E141" s="74">
        <v>50</v>
      </c>
      <c r="F141" s="74">
        <v>50</v>
      </c>
      <c r="G141" s="74">
        <v>50</v>
      </c>
      <c r="H141" s="74">
        <v>50</v>
      </c>
      <c r="I141" s="74">
        <v>50</v>
      </c>
      <c r="J141" s="74">
        <v>50</v>
      </c>
      <c r="K141" s="74">
        <v>50</v>
      </c>
      <c r="L141" s="74">
        <v>50</v>
      </c>
      <c r="M141" s="74">
        <v>50</v>
      </c>
      <c r="N141" s="74">
        <v>50</v>
      </c>
      <c r="O141" s="74">
        <v>50</v>
      </c>
      <c r="P141" s="74">
        <v>50</v>
      </c>
      <c r="Q141" s="74">
        <v>50</v>
      </c>
      <c r="R141" s="74">
        <v>50</v>
      </c>
      <c r="S141" s="74">
        <v>50</v>
      </c>
      <c r="T141" s="74">
        <v>50</v>
      </c>
      <c r="U141" s="74">
        <v>50</v>
      </c>
      <c r="V141" s="74">
        <v>50</v>
      </c>
      <c r="W141" s="74">
        <v>50</v>
      </c>
      <c r="X141" s="74">
        <v>50</v>
      </c>
      <c r="Y141" s="74">
        <v>50</v>
      </c>
      <c r="Z141" s="74">
        <v>50</v>
      </c>
      <c r="AA141" s="74">
        <v>50</v>
      </c>
      <c r="AB141" s="74">
        <v>50</v>
      </c>
      <c r="AC141" s="74">
        <v>1200</v>
      </c>
    </row>
    <row r="142" spans="1:31" s="74" customFormat="1" ht="10.5">
      <c r="A142" s="74" t="s">
        <v>419</v>
      </c>
      <c r="B142" s="74" t="s">
        <v>263</v>
      </c>
      <c r="C142" s="74" t="s">
        <v>245</v>
      </c>
      <c r="D142" s="74" t="s">
        <v>246</v>
      </c>
      <c r="E142" s="74">
        <v>30</v>
      </c>
      <c r="F142" s="74">
        <v>30</v>
      </c>
      <c r="G142" s="74">
        <v>30</v>
      </c>
      <c r="H142" s="74">
        <v>30</v>
      </c>
      <c r="I142" s="74">
        <v>30</v>
      </c>
      <c r="J142" s="74">
        <v>30</v>
      </c>
      <c r="K142" s="74">
        <v>30</v>
      </c>
      <c r="L142" s="74">
        <v>30</v>
      </c>
      <c r="M142" s="74">
        <v>30</v>
      </c>
      <c r="N142" s="74">
        <v>30</v>
      </c>
      <c r="O142" s="74">
        <v>30</v>
      </c>
      <c r="P142" s="74">
        <v>30</v>
      </c>
      <c r="Q142" s="74">
        <v>30</v>
      </c>
      <c r="R142" s="74">
        <v>30</v>
      </c>
      <c r="S142" s="74">
        <v>30</v>
      </c>
      <c r="T142" s="74">
        <v>30</v>
      </c>
      <c r="U142" s="74">
        <v>30</v>
      </c>
      <c r="V142" s="74">
        <v>30</v>
      </c>
      <c r="W142" s="74">
        <v>30</v>
      </c>
      <c r="X142" s="74">
        <v>30</v>
      </c>
      <c r="Y142" s="74">
        <v>30</v>
      </c>
      <c r="Z142" s="74">
        <v>30</v>
      </c>
      <c r="AA142" s="74">
        <v>30</v>
      </c>
      <c r="AB142" s="74">
        <v>30</v>
      </c>
      <c r="AC142" s="74">
        <v>720</v>
      </c>
      <c r="AD142" s="74">
        <v>5040</v>
      </c>
      <c r="AE142" s="74">
        <v>262800</v>
      </c>
    </row>
    <row r="143" spans="1:31" s="74" customFormat="1" ht="10.5">
      <c r="A143" s="74" t="s">
        <v>420</v>
      </c>
      <c r="B143" s="74" t="s">
        <v>263</v>
      </c>
      <c r="C143" s="74" t="s">
        <v>245</v>
      </c>
      <c r="D143" s="74" t="s">
        <v>246</v>
      </c>
      <c r="E143" s="74">
        <v>60</v>
      </c>
      <c r="F143" s="74">
        <v>60</v>
      </c>
      <c r="G143" s="74">
        <v>60</v>
      </c>
      <c r="H143" s="74">
        <v>60</v>
      </c>
      <c r="I143" s="74">
        <v>60</v>
      </c>
      <c r="J143" s="74">
        <v>60</v>
      </c>
      <c r="K143" s="74">
        <v>60</v>
      </c>
      <c r="L143" s="74">
        <v>60</v>
      </c>
      <c r="M143" s="74">
        <v>60</v>
      </c>
      <c r="N143" s="74">
        <v>60</v>
      </c>
      <c r="O143" s="74">
        <v>60</v>
      </c>
      <c r="P143" s="74">
        <v>60</v>
      </c>
      <c r="Q143" s="74">
        <v>60</v>
      </c>
      <c r="R143" s="74">
        <v>60</v>
      </c>
      <c r="S143" s="74">
        <v>60</v>
      </c>
      <c r="T143" s="74">
        <v>60</v>
      </c>
      <c r="U143" s="74">
        <v>60</v>
      </c>
      <c r="V143" s="74">
        <v>60</v>
      </c>
      <c r="W143" s="74">
        <v>60</v>
      </c>
      <c r="X143" s="74">
        <v>60</v>
      </c>
      <c r="Y143" s="74">
        <v>60</v>
      </c>
      <c r="Z143" s="74">
        <v>60</v>
      </c>
      <c r="AA143" s="74">
        <v>60</v>
      </c>
      <c r="AB143" s="74">
        <v>60</v>
      </c>
      <c r="AC143" s="74">
        <v>1440</v>
      </c>
      <c r="AD143" s="74">
        <v>10080</v>
      </c>
      <c r="AE143" s="74">
        <v>525600</v>
      </c>
    </row>
    <row r="144" spans="1:31" s="74" customFormat="1" ht="10.5">
      <c r="A144" s="74" t="s">
        <v>276</v>
      </c>
      <c r="B144" s="74" t="s">
        <v>244</v>
      </c>
      <c r="C144" s="74" t="s">
        <v>245</v>
      </c>
      <c r="D144" s="74" t="s">
        <v>246</v>
      </c>
      <c r="E144" s="74">
        <v>1</v>
      </c>
      <c r="F144" s="74">
        <v>1</v>
      </c>
      <c r="G144" s="74">
        <v>1</v>
      </c>
      <c r="H144" s="74">
        <v>1</v>
      </c>
      <c r="I144" s="74">
        <v>1</v>
      </c>
      <c r="J144" s="74">
        <v>1</v>
      </c>
      <c r="K144" s="74">
        <v>1</v>
      </c>
      <c r="L144" s="74">
        <v>1</v>
      </c>
      <c r="M144" s="74">
        <v>1</v>
      </c>
      <c r="N144" s="74">
        <v>1</v>
      </c>
      <c r="O144" s="74">
        <v>1</v>
      </c>
      <c r="P144" s="74">
        <v>1</v>
      </c>
      <c r="Q144" s="74">
        <v>1</v>
      </c>
      <c r="R144" s="74">
        <v>1</v>
      </c>
      <c r="S144" s="74">
        <v>1</v>
      </c>
      <c r="T144" s="74">
        <v>1</v>
      </c>
      <c r="U144" s="74">
        <v>1</v>
      </c>
      <c r="V144" s="74">
        <v>1</v>
      </c>
      <c r="W144" s="74">
        <v>1</v>
      </c>
      <c r="X144" s="74">
        <v>1</v>
      </c>
      <c r="Y144" s="74">
        <v>1</v>
      </c>
      <c r="Z144" s="74">
        <v>1</v>
      </c>
      <c r="AA144" s="74">
        <v>1</v>
      </c>
      <c r="AB144" s="74">
        <v>1</v>
      </c>
      <c r="AC144" s="74">
        <v>24</v>
      </c>
      <c r="AD144" s="74">
        <v>168</v>
      </c>
      <c r="AE144" s="74">
        <v>8760</v>
      </c>
    </row>
    <row r="145" spans="1:31" s="74" customFormat="1" ht="10.5">
      <c r="A145" s="74" t="s">
        <v>275</v>
      </c>
      <c r="B145" s="74" t="s">
        <v>244</v>
      </c>
      <c r="C145" s="74" t="s">
        <v>245</v>
      </c>
      <c r="D145" s="74" t="s">
        <v>246</v>
      </c>
      <c r="E145" s="74">
        <v>1</v>
      </c>
      <c r="F145" s="74">
        <v>1</v>
      </c>
      <c r="G145" s="74">
        <v>1</v>
      </c>
      <c r="H145" s="74">
        <v>1</v>
      </c>
      <c r="I145" s="74">
        <v>1</v>
      </c>
      <c r="J145" s="74">
        <v>1</v>
      </c>
      <c r="K145" s="74">
        <v>1</v>
      </c>
      <c r="L145" s="74">
        <v>1</v>
      </c>
      <c r="M145" s="74">
        <v>1</v>
      </c>
      <c r="N145" s="74">
        <v>1</v>
      </c>
      <c r="O145" s="74">
        <v>1</v>
      </c>
      <c r="P145" s="74">
        <v>1</v>
      </c>
      <c r="Q145" s="74">
        <v>1</v>
      </c>
      <c r="R145" s="74">
        <v>1</v>
      </c>
      <c r="S145" s="74">
        <v>1</v>
      </c>
      <c r="T145" s="74">
        <v>1</v>
      </c>
      <c r="U145" s="74">
        <v>1</v>
      </c>
      <c r="V145" s="74">
        <v>1</v>
      </c>
      <c r="W145" s="74">
        <v>1</v>
      </c>
      <c r="X145" s="74">
        <v>1</v>
      </c>
      <c r="Y145" s="74">
        <v>1</v>
      </c>
      <c r="Z145" s="74">
        <v>1</v>
      </c>
      <c r="AA145" s="74">
        <v>1</v>
      </c>
      <c r="AB145" s="74">
        <v>1</v>
      </c>
      <c r="AC145" s="74">
        <v>24</v>
      </c>
      <c r="AD145" s="74">
        <v>168</v>
      </c>
      <c r="AE145" s="74">
        <v>8760</v>
      </c>
    </row>
    <row r="146" spans="1:31" s="74" customFormat="1" ht="10.5">
      <c r="A146" s="74" t="s">
        <v>264</v>
      </c>
      <c r="B146" s="74" t="s">
        <v>265</v>
      </c>
      <c r="C146" s="74" t="s">
        <v>245</v>
      </c>
      <c r="D146" s="74" t="s">
        <v>246</v>
      </c>
      <c r="E146" s="74">
        <v>4</v>
      </c>
      <c r="F146" s="74">
        <v>4</v>
      </c>
      <c r="G146" s="74">
        <v>4</v>
      </c>
      <c r="H146" s="74">
        <v>4</v>
      </c>
      <c r="I146" s="74">
        <v>4</v>
      </c>
      <c r="J146" s="74">
        <v>4</v>
      </c>
      <c r="K146" s="74">
        <v>4</v>
      </c>
      <c r="L146" s="74">
        <v>4</v>
      </c>
      <c r="M146" s="74">
        <v>4</v>
      </c>
      <c r="N146" s="74">
        <v>4</v>
      </c>
      <c r="O146" s="74">
        <v>4</v>
      </c>
      <c r="P146" s="74">
        <v>4</v>
      </c>
      <c r="Q146" s="74">
        <v>4</v>
      </c>
      <c r="R146" s="74">
        <v>4</v>
      </c>
      <c r="S146" s="74">
        <v>4</v>
      </c>
      <c r="T146" s="74">
        <v>4</v>
      </c>
      <c r="U146" s="74">
        <v>4</v>
      </c>
      <c r="V146" s="74">
        <v>4</v>
      </c>
      <c r="W146" s="74">
        <v>4</v>
      </c>
      <c r="X146" s="74">
        <v>4</v>
      </c>
      <c r="Y146" s="74">
        <v>4</v>
      </c>
      <c r="Z146" s="74">
        <v>4</v>
      </c>
      <c r="AA146" s="74">
        <v>4</v>
      </c>
      <c r="AB146" s="74">
        <v>4</v>
      </c>
      <c r="AC146" s="74">
        <v>96</v>
      </c>
      <c r="AD146" s="74">
        <v>672</v>
      </c>
      <c r="AE146" s="74">
        <v>35040</v>
      </c>
    </row>
    <row r="147" spans="1:31" s="74" customFormat="1" ht="10.5">
      <c r="A147" s="74" t="s">
        <v>266</v>
      </c>
      <c r="B147" s="74" t="s">
        <v>247</v>
      </c>
      <c r="C147" s="74" t="s">
        <v>282</v>
      </c>
      <c r="D147" s="74" t="s">
        <v>246</v>
      </c>
      <c r="E147" s="74">
        <v>13</v>
      </c>
      <c r="F147" s="74">
        <v>13</v>
      </c>
      <c r="G147" s="74">
        <v>13</v>
      </c>
      <c r="H147" s="74">
        <v>13</v>
      </c>
      <c r="I147" s="74">
        <v>13</v>
      </c>
      <c r="J147" s="74">
        <v>13</v>
      </c>
      <c r="K147" s="74">
        <v>13</v>
      </c>
      <c r="L147" s="74">
        <v>13</v>
      </c>
      <c r="M147" s="74">
        <v>13</v>
      </c>
      <c r="N147" s="74">
        <v>13</v>
      </c>
      <c r="O147" s="74">
        <v>13</v>
      </c>
      <c r="P147" s="74">
        <v>13</v>
      </c>
      <c r="Q147" s="74">
        <v>13</v>
      </c>
      <c r="R147" s="74">
        <v>13</v>
      </c>
      <c r="S147" s="74">
        <v>13</v>
      </c>
      <c r="T147" s="74">
        <v>13</v>
      </c>
      <c r="U147" s="74">
        <v>13</v>
      </c>
      <c r="V147" s="74">
        <v>13</v>
      </c>
      <c r="W147" s="74">
        <v>13</v>
      </c>
      <c r="X147" s="74">
        <v>13</v>
      </c>
      <c r="Y147" s="74">
        <v>13</v>
      </c>
      <c r="Z147" s="74">
        <v>13</v>
      </c>
      <c r="AA147" s="74">
        <v>13</v>
      </c>
      <c r="AB147" s="74">
        <v>13</v>
      </c>
      <c r="AC147" s="74">
        <v>312</v>
      </c>
      <c r="AD147" s="74">
        <v>2184</v>
      </c>
      <c r="AE147" s="74">
        <v>113880</v>
      </c>
    </row>
    <row r="148" spans="1:31" s="74" customFormat="1" ht="10.5">
      <c r="C148" s="74" t="s">
        <v>283</v>
      </c>
      <c r="D148" s="74" t="s">
        <v>246</v>
      </c>
      <c r="E148" s="74">
        <v>13</v>
      </c>
      <c r="F148" s="74">
        <v>13</v>
      </c>
      <c r="G148" s="74">
        <v>13</v>
      </c>
      <c r="H148" s="74">
        <v>13</v>
      </c>
      <c r="I148" s="74">
        <v>13</v>
      </c>
      <c r="J148" s="74">
        <v>13</v>
      </c>
      <c r="K148" s="74">
        <v>13</v>
      </c>
      <c r="L148" s="74">
        <v>13</v>
      </c>
      <c r="M148" s="74">
        <v>13</v>
      </c>
      <c r="N148" s="74">
        <v>13</v>
      </c>
      <c r="O148" s="74">
        <v>13</v>
      </c>
      <c r="P148" s="74">
        <v>13</v>
      </c>
      <c r="Q148" s="74">
        <v>13</v>
      </c>
      <c r="R148" s="74">
        <v>13</v>
      </c>
      <c r="S148" s="74">
        <v>13</v>
      </c>
      <c r="T148" s="74">
        <v>13</v>
      </c>
      <c r="U148" s="74">
        <v>13</v>
      </c>
      <c r="V148" s="74">
        <v>13</v>
      </c>
      <c r="W148" s="74">
        <v>13</v>
      </c>
      <c r="X148" s="74">
        <v>13</v>
      </c>
      <c r="Y148" s="74">
        <v>13</v>
      </c>
      <c r="Z148" s="74">
        <v>13</v>
      </c>
      <c r="AA148" s="74">
        <v>13</v>
      </c>
      <c r="AB148" s="74">
        <v>13</v>
      </c>
      <c r="AC148" s="74">
        <v>312</v>
      </c>
      <c r="AD148" s="74">
        <v>2184</v>
      </c>
    </row>
    <row r="149" spans="1:31" s="74" customFormat="1" ht="10.5">
      <c r="C149" s="74" t="s">
        <v>245</v>
      </c>
      <c r="D149" s="74" t="s">
        <v>246</v>
      </c>
      <c r="E149" s="74">
        <v>13</v>
      </c>
      <c r="F149" s="74">
        <v>13</v>
      </c>
      <c r="G149" s="74">
        <v>13</v>
      </c>
      <c r="H149" s="74">
        <v>13</v>
      </c>
      <c r="I149" s="74">
        <v>13</v>
      </c>
      <c r="J149" s="74">
        <v>13</v>
      </c>
      <c r="K149" s="74">
        <v>13</v>
      </c>
      <c r="L149" s="74">
        <v>13</v>
      </c>
      <c r="M149" s="74">
        <v>13</v>
      </c>
      <c r="N149" s="74">
        <v>13</v>
      </c>
      <c r="O149" s="74">
        <v>13</v>
      </c>
      <c r="P149" s="74">
        <v>13</v>
      </c>
      <c r="Q149" s="74">
        <v>13</v>
      </c>
      <c r="R149" s="74">
        <v>13</v>
      </c>
      <c r="S149" s="74">
        <v>13</v>
      </c>
      <c r="T149" s="74">
        <v>13</v>
      </c>
      <c r="U149" s="74">
        <v>13</v>
      </c>
      <c r="V149" s="74">
        <v>13</v>
      </c>
      <c r="W149" s="74">
        <v>13</v>
      </c>
      <c r="X149" s="74">
        <v>13</v>
      </c>
      <c r="Y149" s="74">
        <v>13</v>
      </c>
      <c r="Z149" s="74">
        <v>13</v>
      </c>
      <c r="AA149" s="74">
        <v>13</v>
      </c>
      <c r="AB149" s="74">
        <v>13</v>
      </c>
      <c r="AC149" s="74">
        <v>312</v>
      </c>
      <c r="AD149" s="74">
        <v>2184</v>
      </c>
    </row>
    <row r="150" spans="1:31" s="74" customFormat="1" ht="10.5">
      <c r="A150" s="74" t="s">
        <v>267</v>
      </c>
      <c r="B150" s="74" t="s">
        <v>247</v>
      </c>
      <c r="C150" s="74" t="s">
        <v>245</v>
      </c>
      <c r="D150" s="74" t="s">
        <v>246</v>
      </c>
      <c r="E150" s="74">
        <v>6.7</v>
      </c>
      <c r="F150" s="74">
        <v>6.7</v>
      </c>
      <c r="G150" s="74">
        <v>6.7</v>
      </c>
      <c r="H150" s="74">
        <v>6.7</v>
      </c>
      <c r="I150" s="74">
        <v>6.7</v>
      </c>
      <c r="J150" s="74">
        <v>6.7</v>
      </c>
      <c r="K150" s="74">
        <v>6.7</v>
      </c>
      <c r="L150" s="74">
        <v>6.7</v>
      </c>
      <c r="M150" s="74">
        <v>6.7</v>
      </c>
      <c r="N150" s="74">
        <v>6.7</v>
      </c>
      <c r="O150" s="74">
        <v>6.7</v>
      </c>
      <c r="P150" s="74">
        <v>6.7</v>
      </c>
      <c r="Q150" s="74">
        <v>6.7</v>
      </c>
      <c r="R150" s="74">
        <v>6.7</v>
      </c>
      <c r="S150" s="74">
        <v>6.7</v>
      </c>
      <c r="T150" s="74">
        <v>6.7</v>
      </c>
      <c r="U150" s="74">
        <v>6.7</v>
      </c>
      <c r="V150" s="74">
        <v>6.7</v>
      </c>
      <c r="W150" s="74">
        <v>6.7</v>
      </c>
      <c r="X150" s="74">
        <v>6.7</v>
      </c>
      <c r="Y150" s="74">
        <v>6.7</v>
      </c>
      <c r="Z150" s="74">
        <v>6.7</v>
      </c>
      <c r="AA150" s="74">
        <v>6.7</v>
      </c>
      <c r="AB150" s="74">
        <v>6.7</v>
      </c>
      <c r="AC150" s="74">
        <v>160.80000000000001</v>
      </c>
      <c r="AD150" s="74">
        <v>1125.5999999999999</v>
      </c>
      <c r="AE150" s="74">
        <v>58692</v>
      </c>
    </row>
    <row r="151" spans="1:31" s="74" customFormat="1" ht="10.5">
      <c r="A151" s="74" t="s">
        <v>268</v>
      </c>
      <c r="B151" s="74" t="s">
        <v>247</v>
      </c>
      <c r="C151" s="74" t="s">
        <v>245</v>
      </c>
      <c r="D151" s="74" t="s">
        <v>246</v>
      </c>
      <c r="E151" s="74">
        <v>60</v>
      </c>
      <c r="F151" s="74">
        <v>60</v>
      </c>
      <c r="G151" s="74">
        <v>60</v>
      </c>
      <c r="H151" s="74">
        <v>60</v>
      </c>
      <c r="I151" s="74">
        <v>60</v>
      </c>
      <c r="J151" s="74">
        <v>60</v>
      </c>
      <c r="K151" s="74">
        <v>60</v>
      </c>
      <c r="L151" s="74">
        <v>60</v>
      </c>
      <c r="M151" s="74">
        <v>60</v>
      </c>
      <c r="N151" s="74">
        <v>60</v>
      </c>
      <c r="O151" s="74">
        <v>60</v>
      </c>
      <c r="P151" s="74">
        <v>60</v>
      </c>
      <c r="Q151" s="74">
        <v>60</v>
      </c>
      <c r="R151" s="74">
        <v>60</v>
      </c>
      <c r="S151" s="74">
        <v>60</v>
      </c>
      <c r="T151" s="74">
        <v>60</v>
      </c>
      <c r="U151" s="74">
        <v>60</v>
      </c>
      <c r="V151" s="74">
        <v>60</v>
      </c>
      <c r="W151" s="74">
        <v>60</v>
      </c>
      <c r="X151" s="74">
        <v>60</v>
      </c>
      <c r="Y151" s="74">
        <v>60</v>
      </c>
      <c r="Z151" s="74">
        <v>60</v>
      </c>
      <c r="AA151" s="74">
        <v>60</v>
      </c>
      <c r="AB151" s="74">
        <v>60</v>
      </c>
      <c r="AC151" s="74">
        <v>1440</v>
      </c>
      <c r="AD151" s="74">
        <v>10080</v>
      </c>
      <c r="AE151" s="74">
        <v>525600</v>
      </c>
    </row>
    <row r="152" spans="1:31" s="74" customFormat="1" ht="10.5">
      <c r="A152" s="74" t="s">
        <v>269</v>
      </c>
      <c r="B152" s="74" t="s">
        <v>247</v>
      </c>
      <c r="C152" s="74" t="s">
        <v>245</v>
      </c>
      <c r="D152" s="74" t="s">
        <v>246</v>
      </c>
      <c r="E152" s="74">
        <v>16</v>
      </c>
      <c r="F152" s="74">
        <v>16</v>
      </c>
      <c r="G152" s="74">
        <v>16</v>
      </c>
      <c r="H152" s="74">
        <v>16</v>
      </c>
      <c r="I152" s="74">
        <v>16</v>
      </c>
      <c r="J152" s="74">
        <v>16</v>
      </c>
      <c r="K152" s="74">
        <v>16</v>
      </c>
      <c r="L152" s="74">
        <v>16</v>
      </c>
      <c r="M152" s="74">
        <v>16</v>
      </c>
      <c r="N152" s="74">
        <v>16</v>
      </c>
      <c r="O152" s="74">
        <v>16</v>
      </c>
      <c r="P152" s="74">
        <v>16</v>
      </c>
      <c r="Q152" s="74">
        <v>16</v>
      </c>
      <c r="R152" s="74">
        <v>16</v>
      </c>
      <c r="S152" s="74">
        <v>16</v>
      </c>
      <c r="T152" s="74">
        <v>16</v>
      </c>
      <c r="U152" s="74">
        <v>16</v>
      </c>
      <c r="V152" s="74">
        <v>16</v>
      </c>
      <c r="W152" s="74">
        <v>16</v>
      </c>
      <c r="X152" s="74">
        <v>16</v>
      </c>
      <c r="Y152" s="74">
        <v>16</v>
      </c>
      <c r="Z152" s="74">
        <v>16</v>
      </c>
      <c r="AA152" s="74">
        <v>16</v>
      </c>
      <c r="AB152" s="74">
        <v>16</v>
      </c>
      <c r="AC152" s="74">
        <v>384</v>
      </c>
      <c r="AD152" s="74">
        <v>2688</v>
      </c>
      <c r="AE152" s="74">
        <v>140160</v>
      </c>
    </row>
    <row r="153" spans="1:31" s="74" customFormat="1" ht="10.5">
      <c r="A153" s="74" t="s">
        <v>277</v>
      </c>
      <c r="B153" s="74" t="s">
        <v>253</v>
      </c>
      <c r="C153" s="74" t="s">
        <v>245</v>
      </c>
      <c r="D153" s="74" t="s">
        <v>246</v>
      </c>
      <c r="E153" s="74">
        <v>120</v>
      </c>
      <c r="F153" s="74">
        <v>120</v>
      </c>
      <c r="G153" s="74">
        <v>120</v>
      </c>
      <c r="H153" s="74">
        <v>120</v>
      </c>
      <c r="I153" s="74">
        <v>120</v>
      </c>
      <c r="J153" s="74">
        <v>120</v>
      </c>
      <c r="K153" s="74">
        <v>120</v>
      </c>
      <c r="L153" s="74">
        <v>120</v>
      </c>
      <c r="M153" s="74">
        <v>120</v>
      </c>
      <c r="N153" s="74">
        <v>120</v>
      </c>
      <c r="O153" s="74">
        <v>120</v>
      </c>
      <c r="P153" s="74">
        <v>120</v>
      </c>
      <c r="Q153" s="74">
        <v>120</v>
      </c>
      <c r="R153" s="74">
        <v>120</v>
      </c>
      <c r="S153" s="74">
        <v>120</v>
      </c>
      <c r="T153" s="74">
        <v>120</v>
      </c>
      <c r="U153" s="74">
        <v>120</v>
      </c>
      <c r="V153" s="74">
        <v>120</v>
      </c>
      <c r="W153" s="74">
        <v>120</v>
      </c>
      <c r="X153" s="74">
        <v>120</v>
      </c>
      <c r="Y153" s="74">
        <v>120</v>
      </c>
      <c r="Z153" s="74">
        <v>120</v>
      </c>
      <c r="AA153" s="74">
        <v>120</v>
      </c>
      <c r="AB153" s="74">
        <v>120</v>
      </c>
      <c r="AC153" s="74">
        <v>2880</v>
      </c>
      <c r="AD153" s="74">
        <v>20160</v>
      </c>
      <c r="AE153" s="74">
        <v>1051200</v>
      </c>
    </row>
    <row r="154" spans="1:31" s="74" customFormat="1" ht="10.5">
      <c r="A154" s="74" t="s">
        <v>251</v>
      </c>
      <c r="B154" s="74" t="s">
        <v>244</v>
      </c>
      <c r="C154" s="74" t="s">
        <v>245</v>
      </c>
      <c r="D154" s="74" t="s">
        <v>246</v>
      </c>
      <c r="E154" s="74">
        <v>0</v>
      </c>
      <c r="F154" s="74">
        <v>0</v>
      </c>
      <c r="G154" s="74">
        <v>0</v>
      </c>
      <c r="H154" s="74">
        <v>0</v>
      </c>
      <c r="I154" s="74">
        <v>0</v>
      </c>
      <c r="J154" s="74">
        <v>0</v>
      </c>
      <c r="K154" s="74">
        <v>0</v>
      </c>
      <c r="L154" s="74">
        <v>0</v>
      </c>
      <c r="M154" s="74">
        <v>0</v>
      </c>
      <c r="N154" s="74">
        <v>0</v>
      </c>
      <c r="O154" s="74">
        <v>0</v>
      </c>
      <c r="P154" s="74">
        <v>0</v>
      </c>
      <c r="Q154" s="74">
        <v>0</v>
      </c>
      <c r="R154" s="74">
        <v>0</v>
      </c>
      <c r="S154" s="74">
        <v>0</v>
      </c>
      <c r="T154" s="74">
        <v>0</v>
      </c>
      <c r="U154" s="74">
        <v>0</v>
      </c>
      <c r="V154" s="74">
        <v>0</v>
      </c>
      <c r="W154" s="74">
        <v>0</v>
      </c>
      <c r="X154" s="74">
        <v>0</v>
      </c>
      <c r="Y154" s="74">
        <v>0</v>
      </c>
      <c r="Z154" s="74">
        <v>0</v>
      </c>
      <c r="AA154" s="74">
        <v>0</v>
      </c>
      <c r="AB154" s="74">
        <v>0</v>
      </c>
      <c r="AC154" s="74">
        <v>0</v>
      </c>
      <c r="AD154" s="74">
        <v>0</v>
      </c>
      <c r="AE154" s="74">
        <v>0</v>
      </c>
    </row>
    <row r="155" spans="1:31" s="74" customFormat="1" ht="10.5">
      <c r="A155" s="74" t="s">
        <v>252</v>
      </c>
      <c r="B155" s="74" t="s">
        <v>253</v>
      </c>
      <c r="C155" s="74" t="s">
        <v>245</v>
      </c>
      <c r="D155" s="74" t="s">
        <v>246</v>
      </c>
      <c r="E155" s="74">
        <v>0.2</v>
      </c>
      <c r="F155" s="74">
        <v>0.2</v>
      </c>
      <c r="G155" s="74">
        <v>0.2</v>
      </c>
      <c r="H155" s="74">
        <v>0.2</v>
      </c>
      <c r="I155" s="74">
        <v>0.2</v>
      </c>
      <c r="J155" s="74">
        <v>0.2</v>
      </c>
      <c r="K155" s="74">
        <v>0.2</v>
      </c>
      <c r="L155" s="74">
        <v>0.2</v>
      </c>
      <c r="M155" s="74">
        <v>0.2</v>
      </c>
      <c r="N155" s="74">
        <v>0.2</v>
      </c>
      <c r="O155" s="74">
        <v>0.2</v>
      </c>
      <c r="P155" s="74">
        <v>0.2</v>
      </c>
      <c r="Q155" s="74">
        <v>0.2</v>
      </c>
      <c r="R155" s="74">
        <v>0.2</v>
      </c>
      <c r="S155" s="74">
        <v>0.2</v>
      </c>
      <c r="T155" s="74">
        <v>0.2</v>
      </c>
      <c r="U155" s="74">
        <v>0.2</v>
      </c>
      <c r="V155" s="74">
        <v>0.2</v>
      </c>
      <c r="W155" s="74">
        <v>0.2</v>
      </c>
      <c r="X155" s="74">
        <v>0.2</v>
      </c>
      <c r="Y155" s="74">
        <v>0.2</v>
      </c>
      <c r="Z155" s="74">
        <v>0.2</v>
      </c>
      <c r="AA155" s="74">
        <v>0.2</v>
      </c>
      <c r="AB155" s="74">
        <v>0.2</v>
      </c>
      <c r="AC155" s="74">
        <v>4.8</v>
      </c>
      <c r="AD155" s="74">
        <v>33.6</v>
      </c>
      <c r="AE155" s="74">
        <v>1752</v>
      </c>
    </row>
    <row r="156" spans="1:31" s="74" customFormat="1" ht="10.5">
      <c r="A156" s="74" t="s">
        <v>254</v>
      </c>
      <c r="B156" s="74" t="s">
        <v>253</v>
      </c>
      <c r="C156" s="74" t="s">
        <v>255</v>
      </c>
      <c r="D156" s="74" t="s">
        <v>246</v>
      </c>
      <c r="E156" s="74">
        <v>1</v>
      </c>
      <c r="F156" s="74">
        <v>1</v>
      </c>
      <c r="G156" s="74">
        <v>1</v>
      </c>
      <c r="H156" s="74">
        <v>1</v>
      </c>
      <c r="I156" s="74">
        <v>1</v>
      </c>
      <c r="J156" s="74">
        <v>1</v>
      </c>
      <c r="K156" s="74">
        <v>1</v>
      </c>
      <c r="L156" s="74">
        <v>1</v>
      </c>
      <c r="M156" s="74">
        <v>1</v>
      </c>
      <c r="N156" s="74">
        <v>1</v>
      </c>
      <c r="O156" s="74">
        <v>1</v>
      </c>
      <c r="P156" s="74">
        <v>1</v>
      </c>
      <c r="Q156" s="74">
        <v>1</v>
      </c>
      <c r="R156" s="74">
        <v>1</v>
      </c>
      <c r="S156" s="74">
        <v>1</v>
      </c>
      <c r="T156" s="74">
        <v>1</v>
      </c>
      <c r="U156" s="74">
        <v>1</v>
      </c>
      <c r="V156" s="74">
        <v>1</v>
      </c>
      <c r="W156" s="74">
        <v>1</v>
      </c>
      <c r="X156" s="74">
        <v>1</v>
      </c>
      <c r="Y156" s="74">
        <v>1</v>
      </c>
      <c r="Z156" s="74">
        <v>1</v>
      </c>
      <c r="AA156" s="74">
        <v>1</v>
      </c>
      <c r="AB156" s="74">
        <v>1</v>
      </c>
      <c r="AC156" s="74">
        <v>24</v>
      </c>
      <c r="AD156" s="74">
        <v>168</v>
      </c>
      <c r="AE156" s="74">
        <v>6924</v>
      </c>
    </row>
    <row r="157" spans="1:31" s="74" customFormat="1" ht="10.5">
      <c r="C157" s="74" t="s">
        <v>256</v>
      </c>
      <c r="D157" s="74" t="s">
        <v>246</v>
      </c>
      <c r="E157" s="74">
        <v>0.5</v>
      </c>
      <c r="F157" s="74">
        <v>0.5</v>
      </c>
      <c r="G157" s="74">
        <v>0.5</v>
      </c>
      <c r="H157" s="74">
        <v>0.5</v>
      </c>
      <c r="I157" s="74">
        <v>0.5</v>
      </c>
      <c r="J157" s="74">
        <v>0.5</v>
      </c>
      <c r="K157" s="74">
        <v>0.5</v>
      </c>
      <c r="L157" s="74">
        <v>0.5</v>
      </c>
      <c r="M157" s="74">
        <v>0.5</v>
      </c>
      <c r="N157" s="74">
        <v>0.5</v>
      </c>
      <c r="O157" s="74">
        <v>0.5</v>
      </c>
      <c r="P157" s="74">
        <v>0.5</v>
      </c>
      <c r="Q157" s="74">
        <v>0.5</v>
      </c>
      <c r="R157" s="74">
        <v>0.5</v>
      </c>
      <c r="S157" s="74">
        <v>0.5</v>
      </c>
      <c r="T157" s="74">
        <v>0.5</v>
      </c>
      <c r="U157" s="74">
        <v>0.5</v>
      </c>
      <c r="V157" s="74">
        <v>0.5</v>
      </c>
      <c r="W157" s="74">
        <v>0.5</v>
      </c>
      <c r="X157" s="74">
        <v>0.5</v>
      </c>
      <c r="Y157" s="74">
        <v>0.5</v>
      </c>
      <c r="Z157" s="74">
        <v>0.5</v>
      </c>
      <c r="AA157" s="74">
        <v>0.5</v>
      </c>
      <c r="AB157" s="74">
        <v>0.5</v>
      </c>
      <c r="AC157" s="74">
        <v>12</v>
      </c>
      <c r="AD157" s="74">
        <v>84</v>
      </c>
    </row>
    <row r="158" spans="1:31" s="74" customFormat="1" ht="10.5">
      <c r="C158" s="74" t="s">
        <v>245</v>
      </c>
      <c r="D158" s="74" t="s">
        <v>246</v>
      </c>
      <c r="E158" s="74">
        <v>1</v>
      </c>
      <c r="F158" s="74">
        <v>1</v>
      </c>
      <c r="G158" s="74">
        <v>1</v>
      </c>
      <c r="H158" s="74">
        <v>1</v>
      </c>
      <c r="I158" s="74">
        <v>1</v>
      </c>
      <c r="J158" s="74">
        <v>1</v>
      </c>
      <c r="K158" s="74">
        <v>1</v>
      </c>
      <c r="L158" s="74">
        <v>1</v>
      </c>
      <c r="M158" s="74">
        <v>1</v>
      </c>
      <c r="N158" s="74">
        <v>1</v>
      </c>
      <c r="O158" s="74">
        <v>1</v>
      </c>
      <c r="P158" s="74">
        <v>1</v>
      </c>
      <c r="Q158" s="74">
        <v>1</v>
      </c>
      <c r="R158" s="74">
        <v>1</v>
      </c>
      <c r="S158" s="74">
        <v>1</v>
      </c>
      <c r="T158" s="74">
        <v>1</v>
      </c>
      <c r="U158" s="74">
        <v>1</v>
      </c>
      <c r="V158" s="74">
        <v>1</v>
      </c>
      <c r="W158" s="74">
        <v>1</v>
      </c>
      <c r="X158" s="74">
        <v>1</v>
      </c>
      <c r="Y158" s="74">
        <v>1</v>
      </c>
      <c r="Z158" s="74">
        <v>1</v>
      </c>
      <c r="AA158" s="74">
        <v>1</v>
      </c>
      <c r="AB158" s="74">
        <v>1</v>
      </c>
      <c r="AC158" s="74">
        <v>24</v>
      </c>
      <c r="AD158" s="74">
        <v>168</v>
      </c>
    </row>
    <row r="159" spans="1:31" s="74" customFormat="1" ht="10.5">
      <c r="A159" s="74" t="s">
        <v>257</v>
      </c>
      <c r="B159" s="74" t="s">
        <v>253</v>
      </c>
      <c r="C159" s="74" t="s">
        <v>245</v>
      </c>
      <c r="D159" s="74" t="s">
        <v>246</v>
      </c>
      <c r="E159" s="74">
        <v>0</v>
      </c>
      <c r="F159" s="74">
        <v>0</v>
      </c>
      <c r="G159" s="74">
        <v>0</v>
      </c>
      <c r="H159" s="74">
        <v>0</v>
      </c>
      <c r="I159" s="74">
        <v>0</v>
      </c>
      <c r="J159" s="74">
        <v>0</v>
      </c>
      <c r="K159" s="74">
        <v>0</v>
      </c>
      <c r="L159" s="74">
        <v>0</v>
      </c>
      <c r="M159" s="74">
        <v>0</v>
      </c>
      <c r="N159" s="74">
        <v>0</v>
      </c>
      <c r="O159" s="74">
        <v>0</v>
      </c>
      <c r="P159" s="74">
        <v>0</v>
      </c>
      <c r="Q159" s="74">
        <v>0</v>
      </c>
      <c r="R159" s="74">
        <v>0</v>
      </c>
      <c r="S159" s="74">
        <v>0</v>
      </c>
      <c r="T159" s="74">
        <v>0</v>
      </c>
      <c r="U159" s="74">
        <v>0</v>
      </c>
      <c r="V159" s="74">
        <v>0</v>
      </c>
      <c r="W159" s="74">
        <v>0</v>
      </c>
      <c r="X159" s="74">
        <v>0</v>
      </c>
      <c r="Y159" s="74">
        <v>0</v>
      </c>
      <c r="Z159" s="74">
        <v>0</v>
      </c>
      <c r="AA159" s="74">
        <v>0</v>
      </c>
      <c r="AB159" s="74">
        <v>0</v>
      </c>
      <c r="AC159" s="74">
        <v>0</v>
      </c>
      <c r="AD159" s="74">
        <v>0</v>
      </c>
      <c r="AE159" s="74">
        <v>0</v>
      </c>
    </row>
    <row r="160" spans="1:31" s="74" customFormat="1" ht="10.5">
      <c r="A160" s="74" t="s">
        <v>80</v>
      </c>
      <c r="B160" s="74" t="s">
        <v>244</v>
      </c>
      <c r="C160" s="74" t="s">
        <v>245</v>
      </c>
      <c r="D160" s="74" t="s">
        <v>246</v>
      </c>
      <c r="E160" s="74">
        <v>0.05</v>
      </c>
      <c r="F160" s="74">
        <v>0.05</v>
      </c>
      <c r="G160" s="74">
        <v>0.05</v>
      </c>
      <c r="H160" s="74">
        <v>0.05</v>
      </c>
      <c r="I160" s="74">
        <v>0.05</v>
      </c>
      <c r="J160" s="74">
        <v>0.05</v>
      </c>
      <c r="K160" s="74">
        <v>0.05</v>
      </c>
      <c r="L160" s="74">
        <v>0.05</v>
      </c>
      <c r="M160" s="74">
        <v>0.05</v>
      </c>
      <c r="N160" s="74">
        <v>0.05</v>
      </c>
      <c r="O160" s="74">
        <v>0.05</v>
      </c>
      <c r="P160" s="74">
        <v>0.05</v>
      </c>
      <c r="Q160" s="74">
        <v>0.05</v>
      </c>
      <c r="R160" s="74">
        <v>0.05</v>
      </c>
      <c r="S160" s="74">
        <v>0.05</v>
      </c>
      <c r="T160" s="74">
        <v>0.05</v>
      </c>
      <c r="U160" s="74">
        <v>0.05</v>
      </c>
      <c r="V160" s="74">
        <v>0.05</v>
      </c>
      <c r="W160" s="74">
        <v>0.05</v>
      </c>
      <c r="X160" s="74">
        <v>0.05</v>
      </c>
      <c r="Y160" s="74">
        <v>0.05</v>
      </c>
      <c r="Z160" s="74">
        <v>0.05</v>
      </c>
      <c r="AA160" s="74">
        <v>0.05</v>
      </c>
      <c r="AB160" s="74">
        <v>0.05</v>
      </c>
      <c r="AC160" s="74">
        <v>1.2</v>
      </c>
      <c r="AD160" s="74">
        <v>8.4</v>
      </c>
      <c r="AE160" s="74">
        <v>438</v>
      </c>
    </row>
    <row r="161" spans="1:31" s="74" customFormat="1" ht="10.5">
      <c r="A161" s="74" t="s">
        <v>81</v>
      </c>
      <c r="B161" s="74" t="s">
        <v>244</v>
      </c>
      <c r="C161" s="74" t="s">
        <v>245</v>
      </c>
      <c r="D161" s="74" t="s">
        <v>246</v>
      </c>
      <c r="E161" s="74">
        <v>0.2</v>
      </c>
      <c r="F161" s="74">
        <v>0.2</v>
      </c>
      <c r="G161" s="74">
        <v>0.2</v>
      </c>
      <c r="H161" s="74">
        <v>0.2</v>
      </c>
      <c r="I161" s="74">
        <v>0.2</v>
      </c>
      <c r="J161" s="74">
        <v>0.2</v>
      </c>
      <c r="K161" s="74">
        <v>0.2</v>
      </c>
      <c r="L161" s="74">
        <v>0.2</v>
      </c>
      <c r="M161" s="74">
        <v>0.2</v>
      </c>
      <c r="N161" s="74">
        <v>0.2</v>
      </c>
      <c r="O161" s="74">
        <v>0.2</v>
      </c>
      <c r="P161" s="74">
        <v>0.2</v>
      </c>
      <c r="Q161" s="74">
        <v>0.2</v>
      </c>
      <c r="R161" s="74">
        <v>0.2</v>
      </c>
      <c r="S161" s="74">
        <v>0.2</v>
      </c>
      <c r="T161" s="74">
        <v>0.2</v>
      </c>
      <c r="U161" s="74">
        <v>0.2</v>
      </c>
      <c r="V161" s="74">
        <v>0.2</v>
      </c>
      <c r="W161" s="74">
        <v>0.2</v>
      </c>
      <c r="X161" s="74">
        <v>0.2</v>
      </c>
      <c r="Y161" s="74">
        <v>0.2</v>
      </c>
      <c r="Z161" s="74">
        <v>0.2</v>
      </c>
      <c r="AA161" s="74">
        <v>0.2</v>
      </c>
      <c r="AB161" s="74">
        <v>0.2</v>
      </c>
      <c r="AC161" s="74">
        <v>4.8</v>
      </c>
      <c r="AD161" s="74">
        <v>33.6</v>
      </c>
      <c r="AE161" s="74">
        <v>1752</v>
      </c>
    </row>
    <row r="162" spans="1:31" s="74" customFormat="1" ht="10.5">
      <c r="A162" s="74" t="s">
        <v>82</v>
      </c>
      <c r="B162" s="74" t="s">
        <v>247</v>
      </c>
      <c r="C162" s="74" t="s">
        <v>245</v>
      </c>
      <c r="D162" s="74" t="s">
        <v>246</v>
      </c>
      <c r="E162" s="74">
        <v>60</v>
      </c>
      <c r="F162" s="74">
        <v>60</v>
      </c>
      <c r="G162" s="74">
        <v>60</v>
      </c>
      <c r="H162" s="74">
        <v>60</v>
      </c>
      <c r="I162" s="74">
        <v>60</v>
      </c>
      <c r="J162" s="74">
        <v>60</v>
      </c>
      <c r="K162" s="74">
        <v>60</v>
      </c>
      <c r="L162" s="74">
        <v>60</v>
      </c>
      <c r="M162" s="74">
        <v>60</v>
      </c>
      <c r="N162" s="74">
        <v>60</v>
      </c>
      <c r="O162" s="74">
        <v>60</v>
      </c>
      <c r="P162" s="74">
        <v>60</v>
      </c>
      <c r="Q162" s="74">
        <v>60</v>
      </c>
      <c r="R162" s="74">
        <v>60</v>
      </c>
      <c r="S162" s="74">
        <v>60</v>
      </c>
      <c r="T162" s="74">
        <v>60</v>
      </c>
      <c r="U162" s="74">
        <v>60</v>
      </c>
      <c r="V162" s="74">
        <v>60</v>
      </c>
      <c r="W162" s="74">
        <v>60</v>
      </c>
      <c r="X162" s="74">
        <v>60</v>
      </c>
      <c r="Y162" s="74">
        <v>60</v>
      </c>
      <c r="Z162" s="74">
        <v>60</v>
      </c>
      <c r="AA162" s="74">
        <v>60</v>
      </c>
      <c r="AB162" s="74">
        <v>60</v>
      </c>
      <c r="AC162" s="74">
        <v>1440</v>
      </c>
      <c r="AD162" s="74">
        <v>10080</v>
      </c>
      <c r="AE162" s="74">
        <v>525600</v>
      </c>
    </row>
    <row r="163" spans="1:31" s="74" customFormat="1" ht="10.5">
      <c r="A163" s="74" t="s">
        <v>83</v>
      </c>
      <c r="B163" s="74" t="s">
        <v>247</v>
      </c>
      <c r="C163" s="74" t="s">
        <v>245</v>
      </c>
      <c r="D163" s="74" t="s">
        <v>246</v>
      </c>
      <c r="E163" s="74">
        <v>55</v>
      </c>
      <c r="F163" s="74">
        <v>55</v>
      </c>
      <c r="G163" s="74">
        <v>55</v>
      </c>
      <c r="H163" s="74">
        <v>55</v>
      </c>
      <c r="I163" s="74">
        <v>55</v>
      </c>
      <c r="J163" s="74">
        <v>55</v>
      </c>
      <c r="K163" s="74">
        <v>55</v>
      </c>
      <c r="L163" s="74">
        <v>55</v>
      </c>
      <c r="M163" s="74">
        <v>55</v>
      </c>
      <c r="N163" s="74">
        <v>55</v>
      </c>
      <c r="O163" s="74">
        <v>55</v>
      </c>
      <c r="P163" s="74">
        <v>55</v>
      </c>
      <c r="Q163" s="74">
        <v>55</v>
      </c>
      <c r="R163" s="74">
        <v>55</v>
      </c>
      <c r="S163" s="74">
        <v>55</v>
      </c>
      <c r="T163" s="74">
        <v>55</v>
      </c>
      <c r="U163" s="74">
        <v>55</v>
      </c>
      <c r="V163" s="74">
        <v>55</v>
      </c>
      <c r="W163" s="74">
        <v>55</v>
      </c>
      <c r="X163" s="74">
        <v>55</v>
      </c>
      <c r="Y163" s="74">
        <v>55</v>
      </c>
      <c r="Z163" s="74">
        <v>55</v>
      </c>
      <c r="AA163" s="74">
        <v>55</v>
      </c>
      <c r="AB163" s="74">
        <v>55</v>
      </c>
      <c r="AC163" s="74">
        <v>1320</v>
      </c>
      <c r="AD163" s="74">
        <v>9240</v>
      </c>
      <c r="AE163" s="74">
        <v>481800</v>
      </c>
    </row>
    <row r="164" spans="1:31" s="74" customFormat="1" ht="10.5">
      <c r="A164" s="74" t="s">
        <v>84</v>
      </c>
      <c r="B164" s="74" t="s">
        <v>244</v>
      </c>
      <c r="C164" s="74" t="s">
        <v>245</v>
      </c>
      <c r="D164" s="74" t="s">
        <v>246</v>
      </c>
      <c r="E164" s="74">
        <v>0.05</v>
      </c>
      <c r="F164" s="74">
        <v>0.05</v>
      </c>
      <c r="G164" s="74">
        <v>0.05</v>
      </c>
      <c r="H164" s="74">
        <v>0.05</v>
      </c>
      <c r="I164" s="74">
        <v>0.05</v>
      </c>
      <c r="J164" s="74">
        <v>0.05</v>
      </c>
      <c r="K164" s="74">
        <v>0.05</v>
      </c>
      <c r="L164" s="74">
        <v>0.05</v>
      </c>
      <c r="M164" s="74">
        <v>0.05</v>
      </c>
      <c r="N164" s="74">
        <v>0.05</v>
      </c>
      <c r="O164" s="74">
        <v>0.05</v>
      </c>
      <c r="P164" s="74">
        <v>0.05</v>
      </c>
      <c r="Q164" s="74">
        <v>0.05</v>
      </c>
      <c r="R164" s="74">
        <v>0.05</v>
      </c>
      <c r="S164" s="74">
        <v>0.05</v>
      </c>
      <c r="T164" s="74">
        <v>0.05</v>
      </c>
      <c r="U164" s="74">
        <v>0.05</v>
      </c>
      <c r="V164" s="74">
        <v>0.05</v>
      </c>
      <c r="W164" s="74">
        <v>0.05</v>
      </c>
      <c r="X164" s="74">
        <v>0.05</v>
      </c>
      <c r="Y164" s="74">
        <v>0.05</v>
      </c>
      <c r="Z164" s="74">
        <v>0.05</v>
      </c>
      <c r="AA164" s="74">
        <v>0.05</v>
      </c>
      <c r="AB164" s="74">
        <v>0.05</v>
      </c>
      <c r="AC164" s="74">
        <v>1.2</v>
      </c>
      <c r="AD164" s="74">
        <v>8.4</v>
      </c>
      <c r="AE164" s="74">
        <v>438</v>
      </c>
    </row>
    <row r="165" spans="1:31" s="74" customFormat="1" ht="10.5">
      <c r="A165" s="74" t="s">
        <v>85</v>
      </c>
      <c r="B165" s="74" t="s">
        <v>244</v>
      </c>
      <c r="C165" s="74" t="s">
        <v>245</v>
      </c>
      <c r="D165" s="74" t="s">
        <v>246</v>
      </c>
      <c r="E165" s="74">
        <v>0.2</v>
      </c>
      <c r="F165" s="74">
        <v>0.2</v>
      </c>
      <c r="G165" s="74">
        <v>0.2</v>
      </c>
      <c r="H165" s="74">
        <v>0.2</v>
      </c>
      <c r="I165" s="74">
        <v>0.2</v>
      </c>
      <c r="J165" s="74">
        <v>0.2</v>
      </c>
      <c r="K165" s="74">
        <v>0.2</v>
      </c>
      <c r="L165" s="74">
        <v>0.2</v>
      </c>
      <c r="M165" s="74">
        <v>0.2</v>
      </c>
      <c r="N165" s="74">
        <v>0.2</v>
      </c>
      <c r="O165" s="74">
        <v>0.2</v>
      </c>
      <c r="P165" s="74">
        <v>0.2</v>
      </c>
      <c r="Q165" s="74">
        <v>0.2</v>
      </c>
      <c r="R165" s="74">
        <v>0.2</v>
      </c>
      <c r="S165" s="74">
        <v>0.2</v>
      </c>
      <c r="T165" s="74">
        <v>0.2</v>
      </c>
      <c r="U165" s="74">
        <v>0.2</v>
      </c>
      <c r="V165" s="74">
        <v>0.2</v>
      </c>
      <c r="W165" s="74">
        <v>0.2</v>
      </c>
      <c r="X165" s="74">
        <v>0.2</v>
      </c>
      <c r="Y165" s="74">
        <v>0.2</v>
      </c>
      <c r="Z165" s="74">
        <v>0.2</v>
      </c>
      <c r="AA165" s="74">
        <v>0.2</v>
      </c>
      <c r="AB165" s="74">
        <v>0.2</v>
      </c>
      <c r="AC165" s="74">
        <v>4.8</v>
      </c>
      <c r="AD165" s="74">
        <v>33.6</v>
      </c>
      <c r="AE165" s="74">
        <v>1752</v>
      </c>
    </row>
    <row r="166" spans="1:31" s="74" customFormat="1" ht="10.5">
      <c r="A166" s="74" t="s">
        <v>86</v>
      </c>
      <c r="B166" s="74" t="s">
        <v>247</v>
      </c>
      <c r="C166" s="74" t="s">
        <v>245</v>
      </c>
      <c r="D166" s="74" t="s">
        <v>246</v>
      </c>
      <c r="E166" s="74">
        <v>43.3</v>
      </c>
      <c r="F166" s="74">
        <v>43.3</v>
      </c>
      <c r="G166" s="74">
        <v>43.3</v>
      </c>
      <c r="H166" s="74">
        <v>43.3</v>
      </c>
      <c r="I166" s="74">
        <v>43.3</v>
      </c>
      <c r="J166" s="74">
        <v>43.3</v>
      </c>
      <c r="K166" s="74">
        <v>43.3</v>
      </c>
      <c r="L166" s="74">
        <v>43.3</v>
      </c>
      <c r="M166" s="74">
        <v>43.3</v>
      </c>
      <c r="N166" s="74">
        <v>43.3</v>
      </c>
      <c r="O166" s="74">
        <v>43.3</v>
      </c>
      <c r="P166" s="74">
        <v>43.3</v>
      </c>
      <c r="Q166" s="74">
        <v>43.3</v>
      </c>
      <c r="R166" s="74">
        <v>43.3</v>
      </c>
      <c r="S166" s="74">
        <v>43.3</v>
      </c>
      <c r="T166" s="74">
        <v>43.3</v>
      </c>
      <c r="U166" s="74">
        <v>43.3</v>
      </c>
      <c r="V166" s="74">
        <v>43.3</v>
      </c>
      <c r="W166" s="74">
        <v>43.3</v>
      </c>
      <c r="X166" s="74">
        <v>43.3</v>
      </c>
      <c r="Y166" s="74">
        <v>43.3</v>
      </c>
      <c r="Z166" s="74">
        <v>43.3</v>
      </c>
      <c r="AA166" s="74">
        <v>43.3</v>
      </c>
      <c r="AB166" s="74">
        <v>43.3</v>
      </c>
      <c r="AC166" s="74">
        <v>1039.2</v>
      </c>
      <c r="AD166" s="74">
        <v>7274.4</v>
      </c>
      <c r="AE166" s="74">
        <v>379308</v>
      </c>
    </row>
    <row r="167" spans="1:31" s="74" customFormat="1" ht="10.5">
      <c r="A167" s="74" t="s">
        <v>87</v>
      </c>
      <c r="B167" s="74" t="s">
        <v>247</v>
      </c>
      <c r="C167" s="74" t="s">
        <v>245</v>
      </c>
      <c r="D167" s="74" t="s">
        <v>246</v>
      </c>
      <c r="E167" s="74">
        <v>55</v>
      </c>
      <c r="F167" s="74">
        <v>55</v>
      </c>
      <c r="G167" s="74">
        <v>55</v>
      </c>
      <c r="H167" s="74">
        <v>55</v>
      </c>
      <c r="I167" s="74">
        <v>55</v>
      </c>
      <c r="J167" s="74">
        <v>55</v>
      </c>
      <c r="K167" s="74">
        <v>55</v>
      </c>
      <c r="L167" s="74">
        <v>55</v>
      </c>
      <c r="M167" s="74">
        <v>55</v>
      </c>
      <c r="N167" s="74">
        <v>55</v>
      </c>
      <c r="O167" s="74">
        <v>55</v>
      </c>
      <c r="P167" s="74">
        <v>55</v>
      </c>
      <c r="Q167" s="74">
        <v>55</v>
      </c>
      <c r="R167" s="74">
        <v>55</v>
      </c>
      <c r="S167" s="74">
        <v>55</v>
      </c>
      <c r="T167" s="74">
        <v>55</v>
      </c>
      <c r="U167" s="74">
        <v>55</v>
      </c>
      <c r="V167" s="74">
        <v>55</v>
      </c>
      <c r="W167" s="74">
        <v>55</v>
      </c>
      <c r="X167" s="74">
        <v>55</v>
      </c>
      <c r="Y167" s="74">
        <v>55</v>
      </c>
      <c r="Z167" s="74">
        <v>55</v>
      </c>
      <c r="AA167" s="74">
        <v>55</v>
      </c>
      <c r="AB167" s="74">
        <v>55</v>
      </c>
      <c r="AC167" s="74">
        <v>1320</v>
      </c>
      <c r="AD167" s="74">
        <v>9240</v>
      </c>
      <c r="AE167" s="74">
        <v>481800</v>
      </c>
    </row>
    <row r="168" spans="1:31" s="74" customFormat="1" ht="10.5">
      <c r="A168" s="74" t="s">
        <v>88</v>
      </c>
      <c r="B168" s="74" t="s">
        <v>244</v>
      </c>
      <c r="C168" s="74" t="s">
        <v>245</v>
      </c>
      <c r="D168" s="74" t="s">
        <v>246</v>
      </c>
      <c r="E168" s="74">
        <v>0.05</v>
      </c>
      <c r="F168" s="74">
        <v>0.05</v>
      </c>
      <c r="G168" s="74">
        <v>0.05</v>
      </c>
      <c r="H168" s="74">
        <v>0.05</v>
      </c>
      <c r="I168" s="74">
        <v>0.05</v>
      </c>
      <c r="J168" s="74">
        <v>0.05</v>
      </c>
      <c r="K168" s="74">
        <v>0.05</v>
      </c>
      <c r="L168" s="74">
        <v>0.05</v>
      </c>
      <c r="M168" s="74">
        <v>0.05</v>
      </c>
      <c r="N168" s="74">
        <v>0.05</v>
      </c>
      <c r="O168" s="74">
        <v>0.05</v>
      </c>
      <c r="P168" s="74">
        <v>0.05</v>
      </c>
      <c r="Q168" s="74">
        <v>0.05</v>
      </c>
      <c r="R168" s="74">
        <v>0.05</v>
      </c>
      <c r="S168" s="74">
        <v>0.05</v>
      </c>
      <c r="T168" s="74">
        <v>0.05</v>
      </c>
      <c r="U168" s="74">
        <v>0.05</v>
      </c>
      <c r="V168" s="74">
        <v>0.05</v>
      </c>
      <c r="W168" s="74">
        <v>0.05</v>
      </c>
      <c r="X168" s="74">
        <v>0.05</v>
      </c>
      <c r="Y168" s="74">
        <v>0.05</v>
      </c>
      <c r="Z168" s="74">
        <v>0.05</v>
      </c>
      <c r="AA168" s="74">
        <v>0.05</v>
      </c>
      <c r="AB168" s="74">
        <v>0.05</v>
      </c>
      <c r="AC168" s="74">
        <v>1.2</v>
      </c>
      <c r="AD168" s="74">
        <v>8.4</v>
      </c>
      <c r="AE168" s="74">
        <v>438</v>
      </c>
    </row>
    <row r="169" spans="1:31" s="74" customFormat="1" ht="10.5">
      <c r="A169" s="74" t="s">
        <v>89</v>
      </c>
      <c r="B169" s="74" t="s">
        <v>244</v>
      </c>
      <c r="C169" s="74" t="s">
        <v>245</v>
      </c>
      <c r="D169" s="74" t="s">
        <v>246</v>
      </c>
      <c r="E169" s="74">
        <v>0.2</v>
      </c>
      <c r="F169" s="74">
        <v>0.2</v>
      </c>
      <c r="G169" s="74">
        <v>0.2</v>
      </c>
      <c r="H169" s="74">
        <v>0.2</v>
      </c>
      <c r="I169" s="74">
        <v>0.2</v>
      </c>
      <c r="J169" s="74">
        <v>0.2</v>
      </c>
      <c r="K169" s="74">
        <v>0.2</v>
      </c>
      <c r="L169" s="74">
        <v>0.2</v>
      </c>
      <c r="M169" s="74">
        <v>0.2</v>
      </c>
      <c r="N169" s="74">
        <v>0.2</v>
      </c>
      <c r="O169" s="74">
        <v>0.2</v>
      </c>
      <c r="P169" s="74">
        <v>0.2</v>
      </c>
      <c r="Q169" s="74">
        <v>0.2</v>
      </c>
      <c r="R169" s="74">
        <v>0.2</v>
      </c>
      <c r="S169" s="74">
        <v>0.2</v>
      </c>
      <c r="T169" s="74">
        <v>0.2</v>
      </c>
      <c r="U169" s="74">
        <v>0.2</v>
      </c>
      <c r="V169" s="74">
        <v>0.2</v>
      </c>
      <c r="W169" s="74">
        <v>0.2</v>
      </c>
      <c r="X169" s="74">
        <v>0.2</v>
      </c>
      <c r="Y169" s="74">
        <v>0.2</v>
      </c>
      <c r="Z169" s="74">
        <v>0.2</v>
      </c>
      <c r="AA169" s="74">
        <v>0.2</v>
      </c>
      <c r="AB169" s="74">
        <v>0.2</v>
      </c>
      <c r="AC169" s="74">
        <v>4.8</v>
      </c>
      <c r="AD169" s="74">
        <v>33.6</v>
      </c>
      <c r="AE169" s="74">
        <v>1752</v>
      </c>
    </row>
    <row r="170" spans="1:31" s="74" customFormat="1" ht="10.5">
      <c r="A170" s="74" t="s">
        <v>90</v>
      </c>
      <c r="B170" s="74" t="s">
        <v>247</v>
      </c>
      <c r="C170" s="74" t="s">
        <v>245</v>
      </c>
      <c r="D170" s="74" t="s">
        <v>246</v>
      </c>
      <c r="E170" s="74">
        <v>43.3</v>
      </c>
      <c r="F170" s="74">
        <v>43.3</v>
      </c>
      <c r="G170" s="74">
        <v>43.3</v>
      </c>
      <c r="H170" s="74">
        <v>43.3</v>
      </c>
      <c r="I170" s="74">
        <v>43.3</v>
      </c>
      <c r="J170" s="74">
        <v>43.3</v>
      </c>
      <c r="K170" s="74">
        <v>43.3</v>
      </c>
      <c r="L170" s="74">
        <v>43.3</v>
      </c>
      <c r="M170" s="74">
        <v>43.3</v>
      </c>
      <c r="N170" s="74">
        <v>43.3</v>
      </c>
      <c r="O170" s="74">
        <v>43.3</v>
      </c>
      <c r="P170" s="74">
        <v>43.3</v>
      </c>
      <c r="Q170" s="74">
        <v>43.3</v>
      </c>
      <c r="R170" s="74">
        <v>43.3</v>
      </c>
      <c r="S170" s="74">
        <v>43.3</v>
      </c>
      <c r="T170" s="74">
        <v>43.3</v>
      </c>
      <c r="U170" s="74">
        <v>43.3</v>
      </c>
      <c r="V170" s="74">
        <v>43.3</v>
      </c>
      <c r="W170" s="74">
        <v>43.3</v>
      </c>
      <c r="X170" s="74">
        <v>43.3</v>
      </c>
      <c r="Y170" s="74">
        <v>43.3</v>
      </c>
      <c r="Z170" s="74">
        <v>43.3</v>
      </c>
      <c r="AA170" s="74">
        <v>43.3</v>
      </c>
      <c r="AB170" s="74">
        <v>43.3</v>
      </c>
      <c r="AC170" s="74">
        <v>1039.2</v>
      </c>
      <c r="AD170" s="74">
        <v>7274.4</v>
      </c>
      <c r="AE170" s="74">
        <v>379308</v>
      </c>
    </row>
    <row r="171" spans="1:31" s="74" customFormat="1" ht="10.5">
      <c r="A171" s="74" t="s">
        <v>91</v>
      </c>
      <c r="B171" s="74" t="s">
        <v>247</v>
      </c>
      <c r="C171" s="74" t="s">
        <v>245</v>
      </c>
      <c r="D171" s="74" t="s">
        <v>246</v>
      </c>
      <c r="E171" s="74">
        <v>55</v>
      </c>
      <c r="F171" s="74">
        <v>55</v>
      </c>
      <c r="G171" s="74">
        <v>55</v>
      </c>
      <c r="H171" s="74">
        <v>55</v>
      </c>
      <c r="I171" s="74">
        <v>55</v>
      </c>
      <c r="J171" s="74">
        <v>55</v>
      </c>
      <c r="K171" s="74">
        <v>55</v>
      </c>
      <c r="L171" s="74">
        <v>55</v>
      </c>
      <c r="M171" s="74">
        <v>55</v>
      </c>
      <c r="N171" s="74">
        <v>55</v>
      </c>
      <c r="O171" s="74">
        <v>55</v>
      </c>
      <c r="P171" s="74">
        <v>55</v>
      </c>
      <c r="Q171" s="74">
        <v>55</v>
      </c>
      <c r="R171" s="74">
        <v>55</v>
      </c>
      <c r="S171" s="74">
        <v>55</v>
      </c>
      <c r="T171" s="74">
        <v>55</v>
      </c>
      <c r="U171" s="74">
        <v>55</v>
      </c>
      <c r="V171" s="74">
        <v>55</v>
      </c>
      <c r="W171" s="74">
        <v>55</v>
      </c>
      <c r="X171" s="74">
        <v>55</v>
      </c>
      <c r="Y171" s="74">
        <v>55</v>
      </c>
      <c r="Z171" s="74">
        <v>55</v>
      </c>
      <c r="AA171" s="74">
        <v>55</v>
      </c>
      <c r="AB171" s="74">
        <v>55</v>
      </c>
      <c r="AC171" s="74">
        <v>1320</v>
      </c>
      <c r="AD171" s="74">
        <v>9240</v>
      </c>
      <c r="AE171" s="74">
        <v>481800</v>
      </c>
    </row>
    <row r="172" spans="1:31" s="74" customFormat="1" ht="10.5">
      <c r="A172" s="74" t="s">
        <v>92</v>
      </c>
      <c r="B172" s="74" t="s">
        <v>244</v>
      </c>
      <c r="C172" s="74" t="s">
        <v>245</v>
      </c>
      <c r="D172" s="74" t="s">
        <v>246</v>
      </c>
      <c r="E172" s="74">
        <v>0.05</v>
      </c>
      <c r="F172" s="74">
        <v>0.05</v>
      </c>
      <c r="G172" s="74">
        <v>0.05</v>
      </c>
      <c r="H172" s="74">
        <v>0.05</v>
      </c>
      <c r="I172" s="74">
        <v>0.05</v>
      </c>
      <c r="J172" s="74">
        <v>0.05</v>
      </c>
      <c r="K172" s="74">
        <v>0.05</v>
      </c>
      <c r="L172" s="74">
        <v>0.05</v>
      </c>
      <c r="M172" s="74">
        <v>0.05</v>
      </c>
      <c r="N172" s="74">
        <v>0.05</v>
      </c>
      <c r="O172" s="74">
        <v>0.05</v>
      </c>
      <c r="P172" s="74">
        <v>0.05</v>
      </c>
      <c r="Q172" s="74">
        <v>0.05</v>
      </c>
      <c r="R172" s="74">
        <v>0.05</v>
      </c>
      <c r="S172" s="74">
        <v>0.05</v>
      </c>
      <c r="T172" s="74">
        <v>0.05</v>
      </c>
      <c r="U172" s="74">
        <v>0.05</v>
      </c>
      <c r="V172" s="74">
        <v>0.05</v>
      </c>
      <c r="W172" s="74">
        <v>0.05</v>
      </c>
      <c r="X172" s="74">
        <v>0.05</v>
      </c>
      <c r="Y172" s="74">
        <v>0.05</v>
      </c>
      <c r="Z172" s="74">
        <v>0.05</v>
      </c>
      <c r="AA172" s="74">
        <v>0.05</v>
      </c>
      <c r="AB172" s="74">
        <v>0.05</v>
      </c>
      <c r="AC172" s="74">
        <v>1.2</v>
      </c>
      <c r="AD172" s="74">
        <v>8.4</v>
      </c>
      <c r="AE172" s="74">
        <v>438</v>
      </c>
    </row>
    <row r="173" spans="1:31" s="74" customFormat="1" ht="10.5">
      <c r="A173" s="74" t="s">
        <v>93</v>
      </c>
      <c r="B173" s="74" t="s">
        <v>244</v>
      </c>
      <c r="C173" s="74" t="s">
        <v>245</v>
      </c>
      <c r="D173" s="74" t="s">
        <v>246</v>
      </c>
      <c r="E173" s="74">
        <v>0.2</v>
      </c>
      <c r="F173" s="74">
        <v>0.2</v>
      </c>
      <c r="G173" s="74">
        <v>0.2</v>
      </c>
      <c r="H173" s="74">
        <v>0.2</v>
      </c>
      <c r="I173" s="74">
        <v>0.2</v>
      </c>
      <c r="J173" s="74">
        <v>0.2</v>
      </c>
      <c r="K173" s="74">
        <v>0.2</v>
      </c>
      <c r="L173" s="74">
        <v>0.2</v>
      </c>
      <c r="M173" s="74">
        <v>0.2</v>
      </c>
      <c r="N173" s="74">
        <v>0.2</v>
      </c>
      <c r="O173" s="74">
        <v>0.2</v>
      </c>
      <c r="P173" s="74">
        <v>0.2</v>
      </c>
      <c r="Q173" s="74">
        <v>0.2</v>
      </c>
      <c r="R173" s="74">
        <v>0.2</v>
      </c>
      <c r="S173" s="74">
        <v>0.2</v>
      </c>
      <c r="T173" s="74">
        <v>0.2</v>
      </c>
      <c r="U173" s="74">
        <v>0.2</v>
      </c>
      <c r="V173" s="74">
        <v>0.2</v>
      </c>
      <c r="W173" s="74">
        <v>0.2</v>
      </c>
      <c r="X173" s="74">
        <v>0.2</v>
      </c>
      <c r="Y173" s="74">
        <v>0.2</v>
      </c>
      <c r="Z173" s="74">
        <v>0.2</v>
      </c>
      <c r="AA173" s="74">
        <v>0.2</v>
      </c>
      <c r="AB173" s="74">
        <v>0.2</v>
      </c>
      <c r="AC173" s="74">
        <v>4.8</v>
      </c>
      <c r="AD173" s="74">
        <v>33.6</v>
      </c>
      <c r="AE173" s="74">
        <v>1752</v>
      </c>
    </row>
    <row r="174" spans="1:31" s="74" customFormat="1" ht="10.5">
      <c r="A174" s="74" t="s">
        <v>94</v>
      </c>
      <c r="B174" s="74" t="s">
        <v>247</v>
      </c>
      <c r="C174" s="74" t="s">
        <v>245</v>
      </c>
      <c r="D174" s="74" t="s">
        <v>246</v>
      </c>
      <c r="E174" s="74">
        <v>43.3</v>
      </c>
      <c r="F174" s="74">
        <v>43.3</v>
      </c>
      <c r="G174" s="74">
        <v>43.3</v>
      </c>
      <c r="H174" s="74">
        <v>43.3</v>
      </c>
      <c r="I174" s="74">
        <v>43.3</v>
      </c>
      <c r="J174" s="74">
        <v>43.3</v>
      </c>
      <c r="K174" s="74">
        <v>43.3</v>
      </c>
      <c r="L174" s="74">
        <v>43.3</v>
      </c>
      <c r="M174" s="74">
        <v>43.3</v>
      </c>
      <c r="N174" s="74">
        <v>43.3</v>
      </c>
      <c r="O174" s="74">
        <v>43.3</v>
      </c>
      <c r="P174" s="74">
        <v>43.3</v>
      </c>
      <c r="Q174" s="74">
        <v>43.3</v>
      </c>
      <c r="R174" s="74">
        <v>43.3</v>
      </c>
      <c r="S174" s="74">
        <v>43.3</v>
      </c>
      <c r="T174" s="74">
        <v>43.3</v>
      </c>
      <c r="U174" s="74">
        <v>43.3</v>
      </c>
      <c r="V174" s="74">
        <v>43.3</v>
      </c>
      <c r="W174" s="74">
        <v>43.3</v>
      </c>
      <c r="X174" s="74">
        <v>43.3</v>
      </c>
      <c r="Y174" s="74">
        <v>43.3</v>
      </c>
      <c r="Z174" s="74">
        <v>43.3</v>
      </c>
      <c r="AA174" s="74">
        <v>43.3</v>
      </c>
      <c r="AB174" s="74">
        <v>43.3</v>
      </c>
      <c r="AC174" s="74">
        <v>1039.2</v>
      </c>
      <c r="AD174" s="74">
        <v>7274.4</v>
      </c>
      <c r="AE174" s="74">
        <v>379308</v>
      </c>
    </row>
    <row r="175" spans="1:31" s="74" customFormat="1" ht="10.5">
      <c r="A175" s="74" t="s">
        <v>95</v>
      </c>
      <c r="B175" s="74" t="s">
        <v>247</v>
      </c>
      <c r="C175" s="74" t="s">
        <v>245</v>
      </c>
      <c r="D175" s="74" t="s">
        <v>246</v>
      </c>
      <c r="E175" s="74">
        <v>55</v>
      </c>
      <c r="F175" s="74">
        <v>55</v>
      </c>
      <c r="G175" s="74">
        <v>55</v>
      </c>
      <c r="H175" s="74">
        <v>55</v>
      </c>
      <c r="I175" s="74">
        <v>55</v>
      </c>
      <c r="J175" s="74">
        <v>55</v>
      </c>
      <c r="K175" s="74">
        <v>55</v>
      </c>
      <c r="L175" s="74">
        <v>55</v>
      </c>
      <c r="M175" s="74">
        <v>55</v>
      </c>
      <c r="N175" s="74">
        <v>55</v>
      </c>
      <c r="O175" s="74">
        <v>55</v>
      </c>
      <c r="P175" s="74">
        <v>55</v>
      </c>
      <c r="Q175" s="74">
        <v>55</v>
      </c>
      <c r="R175" s="74">
        <v>55</v>
      </c>
      <c r="S175" s="74">
        <v>55</v>
      </c>
      <c r="T175" s="74">
        <v>55</v>
      </c>
      <c r="U175" s="74">
        <v>55</v>
      </c>
      <c r="V175" s="74">
        <v>55</v>
      </c>
      <c r="W175" s="74">
        <v>55</v>
      </c>
      <c r="X175" s="74">
        <v>55</v>
      </c>
      <c r="Y175" s="74">
        <v>55</v>
      </c>
      <c r="Z175" s="74">
        <v>55</v>
      </c>
      <c r="AA175" s="74">
        <v>55</v>
      </c>
      <c r="AB175" s="74">
        <v>55</v>
      </c>
      <c r="AC175" s="74">
        <v>1320</v>
      </c>
      <c r="AD175" s="74">
        <v>9240</v>
      </c>
      <c r="AE175" s="74">
        <v>481800</v>
      </c>
    </row>
    <row r="176" spans="1:31" s="74" customFormat="1" ht="10.5">
      <c r="A176" s="74" t="s">
        <v>96</v>
      </c>
      <c r="B176" s="74" t="s">
        <v>244</v>
      </c>
      <c r="C176" s="74" t="s">
        <v>245</v>
      </c>
      <c r="D176" s="74" t="s">
        <v>246</v>
      </c>
      <c r="E176" s="74">
        <v>0.05</v>
      </c>
      <c r="F176" s="74">
        <v>0.05</v>
      </c>
      <c r="G176" s="74">
        <v>0.05</v>
      </c>
      <c r="H176" s="74">
        <v>0.05</v>
      </c>
      <c r="I176" s="74">
        <v>0.05</v>
      </c>
      <c r="J176" s="74">
        <v>0.05</v>
      </c>
      <c r="K176" s="74">
        <v>0.05</v>
      </c>
      <c r="L176" s="74">
        <v>0.05</v>
      </c>
      <c r="M176" s="74">
        <v>0.05</v>
      </c>
      <c r="N176" s="74">
        <v>0.05</v>
      </c>
      <c r="O176" s="74">
        <v>0.05</v>
      </c>
      <c r="P176" s="74">
        <v>0.05</v>
      </c>
      <c r="Q176" s="74">
        <v>0.05</v>
      </c>
      <c r="R176" s="74">
        <v>0.05</v>
      </c>
      <c r="S176" s="74">
        <v>0.05</v>
      </c>
      <c r="T176" s="74">
        <v>0.05</v>
      </c>
      <c r="U176" s="74">
        <v>0.05</v>
      </c>
      <c r="V176" s="74">
        <v>0.05</v>
      </c>
      <c r="W176" s="74">
        <v>0.05</v>
      </c>
      <c r="X176" s="74">
        <v>0.05</v>
      </c>
      <c r="Y176" s="74">
        <v>0.05</v>
      </c>
      <c r="Z176" s="74">
        <v>0.05</v>
      </c>
      <c r="AA176" s="74">
        <v>0.05</v>
      </c>
      <c r="AB176" s="74">
        <v>0.05</v>
      </c>
      <c r="AC176" s="74">
        <v>1.2</v>
      </c>
      <c r="AD176" s="74">
        <v>8.4</v>
      </c>
      <c r="AE176" s="74">
        <v>438</v>
      </c>
    </row>
    <row r="177" spans="1:31" s="74" customFormat="1" ht="10.5">
      <c r="A177" s="74" t="s">
        <v>97</v>
      </c>
      <c r="B177" s="74" t="s">
        <v>244</v>
      </c>
      <c r="C177" s="74" t="s">
        <v>245</v>
      </c>
      <c r="D177" s="74" t="s">
        <v>246</v>
      </c>
      <c r="E177" s="74">
        <v>0.2</v>
      </c>
      <c r="F177" s="74">
        <v>0.2</v>
      </c>
      <c r="G177" s="74">
        <v>0.2</v>
      </c>
      <c r="H177" s="74">
        <v>0.2</v>
      </c>
      <c r="I177" s="74">
        <v>0.2</v>
      </c>
      <c r="J177" s="74">
        <v>0.2</v>
      </c>
      <c r="K177" s="74">
        <v>0.2</v>
      </c>
      <c r="L177" s="74">
        <v>0.2</v>
      </c>
      <c r="M177" s="74">
        <v>0.2</v>
      </c>
      <c r="N177" s="74">
        <v>0.2</v>
      </c>
      <c r="O177" s="74">
        <v>0.2</v>
      </c>
      <c r="P177" s="74">
        <v>0.2</v>
      </c>
      <c r="Q177" s="74">
        <v>0.2</v>
      </c>
      <c r="R177" s="74">
        <v>0.2</v>
      </c>
      <c r="S177" s="74">
        <v>0.2</v>
      </c>
      <c r="T177" s="74">
        <v>0.2</v>
      </c>
      <c r="U177" s="74">
        <v>0.2</v>
      </c>
      <c r="V177" s="74">
        <v>0.2</v>
      </c>
      <c r="W177" s="74">
        <v>0.2</v>
      </c>
      <c r="X177" s="74">
        <v>0.2</v>
      </c>
      <c r="Y177" s="74">
        <v>0.2</v>
      </c>
      <c r="Z177" s="74">
        <v>0.2</v>
      </c>
      <c r="AA177" s="74">
        <v>0.2</v>
      </c>
      <c r="AB177" s="74">
        <v>0.2</v>
      </c>
      <c r="AC177" s="74">
        <v>4.8</v>
      </c>
      <c r="AD177" s="74">
        <v>33.6</v>
      </c>
      <c r="AE177" s="74">
        <v>1752</v>
      </c>
    </row>
    <row r="178" spans="1:31" s="74" customFormat="1" ht="10.5">
      <c r="A178" s="74" t="s">
        <v>98</v>
      </c>
      <c r="B178" s="74" t="s">
        <v>247</v>
      </c>
      <c r="C178" s="74" t="s">
        <v>245</v>
      </c>
      <c r="D178" s="74" t="s">
        <v>246</v>
      </c>
      <c r="E178" s="74">
        <v>43.3</v>
      </c>
      <c r="F178" s="74">
        <v>43.3</v>
      </c>
      <c r="G178" s="74">
        <v>43.3</v>
      </c>
      <c r="H178" s="74">
        <v>43.3</v>
      </c>
      <c r="I178" s="74">
        <v>43.3</v>
      </c>
      <c r="J178" s="74">
        <v>43.3</v>
      </c>
      <c r="K178" s="74">
        <v>43.3</v>
      </c>
      <c r="L178" s="74">
        <v>43.3</v>
      </c>
      <c r="M178" s="74">
        <v>43.3</v>
      </c>
      <c r="N178" s="74">
        <v>43.3</v>
      </c>
      <c r="O178" s="74">
        <v>43.3</v>
      </c>
      <c r="P178" s="74">
        <v>43.3</v>
      </c>
      <c r="Q178" s="74">
        <v>43.3</v>
      </c>
      <c r="R178" s="74">
        <v>43.3</v>
      </c>
      <c r="S178" s="74">
        <v>43.3</v>
      </c>
      <c r="T178" s="74">
        <v>43.3</v>
      </c>
      <c r="U178" s="74">
        <v>43.3</v>
      </c>
      <c r="V178" s="74">
        <v>43.3</v>
      </c>
      <c r="W178" s="74">
        <v>43.3</v>
      </c>
      <c r="X178" s="74">
        <v>43.3</v>
      </c>
      <c r="Y178" s="74">
        <v>43.3</v>
      </c>
      <c r="Z178" s="74">
        <v>43.3</v>
      </c>
      <c r="AA178" s="74">
        <v>43.3</v>
      </c>
      <c r="AB178" s="74">
        <v>43.3</v>
      </c>
      <c r="AC178" s="74">
        <v>1039.2</v>
      </c>
      <c r="AD178" s="74">
        <v>7274.4</v>
      </c>
      <c r="AE178" s="74">
        <v>379308</v>
      </c>
    </row>
    <row r="179" spans="1:31" s="74" customFormat="1" ht="10.5">
      <c r="A179" s="74" t="s">
        <v>99</v>
      </c>
      <c r="B179" s="74" t="s">
        <v>247</v>
      </c>
      <c r="C179" s="74" t="s">
        <v>245</v>
      </c>
      <c r="D179" s="74" t="s">
        <v>246</v>
      </c>
      <c r="E179" s="74">
        <v>55</v>
      </c>
      <c r="F179" s="74">
        <v>55</v>
      </c>
      <c r="G179" s="74">
        <v>55</v>
      </c>
      <c r="H179" s="74">
        <v>55</v>
      </c>
      <c r="I179" s="74">
        <v>55</v>
      </c>
      <c r="J179" s="74">
        <v>55</v>
      </c>
      <c r="K179" s="74">
        <v>55</v>
      </c>
      <c r="L179" s="74">
        <v>55</v>
      </c>
      <c r="M179" s="74">
        <v>55</v>
      </c>
      <c r="N179" s="74">
        <v>55</v>
      </c>
      <c r="O179" s="74">
        <v>55</v>
      </c>
      <c r="P179" s="74">
        <v>55</v>
      </c>
      <c r="Q179" s="74">
        <v>55</v>
      </c>
      <c r="R179" s="74">
        <v>55</v>
      </c>
      <c r="S179" s="74">
        <v>55</v>
      </c>
      <c r="T179" s="74">
        <v>55</v>
      </c>
      <c r="U179" s="74">
        <v>55</v>
      </c>
      <c r="V179" s="74">
        <v>55</v>
      </c>
      <c r="W179" s="74">
        <v>55</v>
      </c>
      <c r="X179" s="74">
        <v>55</v>
      </c>
      <c r="Y179" s="74">
        <v>55</v>
      </c>
      <c r="Z179" s="74">
        <v>55</v>
      </c>
      <c r="AA179" s="74">
        <v>55</v>
      </c>
      <c r="AB179" s="74">
        <v>55</v>
      </c>
      <c r="AC179" s="74">
        <v>1320</v>
      </c>
      <c r="AD179" s="74">
        <v>9240</v>
      </c>
      <c r="AE179" s="74">
        <v>481800</v>
      </c>
    </row>
    <row r="180" spans="1:31" s="74" customFormat="1" ht="10.5">
      <c r="A180" s="74" t="s">
        <v>100</v>
      </c>
      <c r="B180" s="74" t="s">
        <v>244</v>
      </c>
      <c r="C180" s="74" t="s">
        <v>245</v>
      </c>
      <c r="D180" s="74" t="s">
        <v>246</v>
      </c>
      <c r="E180" s="74">
        <v>0.05</v>
      </c>
      <c r="F180" s="74">
        <v>0.05</v>
      </c>
      <c r="G180" s="74">
        <v>0.05</v>
      </c>
      <c r="H180" s="74">
        <v>0.05</v>
      </c>
      <c r="I180" s="74">
        <v>0.05</v>
      </c>
      <c r="J180" s="74">
        <v>0.05</v>
      </c>
      <c r="K180" s="74">
        <v>0.05</v>
      </c>
      <c r="L180" s="74">
        <v>0.05</v>
      </c>
      <c r="M180" s="74">
        <v>0.05</v>
      </c>
      <c r="N180" s="74">
        <v>0.05</v>
      </c>
      <c r="O180" s="74">
        <v>0.05</v>
      </c>
      <c r="P180" s="74">
        <v>0.05</v>
      </c>
      <c r="Q180" s="74">
        <v>0.05</v>
      </c>
      <c r="R180" s="74">
        <v>0.05</v>
      </c>
      <c r="S180" s="74">
        <v>0.05</v>
      </c>
      <c r="T180" s="74">
        <v>0.05</v>
      </c>
      <c r="U180" s="74">
        <v>0.05</v>
      </c>
      <c r="V180" s="74">
        <v>0.05</v>
      </c>
      <c r="W180" s="74">
        <v>0.05</v>
      </c>
      <c r="X180" s="74">
        <v>0.05</v>
      </c>
      <c r="Y180" s="74">
        <v>0.05</v>
      </c>
      <c r="Z180" s="74">
        <v>0.05</v>
      </c>
      <c r="AA180" s="74">
        <v>0.05</v>
      </c>
      <c r="AB180" s="74">
        <v>0.05</v>
      </c>
      <c r="AC180" s="74">
        <v>1.2</v>
      </c>
      <c r="AD180" s="74">
        <v>8.4</v>
      </c>
      <c r="AE180" s="74">
        <v>438</v>
      </c>
    </row>
    <row r="181" spans="1:31" s="74" customFormat="1" ht="10.5">
      <c r="A181" s="74" t="s">
        <v>101</v>
      </c>
      <c r="B181" s="74" t="s">
        <v>244</v>
      </c>
      <c r="C181" s="74" t="s">
        <v>245</v>
      </c>
      <c r="D181" s="74" t="s">
        <v>246</v>
      </c>
      <c r="E181" s="74">
        <v>0.2</v>
      </c>
      <c r="F181" s="74">
        <v>0.2</v>
      </c>
      <c r="G181" s="74">
        <v>0.2</v>
      </c>
      <c r="H181" s="74">
        <v>0.2</v>
      </c>
      <c r="I181" s="74">
        <v>0.2</v>
      </c>
      <c r="J181" s="74">
        <v>0.2</v>
      </c>
      <c r="K181" s="74">
        <v>0.2</v>
      </c>
      <c r="L181" s="74">
        <v>0.2</v>
      </c>
      <c r="M181" s="74">
        <v>0.2</v>
      </c>
      <c r="N181" s="74">
        <v>0.2</v>
      </c>
      <c r="O181" s="74">
        <v>0.2</v>
      </c>
      <c r="P181" s="74">
        <v>0.2</v>
      </c>
      <c r="Q181" s="74">
        <v>0.2</v>
      </c>
      <c r="R181" s="74">
        <v>0.2</v>
      </c>
      <c r="S181" s="74">
        <v>0.2</v>
      </c>
      <c r="T181" s="74">
        <v>0.2</v>
      </c>
      <c r="U181" s="74">
        <v>0.2</v>
      </c>
      <c r="V181" s="74">
        <v>0.2</v>
      </c>
      <c r="W181" s="74">
        <v>0.2</v>
      </c>
      <c r="X181" s="74">
        <v>0.2</v>
      </c>
      <c r="Y181" s="74">
        <v>0.2</v>
      </c>
      <c r="Z181" s="74">
        <v>0.2</v>
      </c>
      <c r="AA181" s="74">
        <v>0.2</v>
      </c>
      <c r="AB181" s="74">
        <v>0.2</v>
      </c>
      <c r="AC181" s="74">
        <v>4.8</v>
      </c>
      <c r="AD181" s="74">
        <v>33.6</v>
      </c>
      <c r="AE181" s="74">
        <v>1752</v>
      </c>
    </row>
    <row r="182" spans="1:31" s="74" customFormat="1" ht="10.5">
      <c r="A182" s="74" t="s">
        <v>102</v>
      </c>
      <c r="B182" s="74" t="s">
        <v>247</v>
      </c>
      <c r="C182" s="74" t="s">
        <v>245</v>
      </c>
      <c r="D182" s="74" t="s">
        <v>246</v>
      </c>
      <c r="E182" s="74">
        <v>43.3</v>
      </c>
      <c r="F182" s="74">
        <v>43.3</v>
      </c>
      <c r="G182" s="74">
        <v>43.3</v>
      </c>
      <c r="H182" s="74">
        <v>43.3</v>
      </c>
      <c r="I182" s="74">
        <v>43.3</v>
      </c>
      <c r="J182" s="74">
        <v>43.3</v>
      </c>
      <c r="K182" s="74">
        <v>43.3</v>
      </c>
      <c r="L182" s="74">
        <v>43.3</v>
      </c>
      <c r="M182" s="74">
        <v>43.3</v>
      </c>
      <c r="N182" s="74">
        <v>43.3</v>
      </c>
      <c r="O182" s="74">
        <v>43.3</v>
      </c>
      <c r="P182" s="74">
        <v>43.3</v>
      </c>
      <c r="Q182" s="74">
        <v>43.3</v>
      </c>
      <c r="R182" s="74">
        <v>43.3</v>
      </c>
      <c r="S182" s="74">
        <v>43.3</v>
      </c>
      <c r="T182" s="74">
        <v>43.3</v>
      </c>
      <c r="U182" s="74">
        <v>43.3</v>
      </c>
      <c r="V182" s="74">
        <v>43.3</v>
      </c>
      <c r="W182" s="74">
        <v>43.3</v>
      </c>
      <c r="X182" s="74">
        <v>43.3</v>
      </c>
      <c r="Y182" s="74">
        <v>43.3</v>
      </c>
      <c r="Z182" s="74">
        <v>43.3</v>
      </c>
      <c r="AA182" s="74">
        <v>43.3</v>
      </c>
      <c r="AB182" s="74">
        <v>43.3</v>
      </c>
      <c r="AC182" s="74">
        <v>1039.2</v>
      </c>
      <c r="AD182" s="74">
        <v>7274.4</v>
      </c>
      <c r="AE182" s="74">
        <v>379308</v>
      </c>
    </row>
    <row r="183" spans="1:31" s="74" customFormat="1" ht="10.5">
      <c r="A183" s="74" t="s">
        <v>103</v>
      </c>
      <c r="B183" s="74" t="s">
        <v>247</v>
      </c>
      <c r="C183" s="74" t="s">
        <v>245</v>
      </c>
      <c r="D183" s="74" t="s">
        <v>246</v>
      </c>
      <c r="E183" s="74">
        <v>55</v>
      </c>
      <c r="F183" s="74">
        <v>55</v>
      </c>
      <c r="G183" s="74">
        <v>55</v>
      </c>
      <c r="H183" s="74">
        <v>55</v>
      </c>
      <c r="I183" s="74">
        <v>55</v>
      </c>
      <c r="J183" s="74">
        <v>55</v>
      </c>
      <c r="K183" s="74">
        <v>55</v>
      </c>
      <c r="L183" s="74">
        <v>55</v>
      </c>
      <c r="M183" s="74">
        <v>55</v>
      </c>
      <c r="N183" s="74">
        <v>55</v>
      </c>
      <c r="O183" s="74">
        <v>55</v>
      </c>
      <c r="P183" s="74">
        <v>55</v>
      </c>
      <c r="Q183" s="74">
        <v>55</v>
      </c>
      <c r="R183" s="74">
        <v>55</v>
      </c>
      <c r="S183" s="74">
        <v>55</v>
      </c>
      <c r="T183" s="74">
        <v>55</v>
      </c>
      <c r="U183" s="74">
        <v>55</v>
      </c>
      <c r="V183" s="74">
        <v>55</v>
      </c>
      <c r="W183" s="74">
        <v>55</v>
      </c>
      <c r="X183" s="74">
        <v>55</v>
      </c>
      <c r="Y183" s="74">
        <v>55</v>
      </c>
      <c r="Z183" s="74">
        <v>55</v>
      </c>
      <c r="AA183" s="74">
        <v>55</v>
      </c>
      <c r="AB183" s="74">
        <v>55</v>
      </c>
      <c r="AC183" s="74">
        <v>1320</v>
      </c>
      <c r="AD183" s="74">
        <v>9240</v>
      </c>
      <c r="AE183" s="74">
        <v>481800</v>
      </c>
    </row>
    <row r="184" spans="1:31" s="74" customFormat="1" ht="10.5">
      <c r="A184" s="74" t="s">
        <v>104</v>
      </c>
      <c r="B184" s="74" t="s">
        <v>244</v>
      </c>
      <c r="C184" s="74" t="s">
        <v>245</v>
      </c>
      <c r="D184" s="74" t="s">
        <v>246</v>
      </c>
      <c r="E184" s="74">
        <v>0.05</v>
      </c>
      <c r="F184" s="74">
        <v>0.05</v>
      </c>
      <c r="G184" s="74">
        <v>0.05</v>
      </c>
      <c r="H184" s="74">
        <v>0.05</v>
      </c>
      <c r="I184" s="74">
        <v>0.05</v>
      </c>
      <c r="J184" s="74">
        <v>0.05</v>
      </c>
      <c r="K184" s="74">
        <v>0.05</v>
      </c>
      <c r="L184" s="74">
        <v>0.05</v>
      </c>
      <c r="M184" s="74">
        <v>0.05</v>
      </c>
      <c r="N184" s="74">
        <v>0.05</v>
      </c>
      <c r="O184" s="74">
        <v>0.05</v>
      </c>
      <c r="P184" s="74">
        <v>0.05</v>
      </c>
      <c r="Q184" s="74">
        <v>0.05</v>
      </c>
      <c r="R184" s="74">
        <v>0.05</v>
      </c>
      <c r="S184" s="74">
        <v>0.05</v>
      </c>
      <c r="T184" s="74">
        <v>0.05</v>
      </c>
      <c r="U184" s="74">
        <v>0.05</v>
      </c>
      <c r="V184" s="74">
        <v>0.05</v>
      </c>
      <c r="W184" s="74">
        <v>0.05</v>
      </c>
      <c r="X184" s="74">
        <v>0.05</v>
      </c>
      <c r="Y184" s="74">
        <v>0.05</v>
      </c>
      <c r="Z184" s="74">
        <v>0.05</v>
      </c>
      <c r="AA184" s="74">
        <v>0.05</v>
      </c>
      <c r="AB184" s="74">
        <v>0.05</v>
      </c>
      <c r="AC184" s="74">
        <v>1.2</v>
      </c>
      <c r="AD184" s="74">
        <v>8.4</v>
      </c>
      <c r="AE184" s="74">
        <v>438</v>
      </c>
    </row>
    <row r="185" spans="1:31" s="74" customFormat="1" ht="10.5">
      <c r="A185" s="74" t="s">
        <v>105</v>
      </c>
      <c r="B185" s="74" t="s">
        <v>244</v>
      </c>
      <c r="C185" s="74" t="s">
        <v>245</v>
      </c>
      <c r="D185" s="74" t="s">
        <v>246</v>
      </c>
      <c r="E185" s="74">
        <v>0.2</v>
      </c>
      <c r="F185" s="74">
        <v>0.2</v>
      </c>
      <c r="G185" s="74">
        <v>0.2</v>
      </c>
      <c r="H185" s="74">
        <v>0.2</v>
      </c>
      <c r="I185" s="74">
        <v>0.2</v>
      </c>
      <c r="J185" s="74">
        <v>0.2</v>
      </c>
      <c r="K185" s="74">
        <v>0.2</v>
      </c>
      <c r="L185" s="74">
        <v>0.2</v>
      </c>
      <c r="M185" s="74">
        <v>0.2</v>
      </c>
      <c r="N185" s="74">
        <v>0.2</v>
      </c>
      <c r="O185" s="74">
        <v>0.2</v>
      </c>
      <c r="P185" s="74">
        <v>0.2</v>
      </c>
      <c r="Q185" s="74">
        <v>0.2</v>
      </c>
      <c r="R185" s="74">
        <v>0.2</v>
      </c>
      <c r="S185" s="74">
        <v>0.2</v>
      </c>
      <c r="T185" s="74">
        <v>0.2</v>
      </c>
      <c r="U185" s="74">
        <v>0.2</v>
      </c>
      <c r="V185" s="74">
        <v>0.2</v>
      </c>
      <c r="W185" s="74">
        <v>0.2</v>
      </c>
      <c r="X185" s="74">
        <v>0.2</v>
      </c>
      <c r="Y185" s="74">
        <v>0.2</v>
      </c>
      <c r="Z185" s="74">
        <v>0.2</v>
      </c>
      <c r="AA185" s="74">
        <v>0.2</v>
      </c>
      <c r="AB185" s="74">
        <v>0.2</v>
      </c>
      <c r="AC185" s="74">
        <v>4.8</v>
      </c>
      <c r="AD185" s="74">
        <v>33.6</v>
      </c>
      <c r="AE185" s="74">
        <v>1752</v>
      </c>
    </row>
    <row r="186" spans="1:31" s="74" customFormat="1" ht="10.5">
      <c r="A186" s="74" t="s">
        <v>106</v>
      </c>
      <c r="B186" s="74" t="s">
        <v>247</v>
      </c>
      <c r="C186" s="74" t="s">
        <v>245</v>
      </c>
      <c r="D186" s="74" t="s">
        <v>246</v>
      </c>
      <c r="E186" s="74">
        <v>43.3</v>
      </c>
      <c r="F186" s="74">
        <v>43.3</v>
      </c>
      <c r="G186" s="74">
        <v>43.3</v>
      </c>
      <c r="H186" s="74">
        <v>43.3</v>
      </c>
      <c r="I186" s="74">
        <v>43.3</v>
      </c>
      <c r="J186" s="74">
        <v>43.3</v>
      </c>
      <c r="K186" s="74">
        <v>43.3</v>
      </c>
      <c r="L186" s="74">
        <v>43.3</v>
      </c>
      <c r="M186" s="74">
        <v>43.3</v>
      </c>
      <c r="N186" s="74">
        <v>43.3</v>
      </c>
      <c r="O186" s="74">
        <v>43.3</v>
      </c>
      <c r="P186" s="74">
        <v>43.3</v>
      </c>
      <c r="Q186" s="74">
        <v>43.3</v>
      </c>
      <c r="R186" s="74">
        <v>43.3</v>
      </c>
      <c r="S186" s="74">
        <v>43.3</v>
      </c>
      <c r="T186" s="74">
        <v>43.3</v>
      </c>
      <c r="U186" s="74">
        <v>43.3</v>
      </c>
      <c r="V186" s="74">
        <v>43.3</v>
      </c>
      <c r="W186" s="74">
        <v>43.3</v>
      </c>
      <c r="X186" s="74">
        <v>43.3</v>
      </c>
      <c r="Y186" s="74">
        <v>43.3</v>
      </c>
      <c r="Z186" s="74">
        <v>43.3</v>
      </c>
      <c r="AA186" s="74">
        <v>43.3</v>
      </c>
      <c r="AB186" s="74">
        <v>43.3</v>
      </c>
      <c r="AC186" s="74">
        <v>1039.2</v>
      </c>
      <c r="AD186" s="74">
        <v>7274.4</v>
      </c>
      <c r="AE186" s="74">
        <v>379308</v>
      </c>
    </row>
    <row r="187" spans="1:31" s="74" customFormat="1" ht="10.5">
      <c r="A187" s="74" t="s">
        <v>107</v>
      </c>
      <c r="B187" s="74" t="s">
        <v>247</v>
      </c>
      <c r="C187" s="74" t="s">
        <v>245</v>
      </c>
      <c r="D187" s="74" t="s">
        <v>246</v>
      </c>
      <c r="E187" s="74">
        <v>55</v>
      </c>
      <c r="F187" s="74">
        <v>55</v>
      </c>
      <c r="G187" s="74">
        <v>55</v>
      </c>
      <c r="H187" s="74">
        <v>55</v>
      </c>
      <c r="I187" s="74">
        <v>55</v>
      </c>
      <c r="J187" s="74">
        <v>55</v>
      </c>
      <c r="K187" s="74">
        <v>55</v>
      </c>
      <c r="L187" s="74">
        <v>55</v>
      </c>
      <c r="M187" s="74">
        <v>55</v>
      </c>
      <c r="N187" s="74">
        <v>55</v>
      </c>
      <c r="O187" s="74">
        <v>55</v>
      </c>
      <c r="P187" s="74">
        <v>55</v>
      </c>
      <c r="Q187" s="74">
        <v>55</v>
      </c>
      <c r="R187" s="74">
        <v>55</v>
      </c>
      <c r="S187" s="74">
        <v>55</v>
      </c>
      <c r="T187" s="74">
        <v>55</v>
      </c>
      <c r="U187" s="74">
        <v>55</v>
      </c>
      <c r="V187" s="74">
        <v>55</v>
      </c>
      <c r="W187" s="74">
        <v>55</v>
      </c>
      <c r="X187" s="74">
        <v>55</v>
      </c>
      <c r="Y187" s="74">
        <v>55</v>
      </c>
      <c r="Z187" s="74">
        <v>55</v>
      </c>
      <c r="AA187" s="74">
        <v>55</v>
      </c>
      <c r="AB187" s="74">
        <v>55</v>
      </c>
      <c r="AC187" s="74">
        <v>1320</v>
      </c>
      <c r="AD187" s="74">
        <v>9240</v>
      </c>
      <c r="AE187" s="74">
        <v>481800</v>
      </c>
    </row>
    <row r="188" spans="1:31" s="74" customFormat="1" ht="10.5">
      <c r="A188" s="74" t="s">
        <v>108</v>
      </c>
      <c r="B188" s="74" t="s">
        <v>244</v>
      </c>
      <c r="C188" s="74" t="s">
        <v>245</v>
      </c>
      <c r="D188" s="74" t="s">
        <v>246</v>
      </c>
      <c r="E188" s="74">
        <v>0.05</v>
      </c>
      <c r="F188" s="74">
        <v>0.05</v>
      </c>
      <c r="G188" s="74">
        <v>0.05</v>
      </c>
      <c r="H188" s="74">
        <v>0.05</v>
      </c>
      <c r="I188" s="74">
        <v>0.05</v>
      </c>
      <c r="J188" s="74">
        <v>0.05</v>
      </c>
      <c r="K188" s="74">
        <v>0.05</v>
      </c>
      <c r="L188" s="74">
        <v>0.05</v>
      </c>
      <c r="M188" s="74">
        <v>0.05</v>
      </c>
      <c r="N188" s="74">
        <v>0.05</v>
      </c>
      <c r="O188" s="74">
        <v>0.05</v>
      </c>
      <c r="P188" s="74">
        <v>0.05</v>
      </c>
      <c r="Q188" s="74">
        <v>0.05</v>
      </c>
      <c r="R188" s="74">
        <v>0.05</v>
      </c>
      <c r="S188" s="74">
        <v>0.05</v>
      </c>
      <c r="T188" s="74">
        <v>0.05</v>
      </c>
      <c r="U188" s="74">
        <v>0.05</v>
      </c>
      <c r="V188" s="74">
        <v>0.05</v>
      </c>
      <c r="W188" s="74">
        <v>0.05</v>
      </c>
      <c r="X188" s="74">
        <v>0.05</v>
      </c>
      <c r="Y188" s="74">
        <v>0.05</v>
      </c>
      <c r="Z188" s="74">
        <v>0.05</v>
      </c>
      <c r="AA188" s="74">
        <v>0.05</v>
      </c>
      <c r="AB188" s="74">
        <v>0.05</v>
      </c>
      <c r="AC188" s="74">
        <v>1.2</v>
      </c>
      <c r="AD188" s="74">
        <v>8.4</v>
      </c>
      <c r="AE188" s="74">
        <v>438</v>
      </c>
    </row>
    <row r="189" spans="1:31" s="74" customFormat="1" ht="10.5">
      <c r="A189" s="74" t="s">
        <v>109</v>
      </c>
      <c r="B189" s="74" t="s">
        <v>244</v>
      </c>
      <c r="C189" s="74" t="s">
        <v>245</v>
      </c>
      <c r="D189" s="74" t="s">
        <v>246</v>
      </c>
      <c r="E189" s="74">
        <v>0.2</v>
      </c>
      <c r="F189" s="74">
        <v>0.2</v>
      </c>
      <c r="G189" s="74">
        <v>0.2</v>
      </c>
      <c r="H189" s="74">
        <v>0.2</v>
      </c>
      <c r="I189" s="74">
        <v>0.2</v>
      </c>
      <c r="J189" s="74">
        <v>0.2</v>
      </c>
      <c r="K189" s="74">
        <v>0.2</v>
      </c>
      <c r="L189" s="74">
        <v>0.2</v>
      </c>
      <c r="M189" s="74">
        <v>0.2</v>
      </c>
      <c r="N189" s="74">
        <v>0.2</v>
      </c>
      <c r="O189" s="74">
        <v>0.2</v>
      </c>
      <c r="P189" s="74">
        <v>0.2</v>
      </c>
      <c r="Q189" s="74">
        <v>0.2</v>
      </c>
      <c r="R189" s="74">
        <v>0.2</v>
      </c>
      <c r="S189" s="74">
        <v>0.2</v>
      </c>
      <c r="T189" s="74">
        <v>0.2</v>
      </c>
      <c r="U189" s="74">
        <v>0.2</v>
      </c>
      <c r="V189" s="74">
        <v>0.2</v>
      </c>
      <c r="W189" s="74">
        <v>0.2</v>
      </c>
      <c r="X189" s="74">
        <v>0.2</v>
      </c>
      <c r="Y189" s="74">
        <v>0.2</v>
      </c>
      <c r="Z189" s="74">
        <v>0.2</v>
      </c>
      <c r="AA189" s="74">
        <v>0.2</v>
      </c>
      <c r="AB189" s="74">
        <v>0.2</v>
      </c>
      <c r="AC189" s="74">
        <v>4.8</v>
      </c>
      <c r="AD189" s="74">
        <v>33.6</v>
      </c>
      <c r="AE189" s="74">
        <v>1752</v>
      </c>
    </row>
    <row r="190" spans="1:31" s="74" customFormat="1" ht="10.5">
      <c r="A190" s="74" t="s">
        <v>110</v>
      </c>
      <c r="B190" s="74" t="s">
        <v>247</v>
      </c>
      <c r="C190" s="74" t="s">
        <v>245</v>
      </c>
      <c r="D190" s="74" t="s">
        <v>246</v>
      </c>
      <c r="E190" s="74">
        <v>43.3</v>
      </c>
      <c r="F190" s="74">
        <v>43.3</v>
      </c>
      <c r="G190" s="74">
        <v>43.3</v>
      </c>
      <c r="H190" s="74">
        <v>43.3</v>
      </c>
      <c r="I190" s="74">
        <v>43.3</v>
      </c>
      <c r="J190" s="74">
        <v>43.3</v>
      </c>
      <c r="K190" s="74">
        <v>43.3</v>
      </c>
      <c r="L190" s="74">
        <v>43.3</v>
      </c>
      <c r="M190" s="74">
        <v>43.3</v>
      </c>
      <c r="N190" s="74">
        <v>43.3</v>
      </c>
      <c r="O190" s="74">
        <v>43.3</v>
      </c>
      <c r="P190" s="74">
        <v>43.3</v>
      </c>
      <c r="Q190" s="74">
        <v>43.3</v>
      </c>
      <c r="R190" s="74">
        <v>43.3</v>
      </c>
      <c r="S190" s="74">
        <v>43.3</v>
      </c>
      <c r="T190" s="74">
        <v>43.3</v>
      </c>
      <c r="U190" s="74">
        <v>43.3</v>
      </c>
      <c r="V190" s="74">
        <v>43.3</v>
      </c>
      <c r="W190" s="74">
        <v>43.3</v>
      </c>
      <c r="X190" s="74">
        <v>43.3</v>
      </c>
      <c r="Y190" s="74">
        <v>43.3</v>
      </c>
      <c r="Z190" s="74">
        <v>43.3</v>
      </c>
      <c r="AA190" s="74">
        <v>43.3</v>
      </c>
      <c r="AB190" s="74">
        <v>43.3</v>
      </c>
      <c r="AC190" s="74">
        <v>1039.2</v>
      </c>
      <c r="AD190" s="74">
        <v>7274.4</v>
      </c>
      <c r="AE190" s="74">
        <v>379308</v>
      </c>
    </row>
    <row r="191" spans="1:31" s="74" customFormat="1" ht="10.5">
      <c r="A191" s="74" t="s">
        <v>111</v>
      </c>
      <c r="B191" s="74" t="s">
        <v>247</v>
      </c>
      <c r="C191" s="74" t="s">
        <v>245</v>
      </c>
      <c r="D191" s="74" t="s">
        <v>246</v>
      </c>
      <c r="E191" s="74">
        <v>55</v>
      </c>
      <c r="F191" s="74">
        <v>55</v>
      </c>
      <c r="G191" s="74">
        <v>55</v>
      </c>
      <c r="H191" s="74">
        <v>55</v>
      </c>
      <c r="I191" s="74">
        <v>55</v>
      </c>
      <c r="J191" s="74">
        <v>55</v>
      </c>
      <c r="K191" s="74">
        <v>55</v>
      </c>
      <c r="L191" s="74">
        <v>55</v>
      </c>
      <c r="M191" s="74">
        <v>55</v>
      </c>
      <c r="N191" s="74">
        <v>55</v>
      </c>
      <c r="O191" s="74">
        <v>55</v>
      </c>
      <c r="P191" s="74">
        <v>55</v>
      </c>
      <c r="Q191" s="74">
        <v>55</v>
      </c>
      <c r="R191" s="74">
        <v>55</v>
      </c>
      <c r="S191" s="74">
        <v>55</v>
      </c>
      <c r="T191" s="74">
        <v>55</v>
      </c>
      <c r="U191" s="74">
        <v>55</v>
      </c>
      <c r="V191" s="74">
        <v>55</v>
      </c>
      <c r="W191" s="74">
        <v>55</v>
      </c>
      <c r="X191" s="74">
        <v>55</v>
      </c>
      <c r="Y191" s="74">
        <v>55</v>
      </c>
      <c r="Z191" s="74">
        <v>55</v>
      </c>
      <c r="AA191" s="74">
        <v>55</v>
      </c>
      <c r="AB191" s="74">
        <v>55</v>
      </c>
      <c r="AC191" s="74">
        <v>1320</v>
      </c>
      <c r="AD191" s="74">
        <v>9240</v>
      </c>
      <c r="AE191" s="74">
        <v>481800</v>
      </c>
    </row>
    <row r="192" spans="1:31" s="74" customFormat="1" ht="10.5">
      <c r="A192" s="74" t="s">
        <v>112</v>
      </c>
      <c r="B192" s="74" t="s">
        <v>244</v>
      </c>
      <c r="C192" s="74" t="s">
        <v>245</v>
      </c>
      <c r="D192" s="74" t="s">
        <v>246</v>
      </c>
      <c r="E192" s="74">
        <v>0.05</v>
      </c>
      <c r="F192" s="74">
        <v>0.05</v>
      </c>
      <c r="G192" s="74">
        <v>0.05</v>
      </c>
      <c r="H192" s="74">
        <v>0.05</v>
      </c>
      <c r="I192" s="74">
        <v>0.05</v>
      </c>
      <c r="J192" s="74">
        <v>0.05</v>
      </c>
      <c r="K192" s="74">
        <v>0.05</v>
      </c>
      <c r="L192" s="74">
        <v>0.05</v>
      </c>
      <c r="M192" s="74">
        <v>0.05</v>
      </c>
      <c r="N192" s="74">
        <v>0.05</v>
      </c>
      <c r="O192" s="74">
        <v>0.05</v>
      </c>
      <c r="P192" s="74">
        <v>0.05</v>
      </c>
      <c r="Q192" s="74">
        <v>0.05</v>
      </c>
      <c r="R192" s="74">
        <v>0.05</v>
      </c>
      <c r="S192" s="74">
        <v>0.05</v>
      </c>
      <c r="T192" s="74">
        <v>0.05</v>
      </c>
      <c r="U192" s="74">
        <v>0.05</v>
      </c>
      <c r="V192" s="74">
        <v>0.05</v>
      </c>
      <c r="W192" s="74">
        <v>0.05</v>
      </c>
      <c r="X192" s="74">
        <v>0.05</v>
      </c>
      <c r="Y192" s="74">
        <v>0.05</v>
      </c>
      <c r="Z192" s="74">
        <v>0.05</v>
      </c>
      <c r="AA192" s="74">
        <v>0.05</v>
      </c>
      <c r="AB192" s="74">
        <v>0.05</v>
      </c>
      <c r="AC192" s="74">
        <v>1.2</v>
      </c>
      <c r="AD192" s="74">
        <v>8.4</v>
      </c>
      <c r="AE192" s="74">
        <v>438</v>
      </c>
    </row>
    <row r="193" spans="1:31" s="74" customFormat="1" ht="10.5">
      <c r="A193" s="74" t="s">
        <v>113</v>
      </c>
      <c r="B193" s="74" t="s">
        <v>244</v>
      </c>
      <c r="C193" s="74" t="s">
        <v>245</v>
      </c>
      <c r="D193" s="74" t="s">
        <v>246</v>
      </c>
      <c r="E193" s="74">
        <v>0.2</v>
      </c>
      <c r="F193" s="74">
        <v>0.2</v>
      </c>
      <c r="G193" s="74">
        <v>0.2</v>
      </c>
      <c r="H193" s="74">
        <v>0.2</v>
      </c>
      <c r="I193" s="74">
        <v>0.2</v>
      </c>
      <c r="J193" s="74">
        <v>0.2</v>
      </c>
      <c r="K193" s="74">
        <v>0.2</v>
      </c>
      <c r="L193" s="74">
        <v>0.2</v>
      </c>
      <c r="M193" s="74">
        <v>0.2</v>
      </c>
      <c r="N193" s="74">
        <v>0.2</v>
      </c>
      <c r="O193" s="74">
        <v>0.2</v>
      </c>
      <c r="P193" s="74">
        <v>0.2</v>
      </c>
      <c r="Q193" s="74">
        <v>0.2</v>
      </c>
      <c r="R193" s="74">
        <v>0.2</v>
      </c>
      <c r="S193" s="74">
        <v>0.2</v>
      </c>
      <c r="T193" s="74">
        <v>0.2</v>
      </c>
      <c r="U193" s="74">
        <v>0.2</v>
      </c>
      <c r="V193" s="74">
        <v>0.2</v>
      </c>
      <c r="W193" s="74">
        <v>0.2</v>
      </c>
      <c r="X193" s="74">
        <v>0.2</v>
      </c>
      <c r="Y193" s="74">
        <v>0.2</v>
      </c>
      <c r="Z193" s="74">
        <v>0.2</v>
      </c>
      <c r="AA193" s="74">
        <v>0.2</v>
      </c>
      <c r="AB193" s="74">
        <v>0.2</v>
      </c>
      <c r="AC193" s="74">
        <v>4.8</v>
      </c>
      <c r="AD193" s="74">
        <v>33.6</v>
      </c>
      <c r="AE193" s="74">
        <v>1752</v>
      </c>
    </row>
    <row r="194" spans="1:31" s="74" customFormat="1" ht="10.5">
      <c r="A194" s="74" t="s">
        <v>114</v>
      </c>
      <c r="B194" s="74" t="s">
        <v>247</v>
      </c>
      <c r="C194" s="74" t="s">
        <v>245</v>
      </c>
      <c r="D194" s="74" t="s">
        <v>246</v>
      </c>
      <c r="E194" s="74">
        <v>43.3</v>
      </c>
      <c r="F194" s="74">
        <v>43.3</v>
      </c>
      <c r="G194" s="74">
        <v>43.3</v>
      </c>
      <c r="H194" s="74">
        <v>43.3</v>
      </c>
      <c r="I194" s="74">
        <v>43.3</v>
      </c>
      <c r="J194" s="74">
        <v>43.3</v>
      </c>
      <c r="K194" s="74">
        <v>43.3</v>
      </c>
      <c r="L194" s="74">
        <v>43.3</v>
      </c>
      <c r="M194" s="74">
        <v>43.3</v>
      </c>
      <c r="N194" s="74">
        <v>43.3</v>
      </c>
      <c r="O194" s="74">
        <v>43.3</v>
      </c>
      <c r="P194" s="74">
        <v>43.3</v>
      </c>
      <c r="Q194" s="74">
        <v>43.3</v>
      </c>
      <c r="R194" s="74">
        <v>43.3</v>
      </c>
      <c r="S194" s="74">
        <v>43.3</v>
      </c>
      <c r="T194" s="74">
        <v>43.3</v>
      </c>
      <c r="U194" s="74">
        <v>43.3</v>
      </c>
      <c r="V194" s="74">
        <v>43.3</v>
      </c>
      <c r="W194" s="74">
        <v>43.3</v>
      </c>
      <c r="X194" s="74">
        <v>43.3</v>
      </c>
      <c r="Y194" s="74">
        <v>43.3</v>
      </c>
      <c r="Z194" s="74">
        <v>43.3</v>
      </c>
      <c r="AA194" s="74">
        <v>43.3</v>
      </c>
      <c r="AB194" s="74">
        <v>43.3</v>
      </c>
      <c r="AC194" s="74">
        <v>1039.2</v>
      </c>
      <c r="AD194" s="74">
        <v>7274.4</v>
      </c>
      <c r="AE194" s="74">
        <v>379308</v>
      </c>
    </row>
    <row r="195" spans="1:31" s="74" customFormat="1" ht="10.5">
      <c r="A195" s="74" t="s">
        <v>115</v>
      </c>
      <c r="B195" s="74" t="s">
        <v>247</v>
      </c>
      <c r="C195" s="74" t="s">
        <v>245</v>
      </c>
      <c r="D195" s="74" t="s">
        <v>246</v>
      </c>
      <c r="E195" s="74">
        <v>55</v>
      </c>
      <c r="F195" s="74">
        <v>55</v>
      </c>
      <c r="G195" s="74">
        <v>55</v>
      </c>
      <c r="H195" s="74">
        <v>55</v>
      </c>
      <c r="I195" s="74">
        <v>55</v>
      </c>
      <c r="J195" s="74">
        <v>55</v>
      </c>
      <c r="K195" s="74">
        <v>55</v>
      </c>
      <c r="L195" s="74">
        <v>55</v>
      </c>
      <c r="M195" s="74">
        <v>55</v>
      </c>
      <c r="N195" s="74">
        <v>55</v>
      </c>
      <c r="O195" s="74">
        <v>55</v>
      </c>
      <c r="P195" s="74">
        <v>55</v>
      </c>
      <c r="Q195" s="74">
        <v>55</v>
      </c>
      <c r="R195" s="74">
        <v>55</v>
      </c>
      <c r="S195" s="74">
        <v>55</v>
      </c>
      <c r="T195" s="74">
        <v>55</v>
      </c>
      <c r="U195" s="74">
        <v>55</v>
      </c>
      <c r="V195" s="74">
        <v>55</v>
      </c>
      <c r="W195" s="74">
        <v>55</v>
      </c>
      <c r="X195" s="74">
        <v>55</v>
      </c>
      <c r="Y195" s="74">
        <v>55</v>
      </c>
      <c r="Z195" s="74">
        <v>55</v>
      </c>
      <c r="AA195" s="74">
        <v>55</v>
      </c>
      <c r="AB195" s="74">
        <v>55</v>
      </c>
      <c r="AC195" s="74">
        <v>1320</v>
      </c>
      <c r="AD195" s="74">
        <v>9240</v>
      </c>
      <c r="AE195" s="74">
        <v>481800</v>
      </c>
    </row>
    <row r="196" spans="1:31" s="74" customFormat="1" ht="10.5">
      <c r="A196" s="74" t="s">
        <v>116</v>
      </c>
      <c r="B196" s="74" t="s">
        <v>244</v>
      </c>
      <c r="C196" s="74" t="s">
        <v>245</v>
      </c>
      <c r="D196" s="74" t="s">
        <v>246</v>
      </c>
      <c r="E196" s="74">
        <v>0.05</v>
      </c>
      <c r="F196" s="74">
        <v>0.05</v>
      </c>
      <c r="G196" s="74">
        <v>0.05</v>
      </c>
      <c r="H196" s="74">
        <v>0.05</v>
      </c>
      <c r="I196" s="74">
        <v>0.05</v>
      </c>
      <c r="J196" s="74">
        <v>0.05</v>
      </c>
      <c r="K196" s="74">
        <v>0.05</v>
      </c>
      <c r="L196" s="74">
        <v>0.05</v>
      </c>
      <c r="M196" s="74">
        <v>0.05</v>
      </c>
      <c r="N196" s="74">
        <v>0.05</v>
      </c>
      <c r="O196" s="74">
        <v>0.05</v>
      </c>
      <c r="P196" s="74">
        <v>0.05</v>
      </c>
      <c r="Q196" s="74">
        <v>0.05</v>
      </c>
      <c r="R196" s="74">
        <v>0.05</v>
      </c>
      <c r="S196" s="74">
        <v>0.05</v>
      </c>
      <c r="T196" s="74">
        <v>0.05</v>
      </c>
      <c r="U196" s="74">
        <v>0.05</v>
      </c>
      <c r="V196" s="74">
        <v>0.05</v>
      </c>
      <c r="W196" s="74">
        <v>0.05</v>
      </c>
      <c r="X196" s="74">
        <v>0.05</v>
      </c>
      <c r="Y196" s="74">
        <v>0.05</v>
      </c>
      <c r="Z196" s="74">
        <v>0.05</v>
      </c>
      <c r="AA196" s="74">
        <v>0.05</v>
      </c>
      <c r="AB196" s="74">
        <v>0.05</v>
      </c>
      <c r="AC196" s="74">
        <v>1.2</v>
      </c>
      <c r="AD196" s="74">
        <v>8.4</v>
      </c>
      <c r="AE196" s="74">
        <v>438</v>
      </c>
    </row>
    <row r="197" spans="1:31" s="74" customFormat="1" ht="10.5">
      <c r="A197" s="74" t="s">
        <v>117</v>
      </c>
      <c r="B197" s="74" t="s">
        <v>244</v>
      </c>
      <c r="C197" s="74" t="s">
        <v>245</v>
      </c>
      <c r="D197" s="74" t="s">
        <v>246</v>
      </c>
      <c r="E197" s="74">
        <v>0.2</v>
      </c>
      <c r="F197" s="74">
        <v>0.2</v>
      </c>
      <c r="G197" s="74">
        <v>0.2</v>
      </c>
      <c r="H197" s="74">
        <v>0.2</v>
      </c>
      <c r="I197" s="74">
        <v>0.2</v>
      </c>
      <c r="J197" s="74">
        <v>0.2</v>
      </c>
      <c r="K197" s="74">
        <v>0.2</v>
      </c>
      <c r="L197" s="74">
        <v>0.2</v>
      </c>
      <c r="M197" s="74">
        <v>0.2</v>
      </c>
      <c r="N197" s="74">
        <v>0.2</v>
      </c>
      <c r="O197" s="74">
        <v>0.2</v>
      </c>
      <c r="P197" s="74">
        <v>0.2</v>
      </c>
      <c r="Q197" s="74">
        <v>0.2</v>
      </c>
      <c r="R197" s="74">
        <v>0.2</v>
      </c>
      <c r="S197" s="74">
        <v>0.2</v>
      </c>
      <c r="T197" s="74">
        <v>0.2</v>
      </c>
      <c r="U197" s="74">
        <v>0.2</v>
      </c>
      <c r="V197" s="74">
        <v>0.2</v>
      </c>
      <c r="W197" s="74">
        <v>0.2</v>
      </c>
      <c r="X197" s="74">
        <v>0.2</v>
      </c>
      <c r="Y197" s="74">
        <v>0.2</v>
      </c>
      <c r="Z197" s="74">
        <v>0.2</v>
      </c>
      <c r="AA197" s="74">
        <v>0.2</v>
      </c>
      <c r="AB197" s="74">
        <v>0.2</v>
      </c>
      <c r="AC197" s="74">
        <v>4.8</v>
      </c>
      <c r="AD197" s="74">
        <v>33.6</v>
      </c>
      <c r="AE197" s="74">
        <v>1752</v>
      </c>
    </row>
    <row r="198" spans="1:31" s="74" customFormat="1" ht="10.5">
      <c r="A198" s="74" t="s">
        <v>118</v>
      </c>
      <c r="B198" s="74" t="s">
        <v>247</v>
      </c>
      <c r="C198" s="74" t="s">
        <v>245</v>
      </c>
      <c r="D198" s="74" t="s">
        <v>246</v>
      </c>
      <c r="E198" s="74">
        <v>43.3</v>
      </c>
      <c r="F198" s="74">
        <v>43.3</v>
      </c>
      <c r="G198" s="74">
        <v>43.3</v>
      </c>
      <c r="H198" s="74">
        <v>43.3</v>
      </c>
      <c r="I198" s="74">
        <v>43.3</v>
      </c>
      <c r="J198" s="74">
        <v>43.3</v>
      </c>
      <c r="K198" s="74">
        <v>43.3</v>
      </c>
      <c r="L198" s="74">
        <v>43.3</v>
      </c>
      <c r="M198" s="74">
        <v>43.3</v>
      </c>
      <c r="N198" s="74">
        <v>43.3</v>
      </c>
      <c r="O198" s="74">
        <v>43.3</v>
      </c>
      <c r="P198" s="74">
        <v>43.3</v>
      </c>
      <c r="Q198" s="74">
        <v>43.3</v>
      </c>
      <c r="R198" s="74">
        <v>43.3</v>
      </c>
      <c r="S198" s="74">
        <v>43.3</v>
      </c>
      <c r="T198" s="74">
        <v>43.3</v>
      </c>
      <c r="U198" s="74">
        <v>43.3</v>
      </c>
      <c r="V198" s="74">
        <v>43.3</v>
      </c>
      <c r="W198" s="74">
        <v>43.3</v>
      </c>
      <c r="X198" s="74">
        <v>43.3</v>
      </c>
      <c r="Y198" s="74">
        <v>43.3</v>
      </c>
      <c r="Z198" s="74">
        <v>43.3</v>
      </c>
      <c r="AA198" s="74">
        <v>43.3</v>
      </c>
      <c r="AB198" s="74">
        <v>43.3</v>
      </c>
      <c r="AC198" s="74">
        <v>1039.2</v>
      </c>
      <c r="AD198" s="74">
        <v>7274.4</v>
      </c>
      <c r="AE198" s="74">
        <v>379308</v>
      </c>
    </row>
    <row r="199" spans="1:31" s="74" customFormat="1" ht="10.5">
      <c r="A199" s="74" t="s">
        <v>119</v>
      </c>
      <c r="B199" s="74" t="s">
        <v>247</v>
      </c>
      <c r="C199" s="74" t="s">
        <v>245</v>
      </c>
      <c r="D199" s="74" t="s">
        <v>246</v>
      </c>
      <c r="E199" s="74">
        <v>55</v>
      </c>
      <c r="F199" s="74">
        <v>55</v>
      </c>
      <c r="G199" s="74">
        <v>55</v>
      </c>
      <c r="H199" s="74">
        <v>55</v>
      </c>
      <c r="I199" s="74">
        <v>55</v>
      </c>
      <c r="J199" s="74">
        <v>55</v>
      </c>
      <c r="K199" s="74">
        <v>55</v>
      </c>
      <c r="L199" s="74">
        <v>55</v>
      </c>
      <c r="M199" s="74">
        <v>55</v>
      </c>
      <c r="N199" s="74">
        <v>55</v>
      </c>
      <c r="O199" s="74">
        <v>55</v>
      </c>
      <c r="P199" s="74">
        <v>55</v>
      </c>
      <c r="Q199" s="74">
        <v>55</v>
      </c>
      <c r="R199" s="74">
        <v>55</v>
      </c>
      <c r="S199" s="74">
        <v>55</v>
      </c>
      <c r="T199" s="74">
        <v>55</v>
      </c>
      <c r="U199" s="74">
        <v>55</v>
      </c>
      <c r="V199" s="74">
        <v>55</v>
      </c>
      <c r="W199" s="74">
        <v>55</v>
      </c>
      <c r="X199" s="74">
        <v>55</v>
      </c>
      <c r="Y199" s="74">
        <v>55</v>
      </c>
      <c r="Z199" s="74">
        <v>55</v>
      </c>
      <c r="AA199" s="74">
        <v>55</v>
      </c>
      <c r="AB199" s="74">
        <v>55</v>
      </c>
      <c r="AC199" s="74">
        <v>1320</v>
      </c>
      <c r="AD199" s="74">
        <v>9240</v>
      </c>
      <c r="AE199" s="74">
        <v>481800</v>
      </c>
    </row>
    <row r="200" spans="1:31" s="74" customFormat="1" ht="10.5">
      <c r="A200" s="74" t="s">
        <v>120</v>
      </c>
      <c r="B200" s="74" t="s">
        <v>244</v>
      </c>
      <c r="C200" s="74" t="s">
        <v>245</v>
      </c>
      <c r="D200" s="74" t="s">
        <v>246</v>
      </c>
      <c r="E200" s="74">
        <v>0.05</v>
      </c>
      <c r="F200" s="74">
        <v>0.05</v>
      </c>
      <c r="G200" s="74">
        <v>0.05</v>
      </c>
      <c r="H200" s="74">
        <v>0.05</v>
      </c>
      <c r="I200" s="74">
        <v>0.05</v>
      </c>
      <c r="J200" s="74">
        <v>0.05</v>
      </c>
      <c r="K200" s="74">
        <v>0.05</v>
      </c>
      <c r="L200" s="74">
        <v>0.05</v>
      </c>
      <c r="M200" s="74">
        <v>0.05</v>
      </c>
      <c r="N200" s="74">
        <v>0.05</v>
      </c>
      <c r="O200" s="74">
        <v>0.05</v>
      </c>
      <c r="P200" s="74">
        <v>0.05</v>
      </c>
      <c r="Q200" s="74">
        <v>0.05</v>
      </c>
      <c r="R200" s="74">
        <v>0.05</v>
      </c>
      <c r="S200" s="74">
        <v>0.05</v>
      </c>
      <c r="T200" s="74">
        <v>0.05</v>
      </c>
      <c r="U200" s="74">
        <v>0.05</v>
      </c>
      <c r="V200" s="74">
        <v>0.05</v>
      </c>
      <c r="W200" s="74">
        <v>0.05</v>
      </c>
      <c r="X200" s="74">
        <v>0.05</v>
      </c>
      <c r="Y200" s="74">
        <v>0.05</v>
      </c>
      <c r="Z200" s="74">
        <v>0.05</v>
      </c>
      <c r="AA200" s="74">
        <v>0.05</v>
      </c>
      <c r="AB200" s="74">
        <v>0.05</v>
      </c>
      <c r="AC200" s="74">
        <v>1.2</v>
      </c>
      <c r="AD200" s="74">
        <v>8.4</v>
      </c>
      <c r="AE200" s="74">
        <v>438</v>
      </c>
    </row>
    <row r="201" spans="1:31" s="74" customFormat="1" ht="10.5">
      <c r="A201" s="74" t="s">
        <v>121</v>
      </c>
      <c r="B201" s="74" t="s">
        <v>244</v>
      </c>
      <c r="C201" s="74" t="s">
        <v>245</v>
      </c>
      <c r="D201" s="74" t="s">
        <v>246</v>
      </c>
      <c r="E201" s="74">
        <v>0.2</v>
      </c>
      <c r="F201" s="74">
        <v>0.2</v>
      </c>
      <c r="G201" s="74">
        <v>0.2</v>
      </c>
      <c r="H201" s="74">
        <v>0.2</v>
      </c>
      <c r="I201" s="74">
        <v>0.2</v>
      </c>
      <c r="J201" s="74">
        <v>0.2</v>
      </c>
      <c r="K201" s="74">
        <v>0.2</v>
      </c>
      <c r="L201" s="74">
        <v>0.2</v>
      </c>
      <c r="M201" s="74">
        <v>0.2</v>
      </c>
      <c r="N201" s="74">
        <v>0.2</v>
      </c>
      <c r="O201" s="74">
        <v>0.2</v>
      </c>
      <c r="P201" s="74">
        <v>0.2</v>
      </c>
      <c r="Q201" s="74">
        <v>0.2</v>
      </c>
      <c r="R201" s="74">
        <v>0.2</v>
      </c>
      <c r="S201" s="74">
        <v>0.2</v>
      </c>
      <c r="T201" s="74">
        <v>0.2</v>
      </c>
      <c r="U201" s="74">
        <v>0.2</v>
      </c>
      <c r="V201" s="74">
        <v>0.2</v>
      </c>
      <c r="W201" s="74">
        <v>0.2</v>
      </c>
      <c r="X201" s="74">
        <v>0.2</v>
      </c>
      <c r="Y201" s="74">
        <v>0.2</v>
      </c>
      <c r="Z201" s="74">
        <v>0.2</v>
      </c>
      <c r="AA201" s="74">
        <v>0.2</v>
      </c>
      <c r="AB201" s="74">
        <v>0.2</v>
      </c>
      <c r="AC201" s="74">
        <v>4.8</v>
      </c>
      <c r="AD201" s="74">
        <v>33.6</v>
      </c>
      <c r="AE201" s="74">
        <v>1752</v>
      </c>
    </row>
    <row r="202" spans="1:31" s="74" customFormat="1" ht="10.5">
      <c r="A202" s="74" t="s">
        <v>122</v>
      </c>
      <c r="B202" s="74" t="s">
        <v>247</v>
      </c>
      <c r="C202" s="74" t="s">
        <v>245</v>
      </c>
      <c r="D202" s="74" t="s">
        <v>246</v>
      </c>
      <c r="E202" s="74">
        <v>60</v>
      </c>
      <c r="F202" s="74">
        <v>60</v>
      </c>
      <c r="G202" s="74">
        <v>60</v>
      </c>
      <c r="H202" s="74">
        <v>60</v>
      </c>
      <c r="I202" s="74">
        <v>60</v>
      </c>
      <c r="J202" s="74">
        <v>60</v>
      </c>
      <c r="K202" s="74">
        <v>60</v>
      </c>
      <c r="L202" s="74">
        <v>60</v>
      </c>
      <c r="M202" s="74">
        <v>60</v>
      </c>
      <c r="N202" s="74">
        <v>60</v>
      </c>
      <c r="O202" s="74">
        <v>60</v>
      </c>
      <c r="P202" s="74">
        <v>60</v>
      </c>
      <c r="Q202" s="74">
        <v>60</v>
      </c>
      <c r="R202" s="74">
        <v>60</v>
      </c>
      <c r="S202" s="74">
        <v>60</v>
      </c>
      <c r="T202" s="74">
        <v>60</v>
      </c>
      <c r="U202" s="74">
        <v>60</v>
      </c>
      <c r="V202" s="74">
        <v>60</v>
      </c>
      <c r="W202" s="74">
        <v>60</v>
      </c>
      <c r="X202" s="74">
        <v>60</v>
      </c>
      <c r="Y202" s="74">
        <v>60</v>
      </c>
      <c r="Z202" s="74">
        <v>60</v>
      </c>
      <c r="AA202" s="74">
        <v>60</v>
      </c>
      <c r="AB202" s="74">
        <v>60</v>
      </c>
      <c r="AC202" s="74">
        <v>1440</v>
      </c>
      <c r="AD202" s="74">
        <v>10080</v>
      </c>
      <c r="AE202" s="74">
        <v>525600</v>
      </c>
    </row>
    <row r="203" spans="1:31" s="74" customFormat="1" ht="10.5">
      <c r="A203" s="74" t="s">
        <v>123</v>
      </c>
      <c r="B203" s="74" t="s">
        <v>247</v>
      </c>
      <c r="C203" s="74" t="s">
        <v>245</v>
      </c>
      <c r="D203" s="74" t="s">
        <v>246</v>
      </c>
      <c r="E203" s="74">
        <v>55</v>
      </c>
      <c r="F203" s="74">
        <v>55</v>
      </c>
      <c r="G203" s="74">
        <v>55</v>
      </c>
      <c r="H203" s="74">
        <v>55</v>
      </c>
      <c r="I203" s="74">
        <v>55</v>
      </c>
      <c r="J203" s="74">
        <v>55</v>
      </c>
      <c r="K203" s="74">
        <v>55</v>
      </c>
      <c r="L203" s="74">
        <v>55</v>
      </c>
      <c r="M203" s="74">
        <v>55</v>
      </c>
      <c r="N203" s="74">
        <v>55</v>
      </c>
      <c r="O203" s="74">
        <v>55</v>
      </c>
      <c r="P203" s="74">
        <v>55</v>
      </c>
      <c r="Q203" s="74">
        <v>55</v>
      </c>
      <c r="R203" s="74">
        <v>55</v>
      </c>
      <c r="S203" s="74">
        <v>55</v>
      </c>
      <c r="T203" s="74">
        <v>55</v>
      </c>
      <c r="U203" s="74">
        <v>55</v>
      </c>
      <c r="V203" s="74">
        <v>55</v>
      </c>
      <c r="W203" s="74">
        <v>55</v>
      </c>
      <c r="X203" s="74">
        <v>55</v>
      </c>
      <c r="Y203" s="74">
        <v>55</v>
      </c>
      <c r="Z203" s="74">
        <v>55</v>
      </c>
      <c r="AA203" s="74">
        <v>55</v>
      </c>
      <c r="AB203" s="74">
        <v>55</v>
      </c>
      <c r="AC203" s="74">
        <v>1320</v>
      </c>
      <c r="AD203" s="74">
        <v>9240</v>
      </c>
      <c r="AE203" s="74">
        <v>481800</v>
      </c>
    </row>
    <row r="204" spans="1:31" s="74" customFormat="1" ht="10.5">
      <c r="A204" s="74" t="s">
        <v>124</v>
      </c>
      <c r="B204" s="74" t="s">
        <v>249</v>
      </c>
      <c r="C204" s="74" t="s">
        <v>245</v>
      </c>
      <c r="D204" s="74" t="s">
        <v>246</v>
      </c>
      <c r="E204" s="74">
        <v>0</v>
      </c>
      <c r="F204" s="74">
        <v>0</v>
      </c>
      <c r="G204" s="74">
        <v>0</v>
      </c>
      <c r="H204" s="74">
        <v>0</v>
      </c>
      <c r="I204" s="74">
        <v>0</v>
      </c>
      <c r="J204" s="74">
        <v>0</v>
      </c>
      <c r="K204" s="74">
        <v>0</v>
      </c>
      <c r="L204" s="74">
        <v>0</v>
      </c>
      <c r="M204" s="74">
        <v>0</v>
      </c>
      <c r="N204" s="74">
        <v>0</v>
      </c>
      <c r="O204" s="74">
        <v>0</v>
      </c>
      <c r="P204" s="74">
        <v>0</v>
      </c>
      <c r="Q204" s="74">
        <v>0</v>
      </c>
      <c r="R204" s="74">
        <v>0</v>
      </c>
      <c r="S204" s="74">
        <v>0</v>
      </c>
      <c r="T204" s="74">
        <v>0</v>
      </c>
      <c r="U204" s="74">
        <v>0</v>
      </c>
      <c r="V204" s="74">
        <v>0</v>
      </c>
      <c r="W204" s="74">
        <v>0</v>
      </c>
      <c r="X204" s="74">
        <v>0</v>
      </c>
      <c r="Y204" s="74">
        <v>0</v>
      </c>
      <c r="Z204" s="74">
        <v>0</v>
      </c>
      <c r="AA204" s="74">
        <v>0</v>
      </c>
      <c r="AB204" s="74">
        <v>0</v>
      </c>
      <c r="AC204" s="74">
        <v>0.67</v>
      </c>
      <c r="AD204" s="74">
        <v>4.67</v>
      </c>
      <c r="AE204" s="74">
        <v>243.33</v>
      </c>
    </row>
    <row r="205" spans="1:31" s="74" customFormat="1" ht="10.5">
      <c r="A205" s="74" t="s">
        <v>125</v>
      </c>
      <c r="B205" s="74" t="s">
        <v>249</v>
      </c>
      <c r="C205" s="74" t="s">
        <v>245</v>
      </c>
      <c r="D205" s="74" t="s">
        <v>246</v>
      </c>
      <c r="E205" s="74">
        <v>0</v>
      </c>
      <c r="F205" s="74">
        <v>0</v>
      </c>
      <c r="G205" s="74">
        <v>0</v>
      </c>
      <c r="H205" s="74">
        <v>0</v>
      </c>
      <c r="I205" s="74">
        <v>0</v>
      </c>
      <c r="J205" s="74">
        <v>0</v>
      </c>
      <c r="K205" s="74">
        <v>0</v>
      </c>
      <c r="L205" s="74">
        <v>0</v>
      </c>
      <c r="M205" s="74">
        <v>0</v>
      </c>
      <c r="N205" s="74">
        <v>0</v>
      </c>
      <c r="O205" s="74">
        <v>0</v>
      </c>
      <c r="P205" s="74">
        <v>0</v>
      </c>
      <c r="Q205" s="74">
        <v>0</v>
      </c>
      <c r="R205" s="74">
        <v>0</v>
      </c>
      <c r="S205" s="74">
        <v>0</v>
      </c>
      <c r="T205" s="74">
        <v>0</v>
      </c>
      <c r="U205" s="74">
        <v>0</v>
      </c>
      <c r="V205" s="74">
        <v>0</v>
      </c>
      <c r="W205" s="74">
        <v>0</v>
      </c>
      <c r="X205" s="74">
        <v>0</v>
      </c>
      <c r="Y205" s="74">
        <v>0</v>
      </c>
      <c r="Z205" s="74">
        <v>0</v>
      </c>
      <c r="AA205" s="74">
        <v>0</v>
      </c>
      <c r="AB205" s="74">
        <v>0</v>
      </c>
      <c r="AC205" s="74">
        <v>1</v>
      </c>
      <c r="AD205" s="74">
        <v>7</v>
      </c>
      <c r="AE205" s="74">
        <v>365</v>
      </c>
    </row>
    <row r="206" spans="1:31" s="74" customFormat="1" ht="10.5">
      <c r="A206" s="74" t="s">
        <v>126</v>
      </c>
      <c r="B206" s="74" t="s">
        <v>253</v>
      </c>
      <c r="C206" s="74" t="s">
        <v>245</v>
      </c>
      <c r="D206" s="74" t="s">
        <v>127</v>
      </c>
      <c r="E206" s="74">
        <v>0</v>
      </c>
      <c r="F206" s="74">
        <v>0</v>
      </c>
      <c r="G206" s="74">
        <v>0</v>
      </c>
      <c r="H206" s="74">
        <v>0</v>
      </c>
      <c r="I206" s="74">
        <v>725</v>
      </c>
      <c r="J206" s="74">
        <v>417</v>
      </c>
      <c r="K206" s="74">
        <v>290</v>
      </c>
      <c r="L206" s="74">
        <v>0</v>
      </c>
      <c r="M206" s="74">
        <v>0</v>
      </c>
      <c r="N206" s="74">
        <v>0</v>
      </c>
      <c r="O206" s="74">
        <v>0</v>
      </c>
      <c r="P206" s="74">
        <v>0</v>
      </c>
      <c r="Q206" s="74">
        <v>0</v>
      </c>
      <c r="R206" s="74">
        <v>0</v>
      </c>
      <c r="S206" s="74">
        <v>0</v>
      </c>
      <c r="T206" s="74">
        <v>0</v>
      </c>
      <c r="U206" s="74">
        <v>0</v>
      </c>
      <c r="V206" s="74">
        <v>0</v>
      </c>
      <c r="W206" s="74">
        <v>0</v>
      </c>
      <c r="X206" s="74">
        <v>0</v>
      </c>
      <c r="Y206" s="74">
        <v>0</v>
      </c>
      <c r="Z206" s="74">
        <v>0</v>
      </c>
      <c r="AA206" s="74">
        <v>0</v>
      </c>
      <c r="AB206" s="74">
        <v>0</v>
      </c>
      <c r="AC206" s="74">
        <v>1432</v>
      </c>
      <c r="AD206" s="74">
        <v>1432</v>
      </c>
      <c r="AE206" s="74">
        <v>74668.570000000007</v>
      </c>
    </row>
    <row r="207" spans="1:31" s="74" customFormat="1" ht="10.5">
      <c r="D207" s="74" t="s">
        <v>132</v>
      </c>
      <c r="E207" s="74">
        <v>0</v>
      </c>
      <c r="F207" s="74">
        <v>0</v>
      </c>
      <c r="G207" s="74">
        <v>0</v>
      </c>
      <c r="H207" s="74">
        <v>0</v>
      </c>
      <c r="I207" s="74">
        <v>125</v>
      </c>
      <c r="J207" s="74">
        <v>117</v>
      </c>
      <c r="K207" s="74">
        <v>90</v>
      </c>
      <c r="L207" s="74">
        <v>0</v>
      </c>
      <c r="M207" s="74">
        <v>0</v>
      </c>
      <c r="N207" s="74">
        <v>0</v>
      </c>
      <c r="O207" s="74">
        <v>0</v>
      </c>
      <c r="P207" s="74">
        <v>0</v>
      </c>
      <c r="Q207" s="74">
        <v>0</v>
      </c>
      <c r="R207" s="74">
        <v>0</v>
      </c>
      <c r="S207" s="74">
        <v>0</v>
      </c>
      <c r="T207" s="74">
        <v>0</v>
      </c>
      <c r="U207" s="74">
        <v>0</v>
      </c>
      <c r="V207" s="74">
        <v>0</v>
      </c>
      <c r="W207" s="74">
        <v>0</v>
      </c>
      <c r="X207" s="74">
        <v>125</v>
      </c>
      <c r="Y207" s="74">
        <v>117</v>
      </c>
      <c r="Z207" s="74">
        <v>90</v>
      </c>
      <c r="AA207" s="74">
        <v>0</v>
      </c>
      <c r="AB207" s="74">
        <v>0</v>
      </c>
      <c r="AC207" s="74">
        <v>664</v>
      </c>
    </row>
    <row r="208" spans="1:31" s="74" customFormat="1" ht="10.5">
      <c r="A208" s="74" t="s">
        <v>128</v>
      </c>
      <c r="B208" s="74" t="s">
        <v>244</v>
      </c>
      <c r="C208" s="74" t="s">
        <v>245</v>
      </c>
      <c r="D208" s="74" t="s">
        <v>246</v>
      </c>
      <c r="E208" s="74">
        <v>0.2</v>
      </c>
      <c r="F208" s="74">
        <v>0.2</v>
      </c>
      <c r="G208" s="74">
        <v>0.2</v>
      </c>
      <c r="H208" s="74">
        <v>0.2</v>
      </c>
      <c r="I208" s="74">
        <v>0.2</v>
      </c>
      <c r="J208" s="74">
        <v>0.2</v>
      </c>
      <c r="K208" s="74">
        <v>0.2</v>
      </c>
      <c r="L208" s="74">
        <v>0.4</v>
      </c>
      <c r="M208" s="74">
        <v>0.4</v>
      </c>
      <c r="N208" s="74">
        <v>0.4</v>
      </c>
      <c r="O208" s="74">
        <v>0.4</v>
      </c>
      <c r="P208" s="74">
        <v>0.4</v>
      </c>
      <c r="Q208" s="74">
        <v>0.4</v>
      </c>
      <c r="R208" s="74">
        <v>0.4</v>
      </c>
      <c r="S208" s="74">
        <v>0.4</v>
      </c>
      <c r="T208" s="74">
        <v>0.4</v>
      </c>
      <c r="U208" s="74">
        <v>0.4</v>
      </c>
      <c r="V208" s="74">
        <v>0.4</v>
      </c>
      <c r="W208" s="74">
        <v>0.4</v>
      </c>
      <c r="X208" s="74">
        <v>0.4</v>
      </c>
      <c r="Y208" s="74">
        <v>0.4</v>
      </c>
      <c r="Z208" s="74">
        <v>0.2</v>
      </c>
      <c r="AA208" s="74">
        <v>0.2</v>
      </c>
      <c r="AB208" s="74">
        <v>0.2</v>
      </c>
      <c r="AC208" s="74">
        <v>7.6</v>
      </c>
      <c r="AD208" s="74">
        <v>53.2</v>
      </c>
      <c r="AE208" s="74">
        <v>2774</v>
      </c>
    </row>
    <row r="209" spans="1:31" s="74" customFormat="1" ht="10.5">
      <c r="A209" s="74" t="s">
        <v>129</v>
      </c>
      <c r="B209" s="74" t="s">
        <v>253</v>
      </c>
      <c r="C209" s="74" t="s">
        <v>245</v>
      </c>
      <c r="D209" s="74" t="s">
        <v>246</v>
      </c>
      <c r="E209" s="74">
        <v>0</v>
      </c>
      <c r="F209" s="74">
        <v>0</v>
      </c>
      <c r="G209" s="74">
        <v>0</v>
      </c>
      <c r="H209" s="74">
        <v>0</v>
      </c>
      <c r="I209" s="74">
        <v>0</v>
      </c>
      <c r="J209" s="74">
        <v>0</v>
      </c>
      <c r="K209" s="74">
        <v>50</v>
      </c>
      <c r="L209" s="74">
        <v>70</v>
      </c>
      <c r="M209" s="74">
        <v>70</v>
      </c>
      <c r="N209" s="74">
        <v>80</v>
      </c>
      <c r="O209" s="74">
        <v>70</v>
      </c>
      <c r="P209" s="74">
        <v>50</v>
      </c>
      <c r="Q209" s="74">
        <v>50</v>
      </c>
      <c r="R209" s="74">
        <v>80</v>
      </c>
      <c r="S209" s="74">
        <v>90</v>
      </c>
      <c r="T209" s="74">
        <v>80</v>
      </c>
      <c r="U209" s="74">
        <v>0</v>
      </c>
      <c r="V209" s="74">
        <v>0</v>
      </c>
      <c r="W209" s="74">
        <v>0</v>
      </c>
      <c r="X209" s="74">
        <v>0</v>
      </c>
      <c r="Y209" s="74">
        <v>0</v>
      </c>
      <c r="Z209" s="74">
        <v>0</v>
      </c>
      <c r="AA209" s="74">
        <v>0</v>
      </c>
      <c r="AB209" s="74">
        <v>0</v>
      </c>
      <c r="AC209" s="74">
        <v>690</v>
      </c>
      <c r="AD209" s="74">
        <v>4830</v>
      </c>
      <c r="AE209" s="74">
        <v>251850</v>
      </c>
    </row>
    <row r="210" spans="1:31" s="74" customFormat="1" ht="10.5">
      <c r="A210" s="74" t="s">
        <v>421</v>
      </c>
      <c r="B210" s="74" t="s">
        <v>244</v>
      </c>
      <c r="C210" s="74" t="s">
        <v>245</v>
      </c>
      <c r="D210" s="74" t="s">
        <v>246</v>
      </c>
      <c r="E210" s="74">
        <v>1</v>
      </c>
      <c r="F210" s="74">
        <v>1</v>
      </c>
      <c r="G210" s="74">
        <v>1</v>
      </c>
      <c r="H210" s="74">
        <v>1</v>
      </c>
      <c r="I210" s="74">
        <v>1</v>
      </c>
      <c r="J210" s="74">
        <v>1</v>
      </c>
      <c r="K210" s="74">
        <v>1</v>
      </c>
      <c r="L210" s="74">
        <v>1</v>
      </c>
      <c r="M210" s="74">
        <v>1</v>
      </c>
      <c r="N210" s="74">
        <v>1</v>
      </c>
      <c r="O210" s="74">
        <v>1</v>
      </c>
      <c r="P210" s="74">
        <v>1</v>
      </c>
      <c r="Q210" s="74">
        <v>1</v>
      </c>
      <c r="R210" s="74">
        <v>1</v>
      </c>
      <c r="S210" s="74">
        <v>1</v>
      </c>
      <c r="T210" s="74">
        <v>1</v>
      </c>
      <c r="U210" s="74">
        <v>1</v>
      </c>
      <c r="V210" s="74">
        <v>1</v>
      </c>
      <c r="W210" s="74">
        <v>1</v>
      </c>
      <c r="X210" s="74">
        <v>1</v>
      </c>
      <c r="Y210" s="74">
        <v>1</v>
      </c>
      <c r="Z210" s="74">
        <v>1</v>
      </c>
      <c r="AA210" s="74">
        <v>1</v>
      </c>
      <c r="AB210" s="74">
        <v>1</v>
      </c>
      <c r="AC210" s="74">
        <v>24</v>
      </c>
      <c r="AD210" s="74">
        <v>168</v>
      </c>
      <c r="AE210" s="74">
        <v>8760</v>
      </c>
    </row>
    <row r="211" spans="1:31" s="74" customFormat="1" ht="10.5">
      <c r="A211" s="74" t="s">
        <v>422</v>
      </c>
      <c r="B211" s="74" t="s">
        <v>244</v>
      </c>
      <c r="C211" s="74" t="s">
        <v>245</v>
      </c>
      <c r="D211" s="74" t="s">
        <v>246</v>
      </c>
      <c r="E211" s="74">
        <v>1</v>
      </c>
      <c r="F211" s="74">
        <v>1</v>
      </c>
      <c r="G211" s="74">
        <v>1</v>
      </c>
      <c r="H211" s="74">
        <v>1</v>
      </c>
      <c r="I211" s="74">
        <v>1</v>
      </c>
      <c r="J211" s="74">
        <v>1</v>
      </c>
      <c r="K211" s="74">
        <v>1</v>
      </c>
      <c r="L211" s="74">
        <v>1</v>
      </c>
      <c r="M211" s="74">
        <v>1</v>
      </c>
      <c r="N211" s="74">
        <v>1</v>
      </c>
      <c r="O211" s="74">
        <v>1</v>
      </c>
      <c r="P211" s="74">
        <v>1</v>
      </c>
      <c r="Q211" s="74">
        <v>1</v>
      </c>
      <c r="R211" s="74">
        <v>1</v>
      </c>
      <c r="S211" s="74">
        <v>1</v>
      </c>
      <c r="T211" s="74">
        <v>1</v>
      </c>
      <c r="U211" s="74">
        <v>1</v>
      </c>
      <c r="V211" s="74">
        <v>1</v>
      </c>
      <c r="W211" s="74">
        <v>1</v>
      </c>
      <c r="X211" s="74">
        <v>1</v>
      </c>
      <c r="Y211" s="74">
        <v>1</v>
      </c>
      <c r="Z211" s="74">
        <v>1</v>
      </c>
      <c r="AA211" s="74">
        <v>1</v>
      </c>
      <c r="AB211" s="74">
        <v>1</v>
      </c>
      <c r="AC211" s="74">
        <v>24</v>
      </c>
      <c r="AD211" s="74">
        <v>168</v>
      </c>
      <c r="AE211" s="74">
        <v>8760</v>
      </c>
    </row>
    <row r="212" spans="1:31" s="74" customFormat="1" ht="10.5">
      <c r="A212" s="74" t="s">
        <v>423</v>
      </c>
      <c r="B212" s="74" t="s">
        <v>247</v>
      </c>
      <c r="C212" s="74" t="s">
        <v>245</v>
      </c>
      <c r="D212" s="74" t="s">
        <v>246</v>
      </c>
      <c r="E212" s="74">
        <v>60</v>
      </c>
      <c r="F212" s="74">
        <v>60</v>
      </c>
      <c r="G212" s="74">
        <v>60</v>
      </c>
      <c r="H212" s="74">
        <v>60</v>
      </c>
      <c r="I212" s="74">
        <v>60</v>
      </c>
      <c r="J212" s="74">
        <v>60</v>
      </c>
      <c r="K212" s="74">
        <v>60</v>
      </c>
      <c r="L212" s="74">
        <v>60</v>
      </c>
      <c r="M212" s="74">
        <v>60</v>
      </c>
      <c r="N212" s="74">
        <v>60</v>
      </c>
      <c r="O212" s="74">
        <v>60</v>
      </c>
      <c r="P212" s="74">
        <v>60</v>
      </c>
      <c r="Q212" s="74">
        <v>60</v>
      </c>
      <c r="R212" s="74">
        <v>60</v>
      </c>
      <c r="S212" s="74">
        <v>60</v>
      </c>
      <c r="T212" s="74">
        <v>60</v>
      </c>
      <c r="U212" s="74">
        <v>60</v>
      </c>
      <c r="V212" s="74">
        <v>60</v>
      </c>
      <c r="W212" s="74">
        <v>60</v>
      </c>
      <c r="X212" s="74">
        <v>60</v>
      </c>
      <c r="Y212" s="74">
        <v>60</v>
      </c>
      <c r="Z212" s="74">
        <v>60</v>
      </c>
      <c r="AA212" s="74">
        <v>60</v>
      </c>
      <c r="AB212" s="74">
        <v>60</v>
      </c>
      <c r="AC212" s="74">
        <v>1440</v>
      </c>
      <c r="AD212" s="74">
        <v>10080</v>
      </c>
      <c r="AE212" s="74">
        <v>525600</v>
      </c>
    </row>
    <row r="213" spans="1:31" s="74" customFormat="1" ht="10.5">
      <c r="A213" s="74" t="s">
        <v>424</v>
      </c>
      <c r="B213" s="74" t="s">
        <v>247</v>
      </c>
      <c r="C213" s="74" t="s">
        <v>245</v>
      </c>
      <c r="D213" s="74" t="s">
        <v>246</v>
      </c>
      <c r="E213" s="74">
        <v>60</v>
      </c>
      <c r="F213" s="74">
        <v>60</v>
      </c>
      <c r="G213" s="74">
        <v>60</v>
      </c>
      <c r="H213" s="74">
        <v>60</v>
      </c>
      <c r="I213" s="74">
        <v>60</v>
      </c>
      <c r="J213" s="74">
        <v>60</v>
      </c>
      <c r="K213" s="74">
        <v>60</v>
      </c>
      <c r="L213" s="74">
        <v>60</v>
      </c>
      <c r="M213" s="74">
        <v>60</v>
      </c>
      <c r="N213" s="74">
        <v>60</v>
      </c>
      <c r="O213" s="74">
        <v>60</v>
      </c>
      <c r="P213" s="74">
        <v>60</v>
      </c>
      <c r="Q213" s="74">
        <v>60</v>
      </c>
      <c r="R213" s="74">
        <v>60</v>
      </c>
      <c r="S213" s="74">
        <v>60</v>
      </c>
      <c r="T213" s="74">
        <v>60</v>
      </c>
      <c r="U213" s="74">
        <v>60</v>
      </c>
      <c r="V213" s="74">
        <v>60</v>
      </c>
      <c r="W213" s="74">
        <v>60</v>
      </c>
      <c r="X213" s="74">
        <v>60</v>
      </c>
      <c r="Y213" s="74">
        <v>60</v>
      </c>
      <c r="Z213" s="74">
        <v>60</v>
      </c>
      <c r="AA213" s="74">
        <v>60</v>
      </c>
      <c r="AB213" s="74">
        <v>60</v>
      </c>
      <c r="AC213" s="74">
        <v>1440</v>
      </c>
      <c r="AD213" s="74">
        <v>10080</v>
      </c>
      <c r="AE213" s="74">
        <v>525600</v>
      </c>
    </row>
    <row r="214" spans="1:31" s="74" customFormat="1" ht="10.5">
      <c r="A214" s="74" t="s">
        <v>425</v>
      </c>
      <c r="B214" s="74" t="s">
        <v>247</v>
      </c>
      <c r="C214" s="74" t="s">
        <v>245</v>
      </c>
      <c r="D214" s="74" t="s">
        <v>246</v>
      </c>
      <c r="E214" s="74">
        <v>22</v>
      </c>
      <c r="F214" s="74">
        <v>22</v>
      </c>
      <c r="G214" s="74">
        <v>22</v>
      </c>
      <c r="H214" s="74">
        <v>22</v>
      </c>
      <c r="I214" s="74">
        <v>22</v>
      </c>
      <c r="J214" s="74">
        <v>22</v>
      </c>
      <c r="K214" s="74">
        <v>22</v>
      </c>
      <c r="L214" s="74">
        <v>22</v>
      </c>
      <c r="M214" s="74">
        <v>22</v>
      </c>
      <c r="N214" s="74">
        <v>22</v>
      </c>
      <c r="O214" s="74">
        <v>22</v>
      </c>
      <c r="P214" s="74">
        <v>22</v>
      </c>
      <c r="Q214" s="74">
        <v>22</v>
      </c>
      <c r="R214" s="74">
        <v>22</v>
      </c>
      <c r="S214" s="74">
        <v>22</v>
      </c>
      <c r="T214" s="74">
        <v>22</v>
      </c>
      <c r="U214" s="74">
        <v>22</v>
      </c>
      <c r="V214" s="74">
        <v>22</v>
      </c>
      <c r="W214" s="74">
        <v>22</v>
      </c>
      <c r="X214" s="74">
        <v>22</v>
      </c>
      <c r="Y214" s="74">
        <v>22</v>
      </c>
      <c r="Z214" s="74">
        <v>22</v>
      </c>
      <c r="AA214" s="74">
        <v>22</v>
      </c>
      <c r="AB214" s="74">
        <v>22</v>
      </c>
      <c r="AC214" s="74">
        <v>528</v>
      </c>
      <c r="AD214" s="74">
        <v>3696</v>
      </c>
      <c r="AE214" s="74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S668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5" sqref="C35"/>
    </sheetView>
  </sheetViews>
  <sheetFormatPr defaultRowHeight="11.25"/>
  <cols>
    <col min="1" max="1" width="2.5" style="14" customWidth="1"/>
    <col min="2" max="2" width="34.83203125" style="13" bestFit="1" customWidth="1"/>
    <col min="3" max="18" width="17" style="4" customWidth="1"/>
    <col min="19" max="16384" width="9.33203125" style="4"/>
  </cols>
  <sheetData>
    <row r="1" spans="1:18" ht="20.25">
      <c r="A1" s="1" t="s">
        <v>288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7" customFormat="1">
      <c r="A2" s="88"/>
      <c r="B2" s="88"/>
      <c r="C2" s="6" t="s">
        <v>224</v>
      </c>
      <c r="D2" s="6" t="s">
        <v>225</v>
      </c>
      <c r="E2" s="6" t="s">
        <v>226</v>
      </c>
      <c r="F2" s="6" t="s">
        <v>227</v>
      </c>
      <c r="G2" s="6" t="s">
        <v>228</v>
      </c>
      <c r="H2" s="6" t="s">
        <v>229</v>
      </c>
      <c r="I2" s="6" t="s">
        <v>230</v>
      </c>
      <c r="J2" s="6" t="s">
        <v>231</v>
      </c>
      <c r="K2" s="6" t="s">
        <v>232</v>
      </c>
      <c r="L2" s="6" t="s">
        <v>233</v>
      </c>
      <c r="M2" s="6" t="s">
        <v>413</v>
      </c>
      <c r="N2" s="6" t="s">
        <v>234</v>
      </c>
      <c r="O2" s="6" t="s">
        <v>235</v>
      </c>
      <c r="P2" s="6" t="s">
        <v>236</v>
      </c>
      <c r="Q2" s="6" t="s">
        <v>237</v>
      </c>
      <c r="R2" s="6" t="s">
        <v>238</v>
      </c>
    </row>
    <row r="3" spans="1:18">
      <c r="A3" s="8" t="s">
        <v>135</v>
      </c>
      <c r="B3" s="2"/>
      <c r="C3" s="7"/>
    </row>
    <row r="4" spans="1:18">
      <c r="A4" s="5"/>
      <c r="B4" s="9" t="s">
        <v>137</v>
      </c>
      <c r="C4" s="10" t="s">
        <v>138</v>
      </c>
      <c r="D4" s="11" t="s">
        <v>139</v>
      </c>
      <c r="E4" s="11" t="s">
        <v>140</v>
      </c>
      <c r="F4" s="11" t="s">
        <v>141</v>
      </c>
      <c r="G4" s="11" t="s">
        <v>738</v>
      </c>
      <c r="H4" s="11" t="s">
        <v>142</v>
      </c>
      <c r="I4" s="11" t="s">
        <v>143</v>
      </c>
      <c r="J4" s="11" t="s">
        <v>144</v>
      </c>
      <c r="K4" s="11" t="s">
        <v>145</v>
      </c>
      <c r="L4" s="11" t="s">
        <v>146</v>
      </c>
      <c r="M4" s="11" t="s">
        <v>147</v>
      </c>
      <c r="N4" s="11" t="s">
        <v>148</v>
      </c>
      <c r="O4" s="11" t="s">
        <v>149</v>
      </c>
      <c r="P4" s="11" t="s">
        <v>150</v>
      </c>
      <c r="Q4" s="11">
        <v>7</v>
      </c>
      <c r="R4" s="11">
        <v>8</v>
      </c>
    </row>
    <row r="5" spans="1:18">
      <c r="A5" s="5"/>
      <c r="B5" s="9" t="s">
        <v>151</v>
      </c>
      <c r="C5" s="10" t="s">
        <v>152</v>
      </c>
      <c r="D5" s="11" t="s">
        <v>152</v>
      </c>
      <c r="E5" s="11" t="s">
        <v>152</v>
      </c>
      <c r="F5" s="11" t="s">
        <v>152</v>
      </c>
      <c r="G5" s="11" t="s">
        <v>152</v>
      </c>
      <c r="H5" s="11" t="s">
        <v>152</v>
      </c>
      <c r="I5" s="11" t="s">
        <v>152</v>
      </c>
      <c r="J5" s="11" t="s">
        <v>152</v>
      </c>
      <c r="K5" s="11" t="s">
        <v>152</v>
      </c>
      <c r="L5" s="11" t="s">
        <v>152</v>
      </c>
      <c r="M5" s="11" t="s">
        <v>152</v>
      </c>
      <c r="N5" s="11" t="s">
        <v>152</v>
      </c>
      <c r="O5" s="11" t="s">
        <v>152</v>
      </c>
      <c r="P5" s="11" t="s">
        <v>152</v>
      </c>
      <c r="Q5" s="11" t="s">
        <v>152</v>
      </c>
      <c r="R5" s="11" t="s">
        <v>152</v>
      </c>
    </row>
    <row r="6" spans="1:18">
      <c r="A6" s="5"/>
      <c r="B6" s="9"/>
      <c r="C6" s="79"/>
      <c r="D6" s="80"/>
      <c r="E6" s="80"/>
      <c r="F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</row>
    <row r="7" spans="1:18">
      <c r="A7" s="8" t="s">
        <v>164</v>
      </c>
      <c r="B7" s="2"/>
      <c r="C7" s="7"/>
      <c r="H7" s="78"/>
    </row>
    <row r="8" spans="1:18">
      <c r="A8" s="5"/>
      <c r="B8" s="8" t="s">
        <v>165</v>
      </c>
      <c r="C8" s="7"/>
    </row>
    <row r="9" spans="1:18">
      <c r="A9" s="5"/>
      <c r="B9" s="9" t="s">
        <v>166</v>
      </c>
      <c r="C9" s="10" t="str">
        <f>BuildingSummary!$C$27</f>
        <v>Mass Wall</v>
      </c>
      <c r="D9" s="10" t="str">
        <f>BuildingSummary!$C$27</f>
        <v>Mass Wall</v>
      </c>
      <c r="E9" s="10" t="str">
        <f>BuildingSummary!$C$27</f>
        <v>Mass Wall</v>
      </c>
      <c r="F9" s="10" t="str">
        <f>BuildingSummary!$C$27</f>
        <v>Mass Wall</v>
      </c>
      <c r="G9" s="10" t="str">
        <f>BuildingSummary!$C$27</f>
        <v>Mass Wall</v>
      </c>
      <c r="H9" s="10" t="str">
        <f>BuildingSummary!$C$27</f>
        <v>Mass Wall</v>
      </c>
      <c r="I9" s="10" t="str">
        <f>BuildingSummary!$C$27</f>
        <v>Mass Wall</v>
      </c>
      <c r="J9" s="10" t="str">
        <f>BuildingSummary!$C$27</f>
        <v>Mass Wall</v>
      </c>
      <c r="K9" s="10" t="str">
        <f>BuildingSummary!$C$27</f>
        <v>Mass Wall</v>
      </c>
      <c r="L9" s="10" t="str">
        <f>BuildingSummary!$C$27</f>
        <v>Mass Wall</v>
      </c>
      <c r="M9" s="10" t="str">
        <f>BuildingSummary!$C$27</f>
        <v>Mass Wall</v>
      </c>
      <c r="N9" s="10" t="str">
        <f>BuildingSummary!$C$27</f>
        <v>Mass Wall</v>
      </c>
      <c r="O9" s="10" t="str">
        <f>BuildingSummary!$C$27</f>
        <v>Mass Wall</v>
      </c>
      <c r="P9" s="10" t="str">
        <f>BuildingSummary!$C$27</f>
        <v>Mass Wall</v>
      </c>
      <c r="Q9" s="10" t="str">
        <f>BuildingSummary!$C$27</f>
        <v>Mass Wall</v>
      </c>
      <c r="R9" s="10" t="str">
        <f>BuildingSummary!$C$27</f>
        <v>Mass Wall</v>
      </c>
    </row>
    <row r="10" spans="1:18">
      <c r="A10" s="5"/>
      <c r="B10" s="9" t="s">
        <v>326</v>
      </c>
      <c r="C10" s="10">
        <f>1/Miami!$D$58</f>
        <v>0.42069835927639887</v>
      </c>
      <c r="D10" s="10">
        <f>1/Houston!$D$58</f>
        <v>0.51786639047125838</v>
      </c>
      <c r="E10" s="10">
        <f>1/Phoenix!$D$58</f>
        <v>0.42955326460481102</v>
      </c>
      <c r="F10" s="10">
        <f>1/Atlanta!$D$58</f>
        <v>0.60716454159077105</v>
      </c>
      <c r="G10" s="10">
        <f>1/LosAngeles!$D$58</f>
        <v>0.42069835927639887</v>
      </c>
      <c r="H10" s="10">
        <f>1/LasVegas!$D$58</f>
        <v>0.60716454159077105</v>
      </c>
      <c r="I10" s="10">
        <f>1/SanFrancisco!$D$58</f>
        <v>0.42069835927639887</v>
      </c>
      <c r="J10" s="10">
        <f>1/Baltimore!$D$58</f>
        <v>1.4684287812041115</v>
      </c>
      <c r="K10" s="10">
        <f>1/Albuquerque!$D$58</f>
        <v>0.92678405931417984</v>
      </c>
      <c r="L10" s="10">
        <f>1/Seattle!$D$58</f>
        <v>1.7605633802816902</v>
      </c>
      <c r="M10" s="10">
        <f>1/Chicago!$D$58</f>
        <v>1.7605633802816902</v>
      </c>
      <c r="N10" s="10">
        <f>1/Boulder!$D$58</f>
        <v>1.2578616352201257</v>
      </c>
      <c r="O10" s="10">
        <f>1/Minneapolis!$D$58</f>
        <v>2.4813895781637716</v>
      </c>
      <c r="P10" s="10">
        <f>1/Helena!$D$58</f>
        <v>2.2271714922048997</v>
      </c>
      <c r="Q10" s="10">
        <f>1/Duluth!$D$58</f>
        <v>2.8901734104046244</v>
      </c>
      <c r="R10" s="10">
        <f>1/Fairbanks!$D$58</f>
        <v>3.7453183520599249</v>
      </c>
    </row>
    <row r="11" spans="1:18">
      <c r="A11" s="5"/>
      <c r="B11" s="8" t="s">
        <v>168</v>
      </c>
      <c r="C11" s="7"/>
    </row>
    <row r="12" spans="1:18">
      <c r="A12" s="5"/>
      <c r="B12" s="12" t="s">
        <v>166</v>
      </c>
      <c r="C12" s="10" t="str">
        <f>BuildingSummary!$C$32</f>
        <v>IEAD</v>
      </c>
      <c r="D12" s="10" t="str">
        <f>BuildingSummary!$C$32</f>
        <v>IEAD</v>
      </c>
      <c r="E12" s="10" t="str">
        <f>BuildingSummary!$C$32</f>
        <v>IEAD</v>
      </c>
      <c r="F12" s="10" t="str">
        <f>BuildingSummary!$C$32</f>
        <v>IEAD</v>
      </c>
      <c r="G12" s="10" t="str">
        <f>BuildingSummary!$C$32</f>
        <v>IEAD</v>
      </c>
      <c r="H12" s="10" t="str">
        <f>BuildingSummary!$C$32</f>
        <v>IEAD</v>
      </c>
      <c r="I12" s="10" t="str">
        <f>BuildingSummary!$C$32</f>
        <v>IEAD</v>
      </c>
      <c r="J12" s="10" t="str">
        <f>BuildingSummary!$C$32</f>
        <v>IEAD</v>
      </c>
      <c r="K12" s="10" t="str">
        <f>BuildingSummary!$C$32</f>
        <v>IEAD</v>
      </c>
      <c r="L12" s="10" t="str">
        <f>BuildingSummary!$C$32</f>
        <v>IEAD</v>
      </c>
      <c r="M12" s="10" t="str">
        <f>BuildingSummary!$C$32</f>
        <v>IEAD</v>
      </c>
      <c r="N12" s="10" t="str">
        <f>BuildingSummary!$C$32</f>
        <v>IEAD</v>
      </c>
      <c r="O12" s="10" t="str">
        <f>BuildingSummary!$C$32</f>
        <v>IEAD</v>
      </c>
      <c r="P12" s="10" t="str">
        <f>BuildingSummary!$C$32</f>
        <v>IEAD</v>
      </c>
      <c r="Q12" s="10" t="str">
        <f>BuildingSummary!$C$32</f>
        <v>IEAD</v>
      </c>
      <c r="R12" s="10" t="str">
        <f>BuildingSummary!$C$32</f>
        <v>IEAD</v>
      </c>
    </row>
    <row r="13" spans="1:18">
      <c r="A13" s="5"/>
      <c r="B13" s="9" t="s">
        <v>326</v>
      </c>
      <c r="C13" s="10">
        <f>1/Miami!$D$59</f>
        <v>2.3752969121140142</v>
      </c>
      <c r="D13" s="10">
        <f>1/Houston!$D$59</f>
        <v>2.6666666666666665</v>
      </c>
      <c r="E13" s="10">
        <f>1/Phoenix!$D$59</f>
        <v>3.8314176245210727</v>
      </c>
      <c r="F13" s="10">
        <f>1/Atlanta!$D$59</f>
        <v>2.4449877750611249</v>
      </c>
      <c r="G13" s="10">
        <f>1/LosAngeles!$D$59</f>
        <v>1.7574692442882252</v>
      </c>
      <c r="H13" s="10">
        <f>1/LasVegas!$D$59</f>
        <v>3.6630036630036629</v>
      </c>
      <c r="I13" s="10">
        <f>1/SanFrancisco!$D$59</f>
        <v>1.996007984031936</v>
      </c>
      <c r="J13" s="10">
        <f>1/Baltimore!$D$59</f>
        <v>3.0303030303030303</v>
      </c>
      <c r="K13" s="10">
        <f>1/Albuquerque!$D$59</f>
        <v>2.9850746268656714</v>
      </c>
      <c r="L13" s="10">
        <f>1/Seattle!$D$59</f>
        <v>2.7472527472527473</v>
      </c>
      <c r="M13" s="10">
        <f>1/Chicago!$D$59</f>
        <v>3.3783783783783785</v>
      </c>
      <c r="N13" s="10">
        <f>1/Boulder!$D$59</f>
        <v>3.5087719298245617</v>
      </c>
      <c r="O13" s="10">
        <f>1/Minneapolis!$D$59</f>
        <v>3.9682539682539684</v>
      </c>
      <c r="P13" s="10">
        <f>1/Helena!$D$59</f>
        <v>3.6496350364963499</v>
      </c>
      <c r="Q13" s="10">
        <f>1/Duluth!$D$59</f>
        <v>4.4052863436123344</v>
      </c>
      <c r="R13" s="10">
        <f>1/Fairbanks!$D$59</f>
        <v>5.7471264367816097</v>
      </c>
    </row>
    <row r="14" spans="1:18">
      <c r="A14" s="5"/>
      <c r="B14" s="8" t="s">
        <v>170</v>
      </c>
      <c r="C14" s="7"/>
    </row>
    <row r="15" spans="1:18">
      <c r="A15" s="5"/>
      <c r="B15" s="9" t="s">
        <v>327</v>
      </c>
      <c r="C15" s="10">
        <f>Miami!$E$116</f>
        <v>5.835</v>
      </c>
      <c r="D15" s="10">
        <f>Houston!$E$116</f>
        <v>5.835</v>
      </c>
      <c r="E15" s="10">
        <f>Phoenix!$E$116</f>
        <v>5.835</v>
      </c>
      <c r="F15" s="10">
        <f>Atlanta!$E$116</f>
        <v>4.0919999999999996</v>
      </c>
      <c r="G15" s="10">
        <f>LosAngeles!$E$116</f>
        <v>5.835</v>
      </c>
      <c r="H15" s="10">
        <f>LasVegas!$E$116</f>
        <v>5.835</v>
      </c>
      <c r="I15" s="10">
        <f>SanFrancisco!$E$116</f>
        <v>4.0919999999999996</v>
      </c>
      <c r="J15" s="10">
        <f>Baltimore!$E$116</f>
        <v>3.3540000000000001</v>
      </c>
      <c r="K15" s="10">
        <f>Albuquerque!$E$116</f>
        <v>4.0919999999999996</v>
      </c>
      <c r="L15" s="10">
        <f>Seattle!$E$116</f>
        <v>4.0919999999999996</v>
      </c>
      <c r="M15" s="10">
        <f>Chicago!$E$116</f>
        <v>3.3540000000000001</v>
      </c>
      <c r="N15" s="10">
        <f>Boulder!$E$116</f>
        <v>3.3540000000000001</v>
      </c>
      <c r="O15" s="10">
        <f>Minneapolis!$E$116</f>
        <v>2.956</v>
      </c>
      <c r="P15" s="10">
        <f>Helena!$E$116</f>
        <v>2.956</v>
      </c>
      <c r="Q15" s="10">
        <f>Duluth!$E$116</f>
        <v>2.956</v>
      </c>
      <c r="R15" s="10">
        <f>Fairbanks!$E$116</f>
        <v>2.956</v>
      </c>
    </row>
    <row r="16" spans="1:18">
      <c r="A16" s="5"/>
      <c r="B16" s="9" t="s">
        <v>171</v>
      </c>
      <c r="C16" s="10">
        <f>Miami!$F$116</f>
        <v>0.251</v>
      </c>
      <c r="D16" s="10">
        <f>Houston!$F$116</f>
        <v>0.251</v>
      </c>
      <c r="E16" s="10">
        <f>Phoenix!$F$116</f>
        <v>0.251</v>
      </c>
      <c r="F16" s="10">
        <f>Atlanta!$F$116</f>
        <v>0.255</v>
      </c>
      <c r="G16" s="10">
        <f>LosAngeles!$F$116</f>
        <v>0.44</v>
      </c>
      <c r="H16" s="10">
        <f>LasVegas!$F$116</f>
        <v>0.251</v>
      </c>
      <c r="I16" s="10">
        <f>SanFrancisco!$F$116</f>
        <v>0.39200000000000002</v>
      </c>
      <c r="J16" s="10">
        <f>Baltimore!$F$116</f>
        <v>0.35499999999999998</v>
      </c>
      <c r="K16" s="10">
        <f>Albuquerque!$F$116</f>
        <v>0.36199999999999999</v>
      </c>
      <c r="L16" s="10">
        <f>Seattle!$F$116</f>
        <v>0.39200000000000002</v>
      </c>
      <c r="M16" s="10">
        <f>Chicago!$F$116</f>
        <v>0.38500000000000001</v>
      </c>
      <c r="N16" s="10">
        <f>Boulder!$F$116</f>
        <v>0.38500000000000001</v>
      </c>
      <c r="O16" s="10">
        <f>Minneapolis!$F$116</f>
        <v>0.38500000000000001</v>
      </c>
      <c r="P16" s="10">
        <f>Helena!$F$116</f>
        <v>0.38500000000000001</v>
      </c>
      <c r="Q16" s="10">
        <f>Duluth!$F$116</f>
        <v>0.48699999999999999</v>
      </c>
      <c r="R16" s="10">
        <f>Fairbanks!$F$116</f>
        <v>0.61599999999999999</v>
      </c>
    </row>
    <row r="17" spans="1:19">
      <c r="A17" s="5"/>
      <c r="B17" s="9" t="s">
        <v>172</v>
      </c>
      <c r="C17" s="10">
        <f>Miami!$G$116</f>
        <v>0.11</v>
      </c>
      <c r="D17" s="10">
        <f>Houston!$G$116</f>
        <v>0.11</v>
      </c>
      <c r="E17" s="10">
        <f>Phoenix!$G$116</f>
        <v>0.11</v>
      </c>
      <c r="F17" s="10">
        <f>Atlanta!$G$116</f>
        <v>0.129</v>
      </c>
      <c r="G17" s="10">
        <f>LosAngeles!$G$116</f>
        <v>0.27200000000000002</v>
      </c>
      <c r="H17" s="10">
        <f>LasVegas!$G$116</f>
        <v>0.11</v>
      </c>
      <c r="I17" s="10">
        <f>SanFrancisco!$G$116</f>
        <v>0.253</v>
      </c>
      <c r="J17" s="10">
        <f>Baltimore!$G$116</f>
        <v>0.27400000000000002</v>
      </c>
      <c r="K17" s="10">
        <f>Albuquerque!$G$116</f>
        <v>0.22500000000000001</v>
      </c>
      <c r="L17" s="10">
        <f>Seattle!$G$116</f>
        <v>0.253</v>
      </c>
      <c r="M17" s="10">
        <f>Chicago!$G$116</f>
        <v>0.30499999999999999</v>
      </c>
      <c r="N17" s="10">
        <f>Boulder!$G$116</f>
        <v>0.30499999999999999</v>
      </c>
      <c r="O17" s="10">
        <f>Minneapolis!$G$116</f>
        <v>0.30499999999999999</v>
      </c>
      <c r="P17" s="10">
        <f>Helena!$G$116</f>
        <v>0.30499999999999999</v>
      </c>
      <c r="Q17" s="10">
        <f>Duluth!$G$116</f>
        <v>0.40899999999999997</v>
      </c>
      <c r="R17" s="10">
        <f>Fairbanks!$G$116</f>
        <v>0.54100000000000004</v>
      </c>
    </row>
    <row r="18" spans="1:19">
      <c r="A18" s="5"/>
      <c r="B18" s="8" t="s">
        <v>173</v>
      </c>
      <c r="C18" s="7"/>
    </row>
    <row r="19" spans="1:19">
      <c r="A19" s="5"/>
      <c r="B19" s="9" t="s">
        <v>327</v>
      </c>
      <c r="C19" s="10" t="s">
        <v>289</v>
      </c>
      <c r="D19" s="10" t="s">
        <v>289</v>
      </c>
      <c r="E19" s="10" t="s">
        <v>289</v>
      </c>
      <c r="F19" s="10" t="s">
        <v>289</v>
      </c>
      <c r="G19" s="10" t="s">
        <v>289</v>
      </c>
      <c r="H19" s="10" t="s">
        <v>289</v>
      </c>
      <c r="I19" s="10" t="s">
        <v>289</v>
      </c>
      <c r="J19" s="10" t="s">
        <v>289</v>
      </c>
      <c r="K19" s="10" t="s">
        <v>289</v>
      </c>
      <c r="L19" s="10" t="s">
        <v>289</v>
      </c>
      <c r="M19" s="10" t="s">
        <v>289</v>
      </c>
      <c r="N19" s="10" t="s">
        <v>289</v>
      </c>
      <c r="O19" s="10" t="s">
        <v>289</v>
      </c>
      <c r="P19" s="10" t="s">
        <v>289</v>
      </c>
      <c r="Q19" s="10" t="s">
        <v>289</v>
      </c>
      <c r="R19" s="10" t="s">
        <v>289</v>
      </c>
    </row>
    <row r="20" spans="1:19">
      <c r="A20" s="5"/>
      <c r="B20" s="9" t="s">
        <v>171</v>
      </c>
      <c r="C20" s="10" t="s">
        <v>289</v>
      </c>
      <c r="D20" s="10" t="s">
        <v>289</v>
      </c>
      <c r="E20" s="10" t="s">
        <v>289</v>
      </c>
      <c r="F20" s="10" t="s">
        <v>289</v>
      </c>
      <c r="G20" s="10" t="s">
        <v>289</v>
      </c>
      <c r="H20" s="10" t="s">
        <v>289</v>
      </c>
      <c r="I20" s="10" t="s">
        <v>289</v>
      </c>
      <c r="J20" s="10" t="s">
        <v>289</v>
      </c>
      <c r="K20" s="10" t="s">
        <v>289</v>
      </c>
      <c r="L20" s="10" t="s">
        <v>289</v>
      </c>
      <c r="M20" s="10" t="s">
        <v>289</v>
      </c>
      <c r="N20" s="10" t="s">
        <v>289</v>
      </c>
      <c r="O20" s="10" t="s">
        <v>289</v>
      </c>
      <c r="P20" s="10" t="s">
        <v>289</v>
      </c>
      <c r="Q20" s="10" t="s">
        <v>289</v>
      </c>
      <c r="R20" s="10" t="s">
        <v>289</v>
      </c>
    </row>
    <row r="21" spans="1:19">
      <c r="A21" s="5"/>
      <c r="B21" s="9" t="s">
        <v>172</v>
      </c>
      <c r="C21" s="10" t="s">
        <v>289</v>
      </c>
      <c r="D21" s="10" t="s">
        <v>289</v>
      </c>
      <c r="E21" s="10" t="s">
        <v>289</v>
      </c>
      <c r="F21" s="10" t="s">
        <v>289</v>
      </c>
      <c r="G21" s="10" t="s">
        <v>289</v>
      </c>
      <c r="H21" s="10" t="s">
        <v>289</v>
      </c>
      <c r="I21" s="10" t="s">
        <v>289</v>
      </c>
      <c r="J21" s="10" t="s">
        <v>289</v>
      </c>
      <c r="K21" s="10" t="s">
        <v>289</v>
      </c>
      <c r="L21" s="10" t="s">
        <v>289</v>
      </c>
      <c r="M21" s="10" t="s">
        <v>289</v>
      </c>
      <c r="N21" s="10" t="s">
        <v>289</v>
      </c>
      <c r="O21" s="10" t="s">
        <v>289</v>
      </c>
      <c r="P21" s="10" t="s">
        <v>289</v>
      </c>
      <c r="Q21" s="10" t="s">
        <v>289</v>
      </c>
      <c r="R21" s="10" t="s">
        <v>289</v>
      </c>
    </row>
    <row r="22" spans="1:19">
      <c r="A22" s="5"/>
      <c r="B22" s="8" t="s">
        <v>174</v>
      </c>
      <c r="C22" s="7"/>
    </row>
    <row r="23" spans="1:19">
      <c r="A23" s="5"/>
      <c r="B23" s="9" t="s">
        <v>175</v>
      </c>
      <c r="C23" s="10" t="str">
        <f>BuildingSummary!$C$47</f>
        <v>Basement</v>
      </c>
      <c r="D23" s="10" t="str">
        <f>BuildingSummary!$C$47</f>
        <v>Basement</v>
      </c>
      <c r="E23" s="10" t="str">
        <f>BuildingSummary!$C$47</f>
        <v>Basement</v>
      </c>
      <c r="F23" s="10" t="str">
        <f>BuildingSummary!$C$47</f>
        <v>Basement</v>
      </c>
      <c r="G23" s="10" t="str">
        <f>BuildingSummary!$C$47</f>
        <v>Basement</v>
      </c>
      <c r="H23" s="10" t="str">
        <f>BuildingSummary!$C$47</f>
        <v>Basement</v>
      </c>
      <c r="I23" s="10" t="str">
        <f>BuildingSummary!$C$47</f>
        <v>Basement</v>
      </c>
      <c r="J23" s="10" t="str">
        <f>BuildingSummary!$C$47</f>
        <v>Basement</v>
      </c>
      <c r="K23" s="10" t="str">
        <f>BuildingSummary!$C$47</f>
        <v>Basement</v>
      </c>
      <c r="L23" s="10" t="str">
        <f>BuildingSummary!$C$47</f>
        <v>Basement</v>
      </c>
      <c r="M23" s="10" t="str">
        <f>BuildingSummary!$C$47</f>
        <v>Basement</v>
      </c>
      <c r="N23" s="10" t="str">
        <f>BuildingSummary!$C$47</f>
        <v>Basement</v>
      </c>
      <c r="O23" s="10" t="str">
        <f>BuildingSummary!$C$47</f>
        <v>Basement</v>
      </c>
      <c r="P23" s="10" t="str">
        <f>BuildingSummary!$C$47</f>
        <v>Basement</v>
      </c>
      <c r="Q23" s="10" t="str">
        <f>BuildingSummary!$C$47</f>
        <v>Basement</v>
      </c>
      <c r="R23" s="10" t="str">
        <f>BuildingSummary!$C$47</f>
        <v>Basement</v>
      </c>
    </row>
    <row r="24" spans="1:19">
      <c r="A24" s="5"/>
      <c r="B24" s="9" t="s">
        <v>176</v>
      </c>
      <c r="C24" s="10" t="str">
        <f>BuildingSummary!$C$48</f>
        <v>4 in slab w/carpet</v>
      </c>
      <c r="D24" s="10" t="str">
        <f>BuildingSummary!$C$48</f>
        <v>4 in slab w/carpet</v>
      </c>
      <c r="E24" s="10" t="str">
        <f>BuildingSummary!$C$48</f>
        <v>4 in slab w/carpet</v>
      </c>
      <c r="F24" s="10" t="str">
        <f>BuildingSummary!$C$48</f>
        <v>4 in slab w/carpet</v>
      </c>
      <c r="G24" s="10" t="str">
        <f>BuildingSummary!$C$48</f>
        <v>4 in slab w/carpet</v>
      </c>
      <c r="H24" s="10" t="str">
        <f>BuildingSummary!$C$48</f>
        <v>4 in slab w/carpet</v>
      </c>
      <c r="I24" s="10" t="str">
        <f>BuildingSummary!$C$48</f>
        <v>4 in slab w/carpet</v>
      </c>
      <c r="J24" s="10" t="str">
        <f>BuildingSummary!$C$48</f>
        <v>4 in slab w/carpet</v>
      </c>
      <c r="K24" s="10" t="str">
        <f>BuildingSummary!$C$48</f>
        <v>4 in slab w/carpet</v>
      </c>
      <c r="L24" s="10" t="str">
        <f>BuildingSummary!$C$48</f>
        <v>4 in slab w/carpet</v>
      </c>
      <c r="M24" s="10" t="str">
        <f>BuildingSummary!$C$48</f>
        <v>4 in slab w/carpet</v>
      </c>
      <c r="N24" s="10" t="str">
        <f>BuildingSummary!$C$48</f>
        <v>4 in slab w/carpet</v>
      </c>
      <c r="O24" s="10" t="str">
        <f>BuildingSummary!$C$48</f>
        <v>4 in slab w/carpet</v>
      </c>
      <c r="P24" s="10" t="str">
        <f>BuildingSummary!$C$48</f>
        <v>4 in slab w/carpet</v>
      </c>
      <c r="Q24" s="10" t="str">
        <f>BuildingSummary!$C$48</f>
        <v>4 in slab w/carpet</v>
      </c>
      <c r="R24" s="10" t="str">
        <f>BuildingSummary!$C$48</f>
        <v>4 in slab w/carpet</v>
      </c>
    </row>
    <row r="25" spans="1:19">
      <c r="A25" s="5"/>
      <c r="B25" s="9" t="s">
        <v>326</v>
      </c>
      <c r="C25" s="10">
        <f>1/Miami!$D$60</f>
        <v>0.44365572315882873</v>
      </c>
      <c r="D25" s="10">
        <f>1/Houston!$D$60</f>
        <v>0.44365572315882873</v>
      </c>
      <c r="E25" s="10">
        <f>1/Phoenix!$D$60</f>
        <v>0.44365572315882873</v>
      </c>
      <c r="F25" s="10">
        <f>1/Atlanta!$D$60</f>
        <v>0.44365572315882873</v>
      </c>
      <c r="G25" s="10">
        <f>1/LosAngeles!$D$60</f>
        <v>0.44365572315882873</v>
      </c>
      <c r="H25" s="10">
        <f>1/LasVegas!$D$60</f>
        <v>0.44365572315882873</v>
      </c>
      <c r="I25" s="10">
        <f>1/SanFrancisco!$D$60</f>
        <v>0.44365572315882873</v>
      </c>
      <c r="J25" s="10">
        <f>1/Baltimore!$D$60</f>
        <v>0.44365572315882873</v>
      </c>
      <c r="K25" s="10">
        <f>1/Albuquerque!$D$60</f>
        <v>0.44365572315882873</v>
      </c>
      <c r="L25" s="10">
        <f>1/Seattle!$D$60</f>
        <v>0.44365572315882873</v>
      </c>
      <c r="M25" s="10">
        <f>1/Chicago!$D$60</f>
        <v>0.44365572315882873</v>
      </c>
      <c r="N25" s="10">
        <f>1/Boulder!$D$60</f>
        <v>0.44365572315882873</v>
      </c>
      <c r="O25" s="10">
        <f>1/Minneapolis!$D$60</f>
        <v>0.44365572315882873</v>
      </c>
      <c r="P25" s="10">
        <f>1/Helena!$D$60</f>
        <v>0.44365572315882873</v>
      </c>
      <c r="Q25" s="10">
        <f>1/Duluth!$D$60</f>
        <v>0.44365572315882873</v>
      </c>
      <c r="R25" s="10">
        <f>1/Fairbanks!$D$60</f>
        <v>0.44365572315882873</v>
      </c>
      <c r="S25" s="10"/>
    </row>
    <row r="26" spans="1:19">
      <c r="A26" s="8" t="s">
        <v>182</v>
      </c>
      <c r="B26" s="2"/>
      <c r="C26" s="7"/>
    </row>
    <row r="27" spans="1:19">
      <c r="A27" s="5"/>
      <c r="B27" s="8" t="s">
        <v>187</v>
      </c>
      <c r="C27" s="7"/>
    </row>
    <row r="28" spans="1:19">
      <c r="A28" s="5"/>
      <c r="B28" s="9" t="s">
        <v>290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9">
      <c r="A29" s="5"/>
      <c r="B29" s="9" t="str">
        <f>Miami!$A$151</f>
        <v>COOLSYS1 CHILLER</v>
      </c>
      <c r="C29" s="10">
        <f>Miami!$C$151*10^(-3)</f>
        <v>3722.3836800000004</v>
      </c>
      <c r="D29" s="10">
        <f>Houston!$C$151*10^(-3)</f>
        <v>3546.2531600000002</v>
      </c>
      <c r="E29" s="10">
        <f>Phoenix!$C$151*10^(-3)</f>
        <v>3069.78071</v>
      </c>
      <c r="F29" s="10">
        <f>Atlanta!$C$151*10^(-3)</f>
        <v>3177.8995199999999</v>
      </c>
      <c r="G29" s="10">
        <f>LosAngeles!$C$151*10^(-3)</f>
        <v>2293.6415099999999</v>
      </c>
      <c r="H29" s="10">
        <f>LasVegas!$C$151*10^(-3)</f>
        <v>2329.6372700000002</v>
      </c>
      <c r="I29" s="10">
        <f>SanFrancisco!$C$151*10^(-3)</f>
        <v>1549.7146700000001</v>
      </c>
      <c r="J29" s="10">
        <f>Baltimore!$C$151*10^(-3)</f>
        <v>3225.9732999999997</v>
      </c>
      <c r="K29" s="10">
        <f>Albuquerque!$C$151*10^(-3)</f>
        <v>1550.2391499999999</v>
      </c>
      <c r="L29" s="10">
        <f>Seattle!$C$151*10^(-3)</f>
        <v>1743.8716100000001</v>
      </c>
      <c r="M29" s="10">
        <f>Chicago!$C$151*10^(-3)</f>
        <v>3200.4685899999999</v>
      </c>
      <c r="N29" s="10">
        <f>Boulder!$C$151*10^(-3)</f>
        <v>1531.25298</v>
      </c>
      <c r="O29" s="10">
        <f>Minneapolis!$C$151*10^(-3)</f>
        <v>3032.4449700000005</v>
      </c>
      <c r="P29" s="10">
        <f>Helena!$C$151*10^(-3)</f>
        <v>1450.3730400000002</v>
      </c>
      <c r="Q29" s="10">
        <f>Duluth!$C$151*10^(-3)</f>
        <v>2484.5220899999999</v>
      </c>
      <c r="R29" s="10">
        <f>Fairbanks!$C$151*10^(-3)</f>
        <v>1345.85241</v>
      </c>
    </row>
    <row r="30" spans="1:19">
      <c r="A30" s="5"/>
      <c r="B30" s="9" t="s">
        <v>291</v>
      </c>
    </row>
    <row r="31" spans="1:19">
      <c r="A31" s="5"/>
      <c r="B31" s="9" t="str">
        <f>Miami!$A$152</f>
        <v>HEATSYS1 BOILER</v>
      </c>
      <c r="C31" s="10">
        <f>Miami!$C$152*10^(-3)</f>
        <v>2175.3327599999998</v>
      </c>
      <c r="D31" s="10">
        <f>Houston!$C$152*10^(-3)</f>
        <v>2900.21407</v>
      </c>
      <c r="E31" s="10">
        <f>Phoenix!$C$152*10^(-3)</f>
        <v>2454.7388500000002</v>
      </c>
      <c r="F31" s="10">
        <f>Atlanta!$C$152*10^(-3)</f>
        <v>3151.6311700000001</v>
      </c>
      <c r="G31" s="10">
        <f>LosAngeles!$C$152*10^(-3)</f>
        <v>2253.9123199999999</v>
      </c>
      <c r="H31" s="10">
        <f>LasVegas!$C$152*10^(-3)</f>
        <v>2665.6263900000004</v>
      </c>
      <c r="I31" s="10">
        <f>SanFrancisco!$C$152*10^(-3)</f>
        <v>2464.8160499999999</v>
      </c>
      <c r="J31" s="10">
        <f>Baltimore!$C$152*10^(-3)</f>
        <v>3478.4710099999998</v>
      </c>
      <c r="K31" s="10">
        <f>Albuquerque!$C$152*10^(-3)</f>
        <v>2816.9222300000001</v>
      </c>
      <c r="L31" s="10">
        <f>Seattle!$C$152*10^(-3)</f>
        <v>2989.1156900000001</v>
      </c>
      <c r="M31" s="10">
        <f>Chicago!$C$152*10^(-3)</f>
        <v>4092.3247900000001</v>
      </c>
      <c r="N31" s="10">
        <f>Boulder!$C$152*10^(-3)</f>
        <v>3366.8853599999998</v>
      </c>
      <c r="O31" s="10">
        <f>Minneapolis!$C$152*10^(-3)</f>
        <v>4430.7561699999997</v>
      </c>
      <c r="P31" s="10">
        <f>Helena!$C$152*10^(-3)</f>
        <v>4070.1760199999999</v>
      </c>
      <c r="Q31" s="10">
        <f>Duluth!$C$152*10^(-3)</f>
        <v>4534.1945100000003</v>
      </c>
      <c r="R31" s="10">
        <f>Fairbanks!$C$152*10^(-3)</f>
        <v>5637.1797300000007</v>
      </c>
    </row>
    <row r="32" spans="1:19">
      <c r="A32" s="5"/>
      <c r="B32" s="9" t="str">
        <f>Miami!$A$174</f>
        <v>CORRIDOR_FLR_6 UNIT HEATER COIL</v>
      </c>
      <c r="C32" s="10">
        <f>Miami!$C$174*10^(-3)</f>
        <v>5.5507600000000004</v>
      </c>
      <c r="D32" s="10">
        <f>Houston!$C$174*10^(-3)</f>
        <v>11.886670000000001</v>
      </c>
      <c r="E32" s="10">
        <f>Phoenix!$C$174*10^(-3)</f>
        <v>7.7636099999999999</v>
      </c>
      <c r="F32" s="10">
        <f>Atlanta!$C$174*10^(-3)</f>
        <v>14.186370000000002</v>
      </c>
      <c r="G32" s="10">
        <f>LosAngeles!$C$174*10^(-3)</f>
        <v>7.6269600000000004</v>
      </c>
      <c r="H32" s="10">
        <f>LasVegas!$C$174*10^(-3)</f>
        <v>9.7957599999999996</v>
      </c>
      <c r="I32" s="10">
        <f>SanFrancisco!$C$174*10^(-3)</f>
        <v>9.2529400000000006</v>
      </c>
      <c r="J32" s="10">
        <f>Baltimore!$C$174*10^(-3)</f>
        <v>13.19073</v>
      </c>
      <c r="K32" s="10">
        <f>Albuquerque!$C$174*10^(-3)</f>
        <v>12.618530000000002</v>
      </c>
      <c r="L32" s="10">
        <f>Seattle!$C$174*10^(-3)</f>
        <v>10.476739999999999</v>
      </c>
      <c r="M32" s="10">
        <f>Chicago!$C$174*10^(-3)</f>
        <v>16.959470000000003</v>
      </c>
      <c r="N32" s="10">
        <f>Boulder!$C$174*10^(-3)</f>
        <v>15.32255</v>
      </c>
      <c r="O32" s="10">
        <f>Minneapolis!$C$174*10^(-3)</f>
        <v>17.461270000000003</v>
      </c>
      <c r="P32" s="10">
        <f>Helena!$C$174*10^(-3)</f>
        <v>17.906130000000001</v>
      </c>
      <c r="Q32" s="10">
        <f>Duluth!$C$174*10^(-3)</f>
        <v>17.781140000000001</v>
      </c>
      <c r="R32" s="10">
        <f>Fairbanks!$C$174*10^(-3)</f>
        <v>21.484500000000001</v>
      </c>
    </row>
    <row r="33" spans="1:18">
      <c r="A33" s="5"/>
      <c r="B33" s="8" t="s">
        <v>188</v>
      </c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>
      <c r="A34" s="5"/>
      <c r="B34" s="9" t="s">
        <v>189</v>
      </c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</row>
    <row r="35" spans="1:18">
      <c r="A35" s="5"/>
      <c r="B35" s="9" t="str">
        <f>Miami!$A$151</f>
        <v>COOLSYS1 CHILLER</v>
      </c>
      <c r="C35" s="67">
        <f>Miami!$D$151</f>
        <v>2.5</v>
      </c>
      <c r="D35" s="67">
        <f>Houston!$D$151</f>
        <v>2.5</v>
      </c>
      <c r="E35" s="67">
        <f>Phoenix!$D$151</f>
        <v>2.5</v>
      </c>
      <c r="F35" s="67">
        <f>Atlanta!$D$151</f>
        <v>2.5</v>
      </c>
      <c r="G35" s="67">
        <f>LosAngeles!$D$151</f>
        <v>2.5</v>
      </c>
      <c r="H35" s="67">
        <f>LasVegas!$D$151</f>
        <v>2.5</v>
      </c>
      <c r="I35" s="67">
        <f>SanFrancisco!$D$151</f>
        <v>2.5</v>
      </c>
      <c r="J35" s="67">
        <f>Baltimore!$D$151</f>
        <v>2.5</v>
      </c>
      <c r="K35" s="67">
        <f>Albuquerque!$D$151</f>
        <v>2.5</v>
      </c>
      <c r="L35" s="67">
        <f>Seattle!$D$151</f>
        <v>2.5</v>
      </c>
      <c r="M35" s="67">
        <f>Chicago!$D$151</f>
        <v>2.5</v>
      </c>
      <c r="N35" s="67">
        <f>Boulder!$D$151</f>
        <v>2.5</v>
      </c>
      <c r="O35" s="67">
        <f>Minneapolis!$D$151</f>
        <v>2.5</v>
      </c>
      <c r="P35" s="67">
        <f>Helena!$D$151</f>
        <v>2.5</v>
      </c>
      <c r="Q35" s="67">
        <f>Duluth!$D$151</f>
        <v>2.5</v>
      </c>
      <c r="R35" s="67">
        <f>Fairbanks!$D$151</f>
        <v>2.5</v>
      </c>
    </row>
    <row r="36" spans="1:18">
      <c r="A36" s="5"/>
      <c r="B36" s="9" t="s">
        <v>190</v>
      </c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</row>
    <row r="37" spans="1:18">
      <c r="A37" s="5"/>
      <c r="B37" s="9" t="str">
        <f>Miami!$A$152</f>
        <v>HEATSYS1 BOILER</v>
      </c>
      <c r="C37" s="10">
        <f>Miami!$D$152</f>
        <v>0.7</v>
      </c>
      <c r="D37" s="10">
        <f>Houston!$D$152</f>
        <v>0.7</v>
      </c>
      <c r="E37" s="10">
        <f>Phoenix!$D$152</f>
        <v>0.7</v>
      </c>
      <c r="F37" s="10">
        <f>Atlanta!$D$152</f>
        <v>0.7</v>
      </c>
      <c r="G37" s="10">
        <f>LosAngeles!$D$152</f>
        <v>0.7</v>
      </c>
      <c r="H37" s="10">
        <f>LasVegas!$D$152</f>
        <v>0.7</v>
      </c>
      <c r="I37" s="10">
        <f>SanFrancisco!$D$152</f>
        <v>0.7</v>
      </c>
      <c r="J37" s="10">
        <f>Baltimore!$D$152</f>
        <v>0.7</v>
      </c>
      <c r="K37" s="10">
        <f>Albuquerque!$D$152</f>
        <v>0.7</v>
      </c>
      <c r="L37" s="10">
        <f>Seattle!$D$152</f>
        <v>0.7</v>
      </c>
      <c r="M37" s="10">
        <f>Chicago!$D$152</f>
        <v>0.7</v>
      </c>
      <c r="N37" s="10">
        <f>Boulder!$D$152</f>
        <v>0.7</v>
      </c>
      <c r="O37" s="10">
        <f>Minneapolis!$D$152</f>
        <v>0.7</v>
      </c>
      <c r="P37" s="10">
        <f>Helena!$D$152</f>
        <v>0.7</v>
      </c>
      <c r="Q37" s="10">
        <f>Duluth!$D$152</f>
        <v>0.7</v>
      </c>
      <c r="R37" s="10">
        <f>Fairbanks!$D$152</f>
        <v>0.7</v>
      </c>
    </row>
    <row r="38" spans="1:18">
      <c r="A38" s="5"/>
      <c r="B38" s="9" t="str">
        <f>Miami!$A$174</f>
        <v>CORRIDOR_FLR_6 UNIT HEATER COIL</v>
      </c>
      <c r="C38" s="10">
        <f>Miami!$D$174</f>
        <v>1</v>
      </c>
      <c r="D38" s="10">
        <f>Houston!$D$174</f>
        <v>1</v>
      </c>
      <c r="E38" s="10">
        <f>Phoenix!$D$174</f>
        <v>1</v>
      </c>
      <c r="F38" s="10">
        <f>Atlanta!$D$174</f>
        <v>1</v>
      </c>
      <c r="G38" s="10">
        <f>LosAngeles!$D$174</f>
        <v>1</v>
      </c>
      <c r="H38" s="10">
        <f>LasVegas!$D$174</f>
        <v>1</v>
      </c>
      <c r="I38" s="10">
        <f>SanFrancisco!$D$174</f>
        <v>1</v>
      </c>
      <c r="J38" s="10">
        <f>Baltimore!$D$174</f>
        <v>1</v>
      </c>
      <c r="K38" s="10">
        <f>Albuquerque!$D$174</f>
        <v>1</v>
      </c>
      <c r="L38" s="10">
        <f>Seattle!$D$174</f>
        <v>1</v>
      </c>
      <c r="M38" s="10">
        <f>Chicago!$D$174</f>
        <v>1</v>
      </c>
      <c r="N38" s="10">
        <f>Boulder!$D$174</f>
        <v>1</v>
      </c>
      <c r="O38" s="10">
        <f>Minneapolis!$D$174</f>
        <v>1</v>
      </c>
      <c r="P38" s="10">
        <f>Helena!$D$174</f>
        <v>1</v>
      </c>
      <c r="Q38" s="10">
        <f>Duluth!$D$174</f>
        <v>1</v>
      </c>
      <c r="R38" s="10">
        <f>Fairbanks!$D$174</f>
        <v>1</v>
      </c>
    </row>
    <row r="39" spans="1:18">
      <c r="A39" s="5"/>
      <c r="B39" s="8" t="s">
        <v>414</v>
      </c>
      <c r="C39" s="7"/>
    </row>
    <row r="40" spans="1:18">
      <c r="A40" s="5"/>
      <c r="B40" s="9" t="str">
        <f>Miami!$A$210</f>
        <v>FLR_3_DOAS_FAN</v>
      </c>
      <c r="C40" s="10" t="s">
        <v>837</v>
      </c>
      <c r="D40" s="10" t="s">
        <v>837</v>
      </c>
      <c r="E40" s="10" t="s">
        <v>837</v>
      </c>
      <c r="F40" s="10" t="s">
        <v>837</v>
      </c>
      <c r="G40" s="10" t="s">
        <v>837</v>
      </c>
      <c r="H40" s="10" t="s">
        <v>837</v>
      </c>
      <c r="I40" s="10" t="s">
        <v>837</v>
      </c>
      <c r="J40" s="10" t="s">
        <v>837</v>
      </c>
      <c r="K40" s="10" t="s">
        <v>837</v>
      </c>
      <c r="L40" s="10" t="s">
        <v>837</v>
      </c>
      <c r="M40" s="10" t="s">
        <v>837</v>
      </c>
      <c r="N40" s="10" t="s">
        <v>837</v>
      </c>
      <c r="O40" s="10" t="s">
        <v>837</v>
      </c>
      <c r="P40" s="10" t="s">
        <v>837</v>
      </c>
      <c r="Q40" s="10" t="s">
        <v>837</v>
      </c>
      <c r="R40" s="10" t="s">
        <v>837</v>
      </c>
    </row>
    <row r="41" spans="1:18">
      <c r="A41" s="5"/>
      <c r="B41" s="9" t="str">
        <f>Miami!$A$211</f>
        <v>FLR_6_DOAS_FAN</v>
      </c>
      <c r="C41" s="10" t="s">
        <v>837</v>
      </c>
      <c r="D41" s="10" t="s">
        <v>837</v>
      </c>
      <c r="E41" s="10" t="s">
        <v>837</v>
      </c>
      <c r="F41" s="10" t="s">
        <v>837</v>
      </c>
      <c r="G41" s="10" t="s">
        <v>837</v>
      </c>
      <c r="H41" s="10" t="s">
        <v>837</v>
      </c>
      <c r="I41" s="10" t="s">
        <v>837</v>
      </c>
      <c r="J41" s="10" t="s">
        <v>837</v>
      </c>
      <c r="K41" s="10" t="s">
        <v>837</v>
      </c>
      <c r="L41" s="10" t="s">
        <v>837</v>
      </c>
      <c r="M41" s="10" t="s">
        <v>837</v>
      </c>
      <c r="N41" s="10" t="s">
        <v>837</v>
      </c>
      <c r="O41" s="10" t="s">
        <v>837</v>
      </c>
      <c r="P41" s="10" t="s">
        <v>837</v>
      </c>
      <c r="Q41" s="10" t="s">
        <v>837</v>
      </c>
      <c r="R41" s="10" t="s">
        <v>837</v>
      </c>
    </row>
    <row r="42" spans="1:18">
      <c r="A42" s="5"/>
      <c r="B42" s="9" t="str">
        <f>Miami!$A$212</f>
        <v>VAV WITH REHEAT_FAN</v>
      </c>
      <c r="C42" s="85" t="s">
        <v>415</v>
      </c>
      <c r="D42" s="85" t="s">
        <v>415</v>
      </c>
      <c r="E42" s="86" t="str">
        <f>IF((E59/SUM(E48:E59))*E29&lt;39.6,"NoEconomizer","DifferentialDryBulb")</f>
        <v>DifferentialDryBulb</v>
      </c>
      <c r="F42" s="85" t="s">
        <v>415</v>
      </c>
      <c r="G42" s="86" t="str">
        <f>IF((G59/SUM(G48:G59))*G29&lt;19.1,"NoEconomizer","DifferentialDryBulb")</f>
        <v>DifferentialDryBulb</v>
      </c>
      <c r="H42" s="86" t="str">
        <f>IF((H59/SUM(H48:H59))*H29&lt;19.1,"NoEconomizer","DifferentialDryBulb")</f>
        <v>DifferentialDryBulb</v>
      </c>
      <c r="I42" s="86" t="str">
        <f>IF((I59/SUM(I48:I59))*I29&lt;19.1,"NoEconomizer","DifferentialDryBulb")</f>
        <v>DifferentialDryBulb</v>
      </c>
      <c r="J42" s="85" t="s">
        <v>415</v>
      </c>
      <c r="K42" s="86" t="str">
        <f>IF((K59/SUM(K48:K59))*K29&lt;19.1,"NoEconomizer","DifferentialDryBulb")</f>
        <v>DifferentialDryBulb</v>
      </c>
      <c r="L42" s="86" t="str">
        <f>IF((L59/SUM(L48:L59))*L29&lt;19.1,"NoEconomizer","DifferentialDryBulb")</f>
        <v>DifferentialDryBulb</v>
      </c>
      <c r="M42" s="86" t="str">
        <f>IF((M59/SUM(M48:M59))*M29&lt;39.6,"NoEconomizer","DifferentialDryBulb")</f>
        <v>DifferentialDryBulb</v>
      </c>
      <c r="N42" s="86" t="str">
        <f>IF((N59/SUM(N48:N59))*N29&lt;19.1,"NoEconomizer","DifferentialDryBulb")</f>
        <v>DifferentialDryBulb</v>
      </c>
      <c r="O42" s="86" t="str">
        <f>IF((O59/SUM(O48:O59))*O29&lt;39.6,"NoEconomizer","DifferentialDryBulb")</f>
        <v>DifferentialDryBulb</v>
      </c>
      <c r="P42" s="86" t="str">
        <f>IF((P59/SUM(P48:P59))*P29&lt;19.1,"NoEconomizer","DifferentialDryBulb")</f>
        <v>DifferentialDryBulb</v>
      </c>
      <c r="Q42" s="86" t="str">
        <f>IF((Q59/SUM(Q48:Q59))*Q29&lt;39.6,"NoEconomizer","DifferentialDryBulb")</f>
        <v>DifferentialDryBulb</v>
      </c>
      <c r="R42" s="86" t="str">
        <f>IF((R59/SUM(R48:R59))*R29&lt;39.6,"NoEconomizer","DifferentialDryBulb")</f>
        <v>DifferentialDryBulb</v>
      </c>
    </row>
    <row r="43" spans="1:18">
      <c r="A43" s="5"/>
      <c r="B43" s="8" t="s">
        <v>328</v>
      </c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>
      <c r="A44" s="5"/>
      <c r="B44" s="9" t="str">
        <f>Miami!A197</f>
        <v>CORRIDOR_FLR_6 UNIT HEATERFAN</v>
      </c>
      <c r="C44" s="10">
        <f>Miami!$E$197</f>
        <v>0.15</v>
      </c>
      <c r="D44" s="10">
        <f>Houston!$E$197</f>
        <v>0.33</v>
      </c>
      <c r="E44" s="10">
        <f>Phoenix!$E$197</f>
        <v>0.22</v>
      </c>
      <c r="F44" s="10">
        <f>Atlanta!$E$197</f>
        <v>0.4</v>
      </c>
      <c r="G44" s="10">
        <f>LosAngeles!$E$197</f>
        <v>0.22</v>
      </c>
      <c r="H44" s="10">
        <f>LasVegas!$E$197</f>
        <v>0.28000000000000003</v>
      </c>
      <c r="I44" s="10">
        <f>SanFrancisco!$E$197</f>
        <v>0.26</v>
      </c>
      <c r="J44" s="10">
        <f>Baltimore!$E$197</f>
        <v>0.33</v>
      </c>
      <c r="K44" s="10">
        <f>Albuquerque!$E$197</f>
        <v>0.41</v>
      </c>
      <c r="L44" s="10">
        <f>Seattle!$E$197</f>
        <v>0.27</v>
      </c>
      <c r="M44" s="10">
        <f>Chicago!$E$197</f>
        <v>0.43</v>
      </c>
      <c r="N44" s="10">
        <f>Boulder!$E$197</f>
        <v>0.48</v>
      </c>
      <c r="O44" s="10">
        <f>Minneapolis!$E$197</f>
        <v>0.43</v>
      </c>
      <c r="P44" s="10">
        <f>Helena!$E$197</f>
        <v>0.51</v>
      </c>
      <c r="Q44" s="10">
        <f>Duluth!$E$197</f>
        <v>0.44</v>
      </c>
      <c r="R44" s="10">
        <f>Fairbanks!$E$197</f>
        <v>0.49</v>
      </c>
    </row>
    <row r="45" spans="1:18">
      <c r="A45" s="5"/>
      <c r="B45" s="9" t="str">
        <f>Miami!A198</f>
        <v>DINING_FLR_6 EXHAUST FAN</v>
      </c>
      <c r="C45" s="10">
        <f>Miami!$E$198</f>
        <v>1.84</v>
      </c>
      <c r="D45" s="10">
        <f>Houston!$E$198</f>
        <v>1.84</v>
      </c>
      <c r="E45" s="10">
        <f>Phoenix!$E$198</f>
        <v>1.84</v>
      </c>
      <c r="F45" s="10">
        <f>Atlanta!$E$198</f>
        <v>1.84</v>
      </c>
      <c r="G45" s="10">
        <f>LosAngeles!$E$198</f>
        <v>1.84</v>
      </c>
      <c r="H45" s="10">
        <f>LasVegas!$E$198</f>
        <v>1.84</v>
      </c>
      <c r="I45" s="10">
        <f>SanFrancisco!$E$198</f>
        <v>1.84</v>
      </c>
      <c r="J45" s="10">
        <f>Baltimore!$E$198</f>
        <v>1.84</v>
      </c>
      <c r="K45" s="10">
        <f>Albuquerque!$E$198</f>
        <v>1.84</v>
      </c>
      <c r="L45" s="10">
        <f>Seattle!$E$198</f>
        <v>1.84</v>
      </c>
      <c r="M45" s="10">
        <f>Chicago!$E$198</f>
        <v>1.84</v>
      </c>
      <c r="N45" s="10">
        <f>Boulder!$E$198</f>
        <v>1.84</v>
      </c>
      <c r="O45" s="10">
        <f>Minneapolis!$E$198</f>
        <v>1.84</v>
      </c>
      <c r="P45" s="10">
        <f>Helena!$E$198</f>
        <v>1.84</v>
      </c>
      <c r="Q45" s="10">
        <f>Duluth!$E$198</f>
        <v>1.84</v>
      </c>
      <c r="R45" s="10">
        <f>Fairbanks!$E$198</f>
        <v>1.84</v>
      </c>
    </row>
    <row r="46" spans="1:18">
      <c r="A46" s="5"/>
      <c r="B46" s="9" t="str">
        <f>Miami!A199</f>
        <v>KITCHEN_FLR_6 EXHAUST FAN</v>
      </c>
      <c r="C46" s="10">
        <f>Miami!$E$199</f>
        <v>0.04</v>
      </c>
      <c r="D46" s="10">
        <f>Houston!$E$199</f>
        <v>0.04</v>
      </c>
      <c r="E46" s="10">
        <f>Phoenix!$E$199</f>
        <v>0.04</v>
      </c>
      <c r="F46" s="10">
        <f>Atlanta!$E$199</f>
        <v>0.04</v>
      </c>
      <c r="G46" s="10">
        <f>LosAngeles!$E$199</f>
        <v>0.04</v>
      </c>
      <c r="H46" s="10">
        <f>LasVegas!$E$199</f>
        <v>0.04</v>
      </c>
      <c r="I46" s="10">
        <f>SanFrancisco!$E$199</f>
        <v>0.04</v>
      </c>
      <c r="J46" s="10">
        <f>Baltimore!$E$199</f>
        <v>0.04</v>
      </c>
      <c r="K46" s="10">
        <f>Albuquerque!$E$199</f>
        <v>0.04</v>
      </c>
      <c r="L46" s="10">
        <f>Seattle!$E$199</f>
        <v>0.04</v>
      </c>
      <c r="M46" s="10">
        <f>Chicago!$E$199</f>
        <v>0.04</v>
      </c>
      <c r="N46" s="10">
        <f>Boulder!$E$199</f>
        <v>0.04</v>
      </c>
      <c r="O46" s="10">
        <f>Minneapolis!$E$199</f>
        <v>0.04</v>
      </c>
      <c r="P46" s="10">
        <f>Helena!$E$199</f>
        <v>0.04</v>
      </c>
      <c r="Q46" s="10">
        <f>Duluth!$E$199</f>
        <v>0.04</v>
      </c>
      <c r="R46" s="10">
        <f>Fairbanks!$E$199</f>
        <v>0.04</v>
      </c>
    </row>
    <row r="47" spans="1:18">
      <c r="A47" s="5"/>
      <c r="B47" s="9" t="str">
        <f>Miami!A200</f>
        <v>LAUNDRY_FLR_1 EXHAUST FAN</v>
      </c>
      <c r="C47" s="10">
        <f>Miami!$E$200</f>
        <v>0.24</v>
      </c>
      <c r="D47" s="10">
        <f>Houston!$E$200</f>
        <v>0.24</v>
      </c>
      <c r="E47" s="10">
        <f>Phoenix!$E$200</f>
        <v>0.24</v>
      </c>
      <c r="F47" s="10">
        <f>Atlanta!$E$200</f>
        <v>0.24</v>
      </c>
      <c r="G47" s="10">
        <f>LosAngeles!$E$200</f>
        <v>0.24</v>
      </c>
      <c r="H47" s="10">
        <f>LasVegas!$E$200</f>
        <v>0.24</v>
      </c>
      <c r="I47" s="10">
        <f>SanFrancisco!$E$200</f>
        <v>0.24</v>
      </c>
      <c r="J47" s="10">
        <f>Baltimore!$E$200</f>
        <v>0.24</v>
      </c>
      <c r="K47" s="10">
        <f>Albuquerque!$E$200</f>
        <v>0.24</v>
      </c>
      <c r="L47" s="10">
        <f>Seattle!$E$200</f>
        <v>0.24</v>
      </c>
      <c r="M47" s="10">
        <f>Chicago!$E$200</f>
        <v>0.24</v>
      </c>
      <c r="N47" s="10">
        <f>Boulder!$E$200</f>
        <v>0.24</v>
      </c>
      <c r="O47" s="10">
        <f>Minneapolis!$E$200</f>
        <v>0.24</v>
      </c>
      <c r="P47" s="10">
        <f>Helena!$E$200</f>
        <v>0.24</v>
      </c>
      <c r="Q47" s="10">
        <f>Duluth!$E$200</f>
        <v>0.24</v>
      </c>
      <c r="R47" s="10">
        <f>Fairbanks!$E$200</f>
        <v>0.24</v>
      </c>
    </row>
    <row r="48" spans="1:18">
      <c r="A48" s="5"/>
      <c r="B48" s="9" t="str">
        <f>Miami!A201</f>
        <v>ROOM_1_FLR_3 FAN COILFAN</v>
      </c>
      <c r="C48" s="10">
        <f>Miami!$E$201</f>
        <v>1.34</v>
      </c>
      <c r="D48" s="10">
        <f>Houston!$E$201</f>
        <v>1.36</v>
      </c>
      <c r="E48" s="10">
        <f>Phoenix!$E$201</f>
        <v>1.58</v>
      </c>
      <c r="F48" s="10">
        <f>Atlanta!$E$201</f>
        <v>1.3</v>
      </c>
      <c r="G48" s="10">
        <f>LosAngeles!$E$201</f>
        <v>1.55</v>
      </c>
      <c r="H48" s="10">
        <f>LasVegas!$E$201</f>
        <v>1.51</v>
      </c>
      <c r="I48" s="10">
        <f>SanFrancisco!$E$201</f>
        <v>1.37</v>
      </c>
      <c r="J48" s="10">
        <f>Baltimore!$E$201</f>
        <v>1.3</v>
      </c>
      <c r="K48" s="10">
        <f>Albuquerque!$E$201</f>
        <v>1.53</v>
      </c>
      <c r="L48" s="10">
        <f>Seattle!$E$201</f>
        <v>1.39</v>
      </c>
      <c r="M48" s="10">
        <f>Chicago!$E$201</f>
        <v>1.36</v>
      </c>
      <c r="N48" s="10">
        <f>Boulder!$E$201</f>
        <v>1.48</v>
      </c>
      <c r="O48" s="10">
        <f>Minneapolis!$E$201</f>
        <v>1.35</v>
      </c>
      <c r="P48" s="10">
        <f>Helena!$E$201</f>
        <v>1.42</v>
      </c>
      <c r="Q48" s="10">
        <f>Duluth!$E$201</f>
        <v>1.5</v>
      </c>
      <c r="R48" s="10">
        <f>Fairbanks!$E$201</f>
        <v>1.68</v>
      </c>
    </row>
    <row r="49" spans="1:18">
      <c r="A49" s="5"/>
      <c r="B49" s="9" t="str">
        <f>Miami!A202</f>
        <v>ROOM_1_FLR_6 FAN COILFAN</v>
      </c>
      <c r="C49" s="10">
        <f>Miami!$E$202</f>
        <v>0.37</v>
      </c>
      <c r="D49" s="10">
        <f>Houston!$E$202</f>
        <v>0.37</v>
      </c>
      <c r="E49" s="10">
        <f>Phoenix!$E$202</f>
        <v>0.41</v>
      </c>
      <c r="F49" s="10">
        <f>Atlanta!$E$202</f>
        <v>0.36</v>
      </c>
      <c r="G49" s="10">
        <f>LosAngeles!$E$202</f>
        <v>0.43</v>
      </c>
      <c r="H49" s="10">
        <f>LasVegas!$E$202</f>
        <v>0.39</v>
      </c>
      <c r="I49" s="10">
        <f>SanFrancisco!$E$202</f>
        <v>0.37</v>
      </c>
      <c r="J49" s="10">
        <f>Baltimore!$E$202</f>
        <v>0.35</v>
      </c>
      <c r="K49" s="10">
        <f>Albuquerque!$E$202</f>
        <v>0.41</v>
      </c>
      <c r="L49" s="10">
        <f>Seattle!$E$202</f>
        <v>0.38</v>
      </c>
      <c r="M49" s="10">
        <f>Chicago!$E$202</f>
        <v>0.36</v>
      </c>
      <c r="N49" s="10">
        <f>Boulder!$E$202</f>
        <v>0.39</v>
      </c>
      <c r="O49" s="10">
        <f>Minneapolis!$E$202</f>
        <v>0.35</v>
      </c>
      <c r="P49" s="10">
        <f>Helena!$E$202</f>
        <v>0.37</v>
      </c>
      <c r="Q49" s="10">
        <f>Duluth!$E$202</f>
        <v>0.39</v>
      </c>
      <c r="R49" s="10">
        <f>Fairbanks!$E$202</f>
        <v>0.44</v>
      </c>
    </row>
    <row r="50" spans="1:18">
      <c r="A50" s="5"/>
      <c r="B50" s="9" t="str">
        <f>Miami!A203</f>
        <v>ROOM_2_FLR_3 FAN COILFAN</v>
      </c>
      <c r="C50" s="10">
        <f>Miami!$E$203</f>
        <v>1.36</v>
      </c>
      <c r="D50" s="10">
        <f>Houston!$E$203</f>
        <v>1.37</v>
      </c>
      <c r="E50" s="10">
        <f>Phoenix!$E$203</f>
        <v>1.57</v>
      </c>
      <c r="F50" s="10">
        <f>Atlanta!$E$203</f>
        <v>1.29</v>
      </c>
      <c r="G50" s="10">
        <f>LosAngeles!$E$203</f>
        <v>1.46</v>
      </c>
      <c r="H50" s="10">
        <f>LasVegas!$E$203</f>
        <v>1.49</v>
      </c>
      <c r="I50" s="10">
        <f>SanFrancisco!$E$203</f>
        <v>1.19</v>
      </c>
      <c r="J50" s="10">
        <f>Baltimore!$E$203</f>
        <v>1.29</v>
      </c>
      <c r="K50" s="10">
        <f>Albuquerque!$E$203</f>
        <v>1.52</v>
      </c>
      <c r="L50" s="10">
        <f>Seattle!$E$203</f>
        <v>1.31</v>
      </c>
      <c r="M50" s="10">
        <f>Chicago!$E$203</f>
        <v>1.35</v>
      </c>
      <c r="N50" s="10">
        <f>Boulder!$E$203</f>
        <v>1.46</v>
      </c>
      <c r="O50" s="10">
        <f>Minneapolis!$E$203</f>
        <v>1.33</v>
      </c>
      <c r="P50" s="10">
        <f>Helena!$E$203</f>
        <v>1.4</v>
      </c>
      <c r="Q50" s="10">
        <f>Duluth!$E$203</f>
        <v>1.46</v>
      </c>
      <c r="R50" s="10">
        <f>Fairbanks!$E$203</f>
        <v>1.56</v>
      </c>
    </row>
    <row r="51" spans="1:18">
      <c r="A51" s="5"/>
      <c r="B51" s="9" t="str">
        <f>Miami!A204</f>
        <v>ROOM_2_FLR_6 FAN COILFAN</v>
      </c>
      <c r="C51" s="10">
        <f>Miami!$E$204</f>
        <v>0.37</v>
      </c>
      <c r="D51" s="10">
        <f>Houston!$E$204</f>
        <v>0.37</v>
      </c>
      <c r="E51" s="10">
        <f>Phoenix!$E$204</f>
        <v>0.41</v>
      </c>
      <c r="F51" s="10">
        <f>Atlanta!$E$204</f>
        <v>0.36</v>
      </c>
      <c r="G51" s="10">
        <f>LosAngeles!$E$204</f>
        <v>0.41</v>
      </c>
      <c r="H51" s="10">
        <f>LasVegas!$E$204</f>
        <v>0.39</v>
      </c>
      <c r="I51" s="10">
        <f>SanFrancisco!$E$204</f>
        <v>0.32</v>
      </c>
      <c r="J51" s="10">
        <f>Baltimore!$E$204</f>
        <v>0.35</v>
      </c>
      <c r="K51" s="10">
        <f>Albuquerque!$E$204</f>
        <v>0.41</v>
      </c>
      <c r="L51" s="10">
        <f>Seattle!$E$204</f>
        <v>0.36</v>
      </c>
      <c r="M51" s="10">
        <f>Chicago!$E$204</f>
        <v>0.36</v>
      </c>
      <c r="N51" s="10">
        <f>Boulder!$E$204</f>
        <v>0.39</v>
      </c>
      <c r="O51" s="10">
        <f>Minneapolis!$E$204</f>
        <v>0.35</v>
      </c>
      <c r="P51" s="10">
        <f>Helena!$E$204</f>
        <v>0.37</v>
      </c>
      <c r="Q51" s="10">
        <f>Duluth!$E$204</f>
        <v>0.38</v>
      </c>
      <c r="R51" s="10">
        <f>Fairbanks!$E$204</f>
        <v>0.41</v>
      </c>
    </row>
    <row r="52" spans="1:18">
      <c r="A52" s="5"/>
      <c r="B52" s="9" t="str">
        <f>Miami!A205</f>
        <v>ROOM_3_MULT19_FLR_3 FAN COILFAN</v>
      </c>
      <c r="C52" s="10">
        <f>Miami!$E$205</f>
        <v>20.45</v>
      </c>
      <c r="D52" s="10">
        <f>Houston!$E$205</f>
        <v>20.45</v>
      </c>
      <c r="E52" s="10">
        <f>Phoenix!$E$205</f>
        <v>20.45</v>
      </c>
      <c r="F52" s="10">
        <f>Atlanta!$E$205</f>
        <v>20.45</v>
      </c>
      <c r="G52" s="10">
        <f>LosAngeles!$E$205</f>
        <v>20.45</v>
      </c>
      <c r="H52" s="10">
        <f>LasVegas!$E$205</f>
        <v>20.45</v>
      </c>
      <c r="I52" s="10">
        <f>SanFrancisco!$E$205</f>
        <v>20.45</v>
      </c>
      <c r="J52" s="10">
        <f>Baltimore!$E$205</f>
        <v>20.45</v>
      </c>
      <c r="K52" s="10">
        <f>Albuquerque!$E$205</f>
        <v>20.45</v>
      </c>
      <c r="L52" s="10">
        <f>Seattle!$E$205</f>
        <v>20.45</v>
      </c>
      <c r="M52" s="10">
        <f>Chicago!$E$205</f>
        <v>20.45</v>
      </c>
      <c r="N52" s="10">
        <f>Boulder!$E$205</f>
        <v>20.45</v>
      </c>
      <c r="O52" s="10">
        <f>Minneapolis!$E$205</f>
        <v>20.45</v>
      </c>
      <c r="P52" s="10">
        <f>Helena!$E$205</f>
        <v>20.45</v>
      </c>
      <c r="Q52" s="10">
        <f>Duluth!$E$205</f>
        <v>20.45</v>
      </c>
      <c r="R52" s="10">
        <f>Fairbanks!$E$205</f>
        <v>20.45</v>
      </c>
    </row>
    <row r="53" spans="1:18">
      <c r="A53" s="5"/>
      <c r="B53" s="9" t="str">
        <f>Miami!A206</f>
        <v>ROOM_3_MULT9_FLR_6 FAN COILFAN</v>
      </c>
      <c r="C53" s="10">
        <f>Miami!$E$206</f>
        <v>1.31</v>
      </c>
      <c r="D53" s="10">
        <f>Houston!$E$206</f>
        <v>1.34</v>
      </c>
      <c r="E53" s="10">
        <f>Phoenix!$E$206</f>
        <v>1.5</v>
      </c>
      <c r="F53" s="10">
        <f>Atlanta!$E$206</f>
        <v>1.37</v>
      </c>
      <c r="G53" s="10">
        <f>LosAngeles!$E$206</f>
        <v>1.75</v>
      </c>
      <c r="H53" s="10">
        <f>LasVegas!$E$206</f>
        <v>1.46</v>
      </c>
      <c r="I53" s="10">
        <f>SanFrancisco!$E$206</f>
        <v>1.94</v>
      </c>
      <c r="J53" s="10">
        <f>Baltimore!$E$206</f>
        <v>1.25</v>
      </c>
      <c r="K53" s="10">
        <f>Albuquerque!$E$206</f>
        <v>1.33</v>
      </c>
      <c r="L53" s="10">
        <f>Seattle!$E$206</f>
        <v>1.85</v>
      </c>
      <c r="M53" s="10">
        <f>Chicago!$E$206</f>
        <v>1.26</v>
      </c>
      <c r="N53" s="10">
        <f>Boulder!$E$206</f>
        <v>1.27</v>
      </c>
      <c r="O53" s="10">
        <f>Minneapolis!$E$206</f>
        <v>1.28</v>
      </c>
      <c r="P53" s="10">
        <f>Helena!$E$206</f>
        <v>1.38</v>
      </c>
      <c r="Q53" s="10">
        <f>Duluth!$E$206</f>
        <v>1.53</v>
      </c>
      <c r="R53" s="10">
        <f>Fairbanks!$E$206</f>
        <v>2.54</v>
      </c>
    </row>
    <row r="54" spans="1:18">
      <c r="A54" s="5"/>
      <c r="B54" s="9" t="str">
        <f>Miami!A207</f>
        <v>ROOM_4_MULT19_FLR_3 FAN COILFAN</v>
      </c>
      <c r="C54" s="10">
        <f>Miami!$E$207</f>
        <v>20.45</v>
      </c>
      <c r="D54" s="10">
        <f>Houston!$E$207</f>
        <v>20.45</v>
      </c>
      <c r="E54" s="10">
        <f>Phoenix!$E$207</f>
        <v>20.45</v>
      </c>
      <c r="F54" s="10">
        <f>Atlanta!$E$207</f>
        <v>20.45</v>
      </c>
      <c r="G54" s="10">
        <f>LosAngeles!$E$207</f>
        <v>20.45</v>
      </c>
      <c r="H54" s="10">
        <f>LasVegas!$E$207</f>
        <v>20.45</v>
      </c>
      <c r="I54" s="10">
        <f>SanFrancisco!$E$207</f>
        <v>20.45</v>
      </c>
      <c r="J54" s="10">
        <f>Baltimore!$E$207</f>
        <v>20.45</v>
      </c>
      <c r="K54" s="10">
        <f>Albuquerque!$E$207</f>
        <v>20.45</v>
      </c>
      <c r="L54" s="10">
        <f>Seattle!$E$207</f>
        <v>20.45</v>
      </c>
      <c r="M54" s="10">
        <f>Chicago!$E$207</f>
        <v>20.45</v>
      </c>
      <c r="N54" s="10">
        <f>Boulder!$E$207</f>
        <v>20.45</v>
      </c>
      <c r="O54" s="10">
        <f>Minneapolis!$E$207</f>
        <v>20.45</v>
      </c>
      <c r="P54" s="10">
        <f>Helena!$E$207</f>
        <v>20.45</v>
      </c>
      <c r="Q54" s="10">
        <f>Duluth!$E$207</f>
        <v>20.45</v>
      </c>
      <c r="R54" s="10">
        <f>Fairbanks!$E$207</f>
        <v>20.45</v>
      </c>
    </row>
    <row r="55" spans="1:18">
      <c r="A55" s="5"/>
      <c r="B55" s="9" t="str">
        <f>Miami!A208</f>
        <v>ROOM_5_FLR_3 FAN COILFAN</v>
      </c>
      <c r="C55" s="10">
        <f>Miami!$E$208</f>
        <v>1.08</v>
      </c>
      <c r="D55" s="10">
        <f>Houston!$E$208</f>
        <v>1.08</v>
      </c>
      <c r="E55" s="10">
        <f>Phoenix!$E$208</f>
        <v>1.26</v>
      </c>
      <c r="F55" s="10">
        <f>Atlanta!$E$208</f>
        <v>1.07</v>
      </c>
      <c r="G55" s="10">
        <f>LosAngeles!$E$208</f>
        <v>1.2</v>
      </c>
      <c r="H55" s="10">
        <f>LasVegas!$E$208</f>
        <v>1.17</v>
      </c>
      <c r="I55" s="10">
        <f>SanFrancisco!$E$208</f>
        <v>1.03</v>
      </c>
      <c r="J55" s="10">
        <f>Baltimore!$E$208</f>
        <v>1.07</v>
      </c>
      <c r="K55" s="10">
        <f>Albuquerque!$E$208</f>
        <v>1.19</v>
      </c>
      <c r="L55" s="10">
        <f>Seattle!$E$208</f>
        <v>1.1599999999999999</v>
      </c>
      <c r="M55" s="10">
        <f>Chicago!$E$208</f>
        <v>1.1200000000000001</v>
      </c>
      <c r="N55" s="10">
        <f>Boulder!$E$208</f>
        <v>1.1499999999999999</v>
      </c>
      <c r="O55" s="10">
        <f>Minneapolis!$E$208</f>
        <v>1.1299999999999999</v>
      </c>
      <c r="P55" s="10">
        <f>Helena!$E$208</f>
        <v>1.1599999999999999</v>
      </c>
      <c r="Q55" s="10">
        <f>Duluth!$E$208</f>
        <v>1.23</v>
      </c>
      <c r="R55" s="10">
        <f>Fairbanks!$E$208</f>
        <v>1.49</v>
      </c>
    </row>
    <row r="56" spans="1:18">
      <c r="A56" s="5"/>
      <c r="B56" s="9" t="str">
        <f>Miami!A209</f>
        <v>ROOM_6_FLR_3 FAN COILFAN</v>
      </c>
      <c r="C56" s="10">
        <f>Miami!$E$209</f>
        <v>1.0900000000000001</v>
      </c>
      <c r="D56" s="10">
        <f>Houston!$E$209</f>
        <v>1.0900000000000001</v>
      </c>
      <c r="E56" s="10">
        <f>Phoenix!$E$209</f>
        <v>1.25</v>
      </c>
      <c r="F56" s="10">
        <f>Atlanta!$E$209</f>
        <v>1.07</v>
      </c>
      <c r="G56" s="10">
        <f>LosAngeles!$E$209</f>
        <v>1.1299999999999999</v>
      </c>
      <c r="H56" s="10">
        <f>LasVegas!$E$209</f>
        <v>1.1599999999999999</v>
      </c>
      <c r="I56" s="10">
        <f>SanFrancisco!$E$209</f>
        <v>0.89</v>
      </c>
      <c r="J56" s="10">
        <f>Baltimore!$E$209</f>
        <v>1.07</v>
      </c>
      <c r="K56" s="10">
        <f>Albuquerque!$E$209</f>
        <v>1.19</v>
      </c>
      <c r="L56" s="10">
        <f>Seattle!$E$209</f>
        <v>1.07</v>
      </c>
      <c r="M56" s="10">
        <f>Chicago!$E$209</f>
        <v>1.1100000000000001</v>
      </c>
      <c r="N56" s="10">
        <f>Boulder!$E$209</f>
        <v>1.1399999999999999</v>
      </c>
      <c r="O56" s="10">
        <f>Minneapolis!$E$209</f>
        <v>1.1200000000000001</v>
      </c>
      <c r="P56" s="10">
        <f>Helena!$E$209</f>
        <v>1.1399999999999999</v>
      </c>
      <c r="Q56" s="10">
        <f>Duluth!$E$209</f>
        <v>1.21</v>
      </c>
      <c r="R56" s="10">
        <f>Fairbanks!$E$209</f>
        <v>1.37</v>
      </c>
    </row>
    <row r="57" spans="1:18">
      <c r="A57" s="5"/>
      <c r="B57" s="9" t="str">
        <f>Miami!A210</f>
        <v>FLR_3_DOAS_FAN</v>
      </c>
      <c r="C57" s="10">
        <f>Miami!$E$210</f>
        <v>2.38</v>
      </c>
      <c r="D57" s="10">
        <f>Houston!$E$210</f>
        <v>2.38</v>
      </c>
      <c r="E57" s="10">
        <f>Phoenix!$E$210</f>
        <v>2.38</v>
      </c>
      <c r="F57" s="10">
        <f>Atlanta!$E$210</f>
        <v>2.38</v>
      </c>
      <c r="G57" s="10">
        <f>LosAngeles!$E$210</f>
        <v>2.38</v>
      </c>
      <c r="H57" s="10">
        <f>LasVegas!$E$210</f>
        <v>2.38</v>
      </c>
      <c r="I57" s="10">
        <f>SanFrancisco!$E$210</f>
        <v>2.38</v>
      </c>
      <c r="J57" s="10">
        <f>Baltimore!$E$210</f>
        <v>2.38</v>
      </c>
      <c r="K57" s="10">
        <f>Albuquerque!$E$210</f>
        <v>2.38</v>
      </c>
      <c r="L57" s="10">
        <f>Seattle!$E$210</f>
        <v>2.38</v>
      </c>
      <c r="M57" s="10">
        <f>Chicago!$E$210</f>
        <v>2.38</v>
      </c>
      <c r="N57" s="10">
        <f>Boulder!$E$210</f>
        <v>2.38</v>
      </c>
      <c r="O57" s="10">
        <f>Minneapolis!$E$210</f>
        <v>2.38</v>
      </c>
      <c r="P57" s="10">
        <f>Helena!$E$210</f>
        <v>2.38</v>
      </c>
      <c r="Q57" s="10">
        <f>Duluth!$E$210</f>
        <v>2.38</v>
      </c>
      <c r="R57" s="10">
        <f>Fairbanks!$E$210</f>
        <v>2.38</v>
      </c>
    </row>
    <row r="58" spans="1:18">
      <c r="A58" s="5"/>
      <c r="B58" s="9" t="str">
        <f>Miami!A211</f>
        <v>FLR_6_DOAS_FAN</v>
      </c>
      <c r="C58" s="10">
        <f>Miami!$E$211</f>
        <v>0.16</v>
      </c>
      <c r="D58" s="10">
        <f>Houston!$E$211</f>
        <v>0.16</v>
      </c>
      <c r="E58" s="10">
        <f>Phoenix!$E$211</f>
        <v>0.16</v>
      </c>
      <c r="F58" s="10">
        <f>Atlanta!$E$211</f>
        <v>0.16</v>
      </c>
      <c r="G58" s="10">
        <f>LosAngeles!$E$211</f>
        <v>0.16</v>
      </c>
      <c r="H58" s="10">
        <f>LasVegas!$E$211</f>
        <v>0.16</v>
      </c>
      <c r="I58" s="10">
        <f>SanFrancisco!$E$211</f>
        <v>0.16</v>
      </c>
      <c r="J58" s="10">
        <f>Baltimore!$E$211</f>
        <v>0.16</v>
      </c>
      <c r="K58" s="10">
        <f>Albuquerque!$E$211</f>
        <v>0.16</v>
      </c>
      <c r="L58" s="10">
        <f>Seattle!$E$211</f>
        <v>0.16</v>
      </c>
      <c r="M58" s="10">
        <f>Chicago!$E$211</f>
        <v>0.16</v>
      </c>
      <c r="N58" s="10">
        <f>Boulder!$E$211</f>
        <v>0.16</v>
      </c>
      <c r="O58" s="10">
        <f>Minneapolis!$E$211</f>
        <v>0.16</v>
      </c>
      <c r="P58" s="10">
        <f>Helena!$E$211</f>
        <v>0.16</v>
      </c>
      <c r="Q58" s="10">
        <f>Duluth!$E$211</f>
        <v>0.16</v>
      </c>
      <c r="R58" s="10">
        <f>Fairbanks!$E$211</f>
        <v>0.16</v>
      </c>
    </row>
    <row r="59" spans="1:18">
      <c r="A59" s="5"/>
      <c r="B59" s="9" t="str">
        <f>Miami!A212</f>
        <v>VAV WITH REHEAT_FAN</v>
      </c>
      <c r="C59" s="10">
        <f>Miami!$E$212</f>
        <v>38.15</v>
      </c>
      <c r="D59" s="10">
        <f>Houston!$E$212</f>
        <v>37.979999999999997</v>
      </c>
      <c r="E59" s="10">
        <f>Phoenix!$E$212</f>
        <v>39.299999999999997</v>
      </c>
      <c r="F59" s="10">
        <f>Atlanta!$E$212</f>
        <v>38.99</v>
      </c>
      <c r="G59" s="10">
        <f>LosAngeles!$E$212</f>
        <v>37.14</v>
      </c>
      <c r="H59" s="10">
        <f>LasVegas!$E$212</f>
        <v>39.47</v>
      </c>
      <c r="I59" s="10">
        <f>SanFrancisco!$E$212</f>
        <v>34.630000000000003</v>
      </c>
      <c r="J59" s="10">
        <f>Baltimore!$E$212</f>
        <v>38.11</v>
      </c>
      <c r="K59" s="10">
        <f>Albuquerque!$E$212</f>
        <v>42.32</v>
      </c>
      <c r="L59" s="10">
        <f>Seattle!$E$212</f>
        <v>37.54</v>
      </c>
      <c r="M59" s="10">
        <f>Chicago!$E$212</f>
        <v>38.69</v>
      </c>
      <c r="N59" s="10">
        <f>Boulder!$E$212</f>
        <v>42.36</v>
      </c>
      <c r="O59" s="10">
        <f>Minneapolis!$E$212</f>
        <v>39.020000000000003</v>
      </c>
      <c r="P59" s="10">
        <f>Helena!$E$212</f>
        <v>41.1</v>
      </c>
      <c r="Q59" s="10">
        <f>Duluth!$E$212</f>
        <v>38.840000000000003</v>
      </c>
      <c r="R59" s="10">
        <f>Fairbanks!$E$212</f>
        <v>39.24</v>
      </c>
    </row>
    <row r="60" spans="1:18">
      <c r="A60" s="8" t="s">
        <v>199</v>
      </c>
      <c r="B60" s="2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A61" s="5"/>
      <c r="B61" s="8" t="s">
        <v>200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A62" s="5"/>
      <c r="B62" s="9" t="s">
        <v>292</v>
      </c>
      <c r="C62" s="68">
        <f>Miami!$B$259/(Miami!$B$28*10^6/3600)</f>
        <v>7.7573404431098156E-2</v>
      </c>
      <c r="D62" s="68">
        <f>Houston!$B$259/(Houston!$B$28*10^6/3600)</f>
        <v>0.10510520454272805</v>
      </c>
      <c r="E62" s="68">
        <f>Phoenix!$B$259/(Phoenix!$B$28*10^6/3600)</f>
        <v>7.5465432800610452E-2</v>
      </c>
      <c r="F62" s="68">
        <f>Atlanta!$B$259/(Atlanta!$B$28*10^6/3600)</f>
        <v>9.7057950398911491E-2</v>
      </c>
      <c r="G62" s="68">
        <f>LosAngeles!$B$259/(LosAngeles!$B$28*10^6/3600)</f>
        <v>0.12318415911628265</v>
      </c>
      <c r="H62" s="68">
        <f>LasVegas!$B$259/(LasVegas!$B$28*10^6/3600)</f>
        <v>9.1957135830323389E-2</v>
      </c>
      <c r="I62" s="68">
        <f>SanFrancisco!$B$259/(SanFrancisco!$B$28*10^6/3600)</f>
        <v>0.14486861408237692</v>
      </c>
      <c r="J62" s="68">
        <f>Baltimore!$B$259/(Baltimore!$B$28*10^6/3600)</f>
        <v>7.067973546016669E-2</v>
      </c>
      <c r="K62" s="68">
        <f>Albuquerque!$B$259/(Albuquerque!$B$28*10^6/3600)</f>
        <v>3.7014237426815977E-2</v>
      </c>
      <c r="L62" s="68">
        <f>Seattle!$B$259/(Seattle!$B$28*10^6/3600)</f>
        <v>6.7845701627055485E-2</v>
      </c>
      <c r="M62" s="68">
        <f>Chicago!$B$259/(Chicago!$B$28*10^6/3600)</f>
        <v>9.4979668620761154E-2</v>
      </c>
      <c r="N62" s="68">
        <f>Boulder!$B$259/(Boulder!$B$28*10^6/3600)</f>
        <v>3.7017667696035005E-2</v>
      </c>
      <c r="O62" s="68">
        <f>Minneapolis!$B$259/(Minneapolis!$B$28*10^6/3600)</f>
        <v>5.6342239480655983E-2</v>
      </c>
      <c r="P62" s="68">
        <f>Helena!$B$259/(Helena!$B$28*10^6/3600)</f>
        <v>7.1861729383827427E-2</v>
      </c>
      <c r="Q62" s="68">
        <f>Duluth!$B$259/(Duluth!$B$28*10^6/3600)</f>
        <v>5.5985872857331316E-2</v>
      </c>
      <c r="R62" s="68">
        <f>Fairbanks!$B$259/(Fairbanks!$B$28*10^6/3600)</f>
        <v>9.1876876122871695E-2</v>
      </c>
    </row>
    <row r="63" spans="1:18">
      <c r="A63" s="5"/>
      <c r="B63" s="9" t="s">
        <v>329</v>
      </c>
      <c r="C63" s="10">
        <f>Miami!$B$260</f>
        <v>21.15</v>
      </c>
      <c r="D63" s="10">
        <f>Houston!$B$260</f>
        <v>25.74</v>
      </c>
      <c r="E63" s="10">
        <f>Phoenix!$B$260</f>
        <v>18.23</v>
      </c>
      <c r="F63" s="10">
        <f>Atlanta!$B$260</f>
        <v>20.75</v>
      </c>
      <c r="G63" s="10">
        <f>LosAngeles!$B$260</f>
        <v>24.56</v>
      </c>
      <c r="H63" s="10">
        <f>LasVegas!$B$260</f>
        <v>20.28</v>
      </c>
      <c r="I63" s="10">
        <f>SanFrancisco!$B$260</f>
        <v>26.17</v>
      </c>
      <c r="J63" s="10">
        <f>Baltimore!$B$260</f>
        <v>14.48</v>
      </c>
      <c r="K63" s="10">
        <f>Albuquerque!$B$260</f>
        <v>7.27</v>
      </c>
      <c r="L63" s="10">
        <f>Seattle!$B$260</f>
        <v>12.27</v>
      </c>
      <c r="M63" s="10">
        <f>Chicago!$B$260</f>
        <v>18.510000000000002</v>
      </c>
      <c r="N63" s="10">
        <f>Boulder!$B$260</f>
        <v>6.99</v>
      </c>
      <c r="O63" s="10">
        <f>Minneapolis!$B$260</f>
        <v>10.87</v>
      </c>
      <c r="P63" s="10">
        <f>Helena!$B$260</f>
        <v>13.18</v>
      </c>
      <c r="Q63" s="10">
        <f>Duluth!$B$260</f>
        <v>10.18</v>
      </c>
      <c r="R63" s="10">
        <f>Fairbanks!$B$260</f>
        <v>16.38</v>
      </c>
    </row>
    <row r="64" spans="1:18">
      <c r="A64" s="5"/>
      <c r="B64" s="8" t="s">
        <v>201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>
      <c r="A65" s="5"/>
      <c r="B65" s="9" t="s">
        <v>293</v>
      </c>
      <c r="C65" s="68">
        <f>Miami!$C$259/(Miami!$C$28*10^3)</f>
        <v>1.1450827018348099E-2</v>
      </c>
      <c r="D65" s="68">
        <f>Houston!$C$259/(Houston!$C$28*10^3)</f>
        <v>8.1729692936015723E-3</v>
      </c>
      <c r="E65" s="68">
        <f>Phoenix!$C$259/(Phoenix!$C$28*10^3)</f>
        <v>8.5403258410464665E-3</v>
      </c>
      <c r="F65" s="68">
        <f>Atlanta!$C$259/(Atlanta!$C$28*10^3)</f>
        <v>1.0615823554419824E-2</v>
      </c>
      <c r="G65" s="68">
        <f>LosAngeles!$C$259/(LosAngeles!$C$28*10^3)</f>
        <v>8.4056211026686603E-3</v>
      </c>
      <c r="H65" s="68">
        <f>LasVegas!$C$259/(LasVegas!$C$28*10^3)</f>
        <v>8.0687403348349354E-3</v>
      </c>
      <c r="I65" s="68">
        <f>SanFrancisco!$C$259/(SanFrancisco!$C$28*10^3)</f>
        <v>8.4204091013560089E-3</v>
      </c>
      <c r="J65" s="68">
        <f>Baltimore!$C$259/(Baltimore!$C$28*10^3)</f>
        <v>1.0013948872197606E-2</v>
      </c>
      <c r="K65" s="68">
        <f>Albuquerque!$C$259/(Albuquerque!$C$28*10^3)</f>
        <v>7.1619161320789753E-3</v>
      </c>
      <c r="L65" s="68">
        <f>Seattle!$C$259/(Seattle!$C$28*10^3)</f>
        <v>8.3049286100031258E-3</v>
      </c>
      <c r="M65" s="68">
        <f>Chicago!$C$259/(Chicago!$C$28*10^3)</f>
        <v>8.8118032487769435E-3</v>
      </c>
      <c r="N65" s="68">
        <f>Boulder!$C$259/(Boulder!$C$28*10^3)</f>
        <v>7.1608815615903905E-3</v>
      </c>
      <c r="O65" s="68">
        <f>Minneapolis!$C$259/(Minneapolis!$C$28*10^3)</f>
        <v>7.962650860427245E-3</v>
      </c>
      <c r="P65" s="68">
        <f>Helena!$C$259/(Helena!$C$28*10^3)</f>
        <v>8.6548048146783147E-3</v>
      </c>
      <c r="Q65" s="68">
        <f>Duluth!$C$259/(Duluth!$C$28*10^3)</f>
        <v>7.9594875076372251E-3</v>
      </c>
      <c r="R65" s="68">
        <f>Fairbanks!$C$259/(Fairbanks!$C$28*10^3)</f>
        <v>4.1810664505828035E-3</v>
      </c>
    </row>
    <row r="66" spans="1:18">
      <c r="A66" s="5"/>
      <c r="B66" s="9" t="s">
        <v>329</v>
      </c>
      <c r="C66" s="10">
        <f>Miami!$C$260</f>
        <v>5.29</v>
      </c>
      <c r="D66" s="10">
        <f>Houston!$C$260</f>
        <v>5.05</v>
      </c>
      <c r="E66" s="10">
        <f>Phoenix!$C$260</f>
        <v>4.5599999999999996</v>
      </c>
      <c r="F66" s="10">
        <f>Atlanta!$C$260</f>
        <v>8.19</v>
      </c>
      <c r="G66" s="10">
        <f>LosAngeles!$C$260</f>
        <v>5.38</v>
      </c>
      <c r="H66" s="10">
        <f>LasVegas!$C$260</f>
        <v>5.08</v>
      </c>
      <c r="I66" s="10">
        <f>SanFrancisco!$C$260</f>
        <v>6.46</v>
      </c>
      <c r="J66" s="10">
        <f>Baltimore!$C$260</f>
        <v>9.2799999999999994</v>
      </c>
      <c r="K66" s="10">
        <f>Albuquerque!$C$260</f>
        <v>5.95</v>
      </c>
      <c r="L66" s="10">
        <f>Seattle!$C$260</f>
        <v>7.73</v>
      </c>
      <c r="M66" s="10">
        <f>Chicago!$C$260</f>
        <v>9.5399999999999991</v>
      </c>
      <c r="N66" s="10">
        <f>Boulder!$C$260</f>
        <v>7</v>
      </c>
      <c r="O66" s="10">
        <f>Minneapolis!$C$260</f>
        <v>9.77</v>
      </c>
      <c r="P66" s="10">
        <f>Helena!$C$260</f>
        <v>9.98</v>
      </c>
      <c r="Q66" s="10">
        <f>Duluth!$C$260</f>
        <v>11.16</v>
      </c>
      <c r="R66" s="10">
        <f>Fairbanks!$C$260</f>
        <v>7.69</v>
      </c>
    </row>
    <row r="67" spans="1:18">
      <c r="A67" s="5"/>
      <c r="B67" s="8" t="s">
        <v>202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>
      <c r="A68" s="5"/>
      <c r="B68" s="9" t="s">
        <v>330</v>
      </c>
      <c r="C68" s="10">
        <f>Miami!$E$260</f>
        <v>26.44</v>
      </c>
      <c r="D68" s="10">
        <f>Houston!$E$260</f>
        <v>30.79</v>
      </c>
      <c r="E68" s="10">
        <f>Phoenix!$E$260</f>
        <v>22.8</v>
      </c>
      <c r="F68" s="10">
        <f>Atlanta!$E$260</f>
        <v>28.94</v>
      </c>
      <c r="G68" s="10">
        <f>LosAngeles!$E$260</f>
        <v>29.94</v>
      </c>
      <c r="H68" s="10">
        <f>LasVegas!$E$260</f>
        <v>25.35</v>
      </c>
      <c r="I68" s="10">
        <f>SanFrancisco!$E$260</f>
        <v>32.630000000000003</v>
      </c>
      <c r="J68" s="10">
        <f>Baltimore!$E$260</f>
        <v>23.77</v>
      </c>
      <c r="K68" s="10">
        <f>Albuquerque!$E$260</f>
        <v>13.21</v>
      </c>
      <c r="L68" s="10">
        <f>Seattle!$E$260</f>
        <v>19.989999999999998</v>
      </c>
      <c r="M68" s="10">
        <f>Chicago!$E$260</f>
        <v>28.04</v>
      </c>
      <c r="N68" s="10">
        <f>Boulder!$E$260</f>
        <v>13.98</v>
      </c>
      <c r="O68" s="10">
        <f>Minneapolis!$E$260</f>
        <v>20.63</v>
      </c>
      <c r="P68" s="10">
        <f>Helena!$E$260</f>
        <v>23.16</v>
      </c>
      <c r="Q68" s="10">
        <f>Duluth!$E$260</f>
        <v>21.34</v>
      </c>
      <c r="R68" s="10">
        <f>Fairbanks!$E$260</f>
        <v>24.06</v>
      </c>
    </row>
    <row r="69" spans="1:18">
      <c r="A69" s="8" t="s">
        <v>203</v>
      </c>
      <c r="B69" s="2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>
      <c r="A70" s="5"/>
      <c r="B70" s="8" t="s">
        <v>204</v>
      </c>
    </row>
    <row r="71" spans="1:18">
      <c r="A71" s="5"/>
      <c r="B71" s="9" t="s">
        <v>196</v>
      </c>
      <c r="C71" s="11">
        <f>Miami!$B$13*10^6/3600</f>
        <v>69.444444444444443</v>
      </c>
      <c r="D71" s="11">
        <f>Houston!$B$13*10^6/3600</f>
        <v>69.444444444444443</v>
      </c>
      <c r="E71" s="11">
        <f>Phoenix!$B$13*10^6/3600</f>
        <v>333.33333333333331</v>
      </c>
      <c r="F71" s="11">
        <f>Atlanta!$B$13*10^6/3600</f>
        <v>63.888888888888886</v>
      </c>
      <c r="G71" s="11">
        <f>LosAngeles!$B$13*10^6/3600</f>
        <v>0</v>
      </c>
      <c r="H71" s="11">
        <f>LasVegas!$B$13*10^6/3600</f>
        <v>261.11111111111109</v>
      </c>
      <c r="I71" s="11">
        <f>SanFrancisco!$B$13*10^6/3600</f>
        <v>0</v>
      </c>
      <c r="J71" s="11">
        <f>Baltimore!$B$13*10^6/3600</f>
        <v>27.777777777777779</v>
      </c>
      <c r="K71" s="11">
        <f>Albuquerque!$B$13*10^6/3600</f>
        <v>50</v>
      </c>
      <c r="L71" s="11">
        <f>Seattle!$B$13*10^6/3600</f>
        <v>0</v>
      </c>
      <c r="M71" s="11">
        <f>Chicago!$B$13*10^6/3600</f>
        <v>86.111111111111114</v>
      </c>
      <c r="N71" s="11">
        <f>Boulder!$B$13*10^6/3600</f>
        <v>63.888888888888886</v>
      </c>
      <c r="O71" s="11">
        <f>Minneapolis!$B$13*10^6/3600</f>
        <v>177.77777777777777</v>
      </c>
      <c r="P71" s="11">
        <f>Helena!$B$13*10^6/3600</f>
        <v>211.11111111111111</v>
      </c>
      <c r="Q71" s="11">
        <f>Duluth!$B$13*10^6/3600</f>
        <v>180.55555555555554</v>
      </c>
      <c r="R71" s="11">
        <f>Fairbanks!$B$13*10^6/3600</f>
        <v>1161.1111111111111</v>
      </c>
    </row>
    <row r="72" spans="1:18">
      <c r="A72" s="5"/>
      <c r="B72" s="9" t="s">
        <v>197</v>
      </c>
      <c r="C72" s="11">
        <f>Miami!$B$14*10^6/3600</f>
        <v>1235130.5555555555</v>
      </c>
      <c r="D72" s="11">
        <f>Houston!$B$14*10^6/3600</f>
        <v>930930.5555555555</v>
      </c>
      <c r="E72" s="11">
        <f>Phoenix!$B$14*10^6/3600</f>
        <v>887316.66666666663</v>
      </c>
      <c r="F72" s="11">
        <f>Atlanta!$B$14*10^6/3600</f>
        <v>586511.11111111112</v>
      </c>
      <c r="G72" s="11">
        <f>LosAngeles!$B$14*10^6/3600</f>
        <v>424572.22222222225</v>
      </c>
      <c r="H72" s="11">
        <f>LasVegas!$B$14*10^6/3600</f>
        <v>657605.5555555555</v>
      </c>
      <c r="I72" s="11">
        <f>SanFrancisco!$B$14*10^6/3600</f>
        <v>225611.11111111112</v>
      </c>
      <c r="J72" s="11">
        <f>Baltimore!$B$14*10^6/3600</f>
        <v>490936.11111111112</v>
      </c>
      <c r="K72" s="11">
        <f>Albuquerque!$B$14*10^6/3600</f>
        <v>385763.88888888888</v>
      </c>
      <c r="L72" s="11">
        <f>Seattle!$B$14*10^6/3600</f>
        <v>221144.44444444444</v>
      </c>
      <c r="M72" s="11">
        <f>Chicago!$B$14*10^6/3600</f>
        <v>377238.88888888888</v>
      </c>
      <c r="N72" s="11">
        <f>Boulder!$B$14*10^6/3600</f>
        <v>304708.33333333331</v>
      </c>
      <c r="O72" s="11">
        <f>Minneapolis!$B$14*10^6/3600</f>
        <v>354316.66666666669</v>
      </c>
      <c r="P72" s="11">
        <f>Helena!$B$14*10^6/3600</f>
        <v>246408.33333333334</v>
      </c>
      <c r="Q72" s="11">
        <f>Duluth!$B$14*10^6/3600</f>
        <v>229011.11111111112</v>
      </c>
      <c r="R72" s="11">
        <f>Fairbanks!$B$14*10^6/3600</f>
        <v>175558.33333333334</v>
      </c>
    </row>
    <row r="73" spans="1:18">
      <c r="A73" s="5"/>
      <c r="B73" s="9" t="s">
        <v>205</v>
      </c>
      <c r="C73" s="11">
        <f>Miami!$B$15*10^6/3600</f>
        <v>621566.66666666663</v>
      </c>
      <c r="D73" s="11">
        <f>Houston!$B$15*10^6/3600</f>
        <v>621566.66666666663</v>
      </c>
      <c r="E73" s="11">
        <f>Phoenix!$B$15*10^6/3600</f>
        <v>621566.66666666663</v>
      </c>
      <c r="F73" s="11">
        <f>Atlanta!$B$15*10^6/3600</f>
        <v>621566.66666666663</v>
      </c>
      <c r="G73" s="11">
        <f>LosAngeles!$B$15*10^6/3600</f>
        <v>621566.66666666663</v>
      </c>
      <c r="H73" s="11">
        <f>LasVegas!$B$15*10^6/3600</f>
        <v>621566.66666666663</v>
      </c>
      <c r="I73" s="11">
        <f>SanFrancisco!$B$15*10^6/3600</f>
        <v>621566.66666666663</v>
      </c>
      <c r="J73" s="11">
        <f>Baltimore!$B$15*10^6/3600</f>
        <v>621566.66666666663</v>
      </c>
      <c r="K73" s="11">
        <f>Albuquerque!$B$15*10^6/3600</f>
        <v>621566.66666666663</v>
      </c>
      <c r="L73" s="11">
        <f>Seattle!$B$15*10^6/3600</f>
        <v>621566.66666666663</v>
      </c>
      <c r="M73" s="11">
        <f>Chicago!$B$15*10^6/3600</f>
        <v>621566.66666666663</v>
      </c>
      <c r="N73" s="11">
        <f>Boulder!$B$15*10^6/3600</f>
        <v>621566.66666666663</v>
      </c>
      <c r="O73" s="11">
        <f>Minneapolis!$B$15*10^6/3600</f>
        <v>621566.66666666663</v>
      </c>
      <c r="P73" s="11">
        <f>Helena!$B$15*10^6/3600</f>
        <v>621566.66666666663</v>
      </c>
      <c r="Q73" s="11">
        <f>Duluth!$B$15*10^6/3600</f>
        <v>621566.66666666663</v>
      </c>
      <c r="R73" s="11">
        <f>Fairbanks!$B$15*10^6/3600</f>
        <v>621566.66666666663</v>
      </c>
    </row>
    <row r="74" spans="1:18">
      <c r="A74" s="5"/>
      <c r="B74" s="9" t="s">
        <v>206</v>
      </c>
      <c r="C74" s="11">
        <f>Miami!$B$16*10^6/3600</f>
        <v>51961.111111111109</v>
      </c>
      <c r="D74" s="11">
        <f>Houston!$B$16*10^6/3600</f>
        <v>51941.666666666664</v>
      </c>
      <c r="E74" s="11">
        <f>Phoenix!$B$16*10^6/3600</f>
        <v>51933.333333333336</v>
      </c>
      <c r="F74" s="11">
        <f>Atlanta!$B$16*10^6/3600</f>
        <v>51925</v>
      </c>
      <c r="G74" s="11">
        <f>LosAngeles!$B$16*10^6/3600</f>
        <v>51886.111111111109</v>
      </c>
      <c r="H74" s="11">
        <f>LasVegas!$B$16*10^6/3600</f>
        <v>51872.222222222219</v>
      </c>
      <c r="I74" s="11">
        <f>SanFrancisco!$B$16*10^6/3600</f>
        <v>51900</v>
      </c>
      <c r="J74" s="11">
        <f>Baltimore!$B$16*10^6/3600</f>
        <v>51869.444444444445</v>
      </c>
      <c r="K74" s="11">
        <f>Albuquerque!$B$16*10^6/3600</f>
        <v>51888.888888888891</v>
      </c>
      <c r="L74" s="11">
        <f>Seattle!$B$16*10^6/3600</f>
        <v>51786.111111111109</v>
      </c>
      <c r="M74" s="11">
        <f>Chicago!$B$16*10^6/3600</f>
        <v>51877.777777777781</v>
      </c>
      <c r="N74" s="11">
        <f>Boulder!$B$16*10^6/3600</f>
        <v>51847.222222222219</v>
      </c>
      <c r="O74" s="11">
        <f>Minneapolis!$B$16*10^6/3600</f>
        <v>51844.444444444445</v>
      </c>
      <c r="P74" s="11">
        <f>Helena!$B$16*10^6/3600</f>
        <v>51830.555555555555</v>
      </c>
      <c r="Q74" s="11">
        <f>Duluth!$B$16*10^6/3600</f>
        <v>51802.777777777781</v>
      </c>
      <c r="R74" s="11">
        <f>Fairbanks!$B$16*10^6/3600</f>
        <v>51486.111111111109</v>
      </c>
    </row>
    <row r="75" spans="1:18">
      <c r="A75" s="5"/>
      <c r="B75" s="9" t="s">
        <v>207</v>
      </c>
      <c r="C75" s="11">
        <f>Miami!$B$17*10^6/3600</f>
        <v>542272.22222222225</v>
      </c>
      <c r="D75" s="11">
        <f>Houston!$B$17*10^6/3600</f>
        <v>542272.22222222225</v>
      </c>
      <c r="E75" s="11">
        <f>Phoenix!$B$17*10^6/3600</f>
        <v>542272.22222222225</v>
      </c>
      <c r="F75" s="11">
        <f>Atlanta!$B$17*10^6/3600</f>
        <v>542272.22222222225</v>
      </c>
      <c r="G75" s="11">
        <f>LosAngeles!$B$17*10^6/3600</f>
        <v>542272.22222222225</v>
      </c>
      <c r="H75" s="11">
        <f>LasVegas!$B$17*10^6/3600</f>
        <v>542272.22222222225</v>
      </c>
      <c r="I75" s="11">
        <f>SanFrancisco!$B$17*10^6/3600</f>
        <v>542272.22222222225</v>
      </c>
      <c r="J75" s="11">
        <f>Baltimore!$B$17*10^6/3600</f>
        <v>542272.22222222225</v>
      </c>
      <c r="K75" s="11">
        <f>Albuquerque!$B$17*10^6/3600</f>
        <v>542272.22222222225</v>
      </c>
      <c r="L75" s="11">
        <f>Seattle!$B$17*10^6/3600</f>
        <v>542272.22222222225</v>
      </c>
      <c r="M75" s="11">
        <f>Chicago!$B$17*10^6/3600</f>
        <v>542272.22222222225</v>
      </c>
      <c r="N75" s="11">
        <f>Boulder!$B$17*10^6/3600</f>
        <v>542272.22222222225</v>
      </c>
      <c r="O75" s="11">
        <f>Minneapolis!$B$17*10^6/3600</f>
        <v>542272.22222222225</v>
      </c>
      <c r="P75" s="11">
        <f>Helena!$B$17*10^6/3600</f>
        <v>542272.22222222225</v>
      </c>
      <c r="Q75" s="11">
        <f>Duluth!$B$17*10^6/3600</f>
        <v>542272.22222222225</v>
      </c>
      <c r="R75" s="11">
        <f>Fairbanks!$B$17*10^6/3600</f>
        <v>542272.22222222225</v>
      </c>
    </row>
    <row r="76" spans="1:18">
      <c r="A76" s="5"/>
      <c r="B76" s="9" t="s">
        <v>208</v>
      </c>
      <c r="C76" s="11">
        <f>Miami!$B$18*10^6/3600</f>
        <v>263205.55555555556</v>
      </c>
      <c r="D76" s="11">
        <f>Houston!$B$18*10^6/3600</f>
        <v>263205.55555555556</v>
      </c>
      <c r="E76" s="11">
        <f>Phoenix!$B$18*10^6/3600</f>
        <v>263205.55555555556</v>
      </c>
      <c r="F76" s="11">
        <f>Atlanta!$B$18*10^6/3600</f>
        <v>263205.55555555556</v>
      </c>
      <c r="G76" s="11">
        <f>LosAngeles!$B$18*10^6/3600</f>
        <v>263205.55555555556</v>
      </c>
      <c r="H76" s="11">
        <f>LasVegas!$B$18*10^6/3600</f>
        <v>263205.55555555556</v>
      </c>
      <c r="I76" s="11">
        <f>SanFrancisco!$B$18*10^6/3600</f>
        <v>263205.55555555556</v>
      </c>
      <c r="J76" s="11">
        <f>Baltimore!$B$18*10^6/3600</f>
        <v>263205.55555555556</v>
      </c>
      <c r="K76" s="11">
        <f>Albuquerque!$B$18*10^6/3600</f>
        <v>263205.55555555556</v>
      </c>
      <c r="L76" s="11">
        <f>Seattle!$B$18*10^6/3600</f>
        <v>263205.55555555556</v>
      </c>
      <c r="M76" s="11">
        <f>Chicago!$B$18*10^6/3600</f>
        <v>263205.55555555556</v>
      </c>
      <c r="N76" s="11">
        <f>Boulder!$B$18*10^6/3600</f>
        <v>263205.55555555556</v>
      </c>
      <c r="O76" s="11">
        <f>Minneapolis!$B$18*10^6/3600</f>
        <v>263205.55555555556</v>
      </c>
      <c r="P76" s="11">
        <f>Helena!$B$18*10^6/3600</f>
        <v>263205.55555555556</v>
      </c>
      <c r="Q76" s="11">
        <f>Duluth!$B$18*10^6/3600</f>
        <v>263205.55555555556</v>
      </c>
      <c r="R76" s="11">
        <f>Fairbanks!$B$18*10^6/3600</f>
        <v>263205.55555555556</v>
      </c>
    </row>
    <row r="77" spans="1:18">
      <c r="A77" s="5"/>
      <c r="B77" s="9" t="s">
        <v>209</v>
      </c>
      <c r="C77" s="11">
        <f>Miami!$B$19*10^6/3600</f>
        <v>319269.44444444444</v>
      </c>
      <c r="D77" s="11">
        <f>Houston!$B$19*10^6/3600</f>
        <v>317088.88888888888</v>
      </c>
      <c r="E77" s="11">
        <f>Phoenix!$B$19*10^6/3600</f>
        <v>325844.44444444444</v>
      </c>
      <c r="F77" s="11">
        <f>Atlanta!$B$19*10^6/3600</f>
        <v>315686.11111111112</v>
      </c>
      <c r="G77" s="11">
        <f>LosAngeles!$B$19*10^6/3600</f>
        <v>318072.22222222225</v>
      </c>
      <c r="H77" s="11">
        <f>LasVegas!$B$19*10^6/3600</f>
        <v>322286.11111111112</v>
      </c>
      <c r="I77" s="11">
        <f>SanFrancisco!$B$19*10^6/3600</f>
        <v>309572.22222222225</v>
      </c>
      <c r="J77" s="11">
        <f>Baltimore!$B$19*10^6/3600</f>
        <v>313375</v>
      </c>
      <c r="K77" s="11">
        <f>Albuquerque!$B$19*10^6/3600</f>
        <v>323975</v>
      </c>
      <c r="L77" s="11">
        <f>Seattle!$B$19*10^6/3600</f>
        <v>316136.11111111112</v>
      </c>
      <c r="M77" s="11">
        <f>Chicago!$B$19*10^6/3600</f>
        <v>314902.77777777775</v>
      </c>
      <c r="N77" s="11">
        <f>Boulder!$B$19*10^6/3600</f>
        <v>321444.44444444444</v>
      </c>
      <c r="O77" s="11">
        <f>Minneapolis!$B$19*10^6/3600</f>
        <v>315427.77777777775</v>
      </c>
      <c r="P77" s="11">
        <f>Helena!$B$19*10^6/3600</f>
        <v>319513.88888888888</v>
      </c>
      <c r="Q77" s="11">
        <f>Duluth!$B$19*10^6/3600</f>
        <v>319022.22222222225</v>
      </c>
      <c r="R77" s="11">
        <f>Fairbanks!$B$19*10^6/3600</f>
        <v>329891.66666666669</v>
      </c>
    </row>
    <row r="78" spans="1:18">
      <c r="A78" s="5"/>
      <c r="B78" s="9" t="s">
        <v>210</v>
      </c>
      <c r="C78" s="11">
        <f>Miami!$B$20*10^6/3600</f>
        <v>37983.333333333336</v>
      </c>
      <c r="D78" s="11">
        <f>Houston!$B$20*10^6/3600</f>
        <v>30411.111111111109</v>
      </c>
      <c r="E78" s="11">
        <f>Phoenix!$B$20*10^6/3600</f>
        <v>27480.555555555555</v>
      </c>
      <c r="F78" s="11">
        <f>Atlanta!$B$20*10^6/3600</f>
        <v>23722.222222222223</v>
      </c>
      <c r="G78" s="11">
        <f>LosAngeles!$B$20*10^6/3600</f>
        <v>19500</v>
      </c>
      <c r="H78" s="11">
        <f>LasVegas!$B$20*10^6/3600</f>
        <v>21991.666666666668</v>
      </c>
      <c r="I78" s="11">
        <f>SanFrancisco!$B$20*10^6/3600</f>
        <v>15616.666666666666</v>
      </c>
      <c r="J78" s="11">
        <f>Baltimore!$B$20*10^6/3600</f>
        <v>21588.888888888891</v>
      </c>
      <c r="K78" s="11">
        <f>Albuquerque!$B$20*10^6/3600</f>
        <v>18388.888888888891</v>
      </c>
      <c r="L78" s="11">
        <f>Seattle!$B$20*10^6/3600</f>
        <v>15730.555555555555</v>
      </c>
      <c r="M78" s="11">
        <f>Chicago!$B$20*10^6/3600</f>
        <v>19691.666666666668</v>
      </c>
      <c r="N78" s="11">
        <f>Boulder!$B$20*10^6/3600</f>
        <v>17041.666666666668</v>
      </c>
      <c r="O78" s="11">
        <f>Minneapolis!$B$20*10^6/3600</f>
        <v>19944.444444444445</v>
      </c>
      <c r="P78" s="11">
        <f>Helena!$B$20*10^6/3600</f>
        <v>16719.444444444445</v>
      </c>
      <c r="Q78" s="11">
        <f>Duluth!$B$20*10^6/3600</f>
        <v>17494.444444444445</v>
      </c>
      <c r="R78" s="11">
        <f>Fairbanks!$B$20*10^6/3600</f>
        <v>18597.222222222223</v>
      </c>
    </row>
    <row r="79" spans="1:18">
      <c r="A79" s="5"/>
      <c r="B79" s="9" t="s">
        <v>211</v>
      </c>
      <c r="C79" s="11">
        <f>Miami!$B$21*10^6/3600</f>
        <v>0</v>
      </c>
      <c r="D79" s="11">
        <f>Houston!$B$21*10^6/3600</f>
        <v>0</v>
      </c>
      <c r="E79" s="11">
        <f>Phoenix!$B$21*10^6/3600</f>
        <v>0</v>
      </c>
      <c r="F79" s="11">
        <f>Atlanta!$B$21*10^6/3600</f>
        <v>0</v>
      </c>
      <c r="G79" s="11">
        <f>LosAngeles!$B$21*10^6/3600</f>
        <v>0</v>
      </c>
      <c r="H79" s="11">
        <f>LasVegas!$B$21*10^6/3600</f>
        <v>0</v>
      </c>
      <c r="I79" s="11">
        <f>SanFrancisco!$B$21*10^6/3600</f>
        <v>0</v>
      </c>
      <c r="J79" s="11">
        <f>Baltimore!$B$21*10^6/3600</f>
        <v>0</v>
      </c>
      <c r="K79" s="11">
        <f>Albuquerque!$B$21*10^6/3600</f>
        <v>0</v>
      </c>
      <c r="L79" s="11">
        <f>Seattle!$B$21*10^6/3600</f>
        <v>0</v>
      </c>
      <c r="M79" s="11">
        <f>Chicago!$B$21*10^6/3600</f>
        <v>0</v>
      </c>
      <c r="N79" s="11">
        <f>Boulder!$B$21*10^6/3600</f>
        <v>0</v>
      </c>
      <c r="O79" s="11">
        <f>Minneapolis!$B$21*10^6/3600</f>
        <v>0</v>
      </c>
      <c r="P79" s="11">
        <f>Helena!$B$21*10^6/3600</f>
        <v>0</v>
      </c>
      <c r="Q79" s="11">
        <f>Duluth!$B$21*10^6/3600</f>
        <v>0</v>
      </c>
      <c r="R79" s="11">
        <f>Fairbanks!$B$21*10^6/3600</f>
        <v>0</v>
      </c>
    </row>
    <row r="80" spans="1:18">
      <c r="A80" s="5"/>
      <c r="B80" s="9" t="s">
        <v>212</v>
      </c>
      <c r="C80" s="11">
        <f>Miami!$B$22*10^6/3600</f>
        <v>0</v>
      </c>
      <c r="D80" s="11">
        <f>Houston!$B$22*10^6/3600</f>
        <v>0</v>
      </c>
      <c r="E80" s="11">
        <f>Phoenix!$B$22*10^6/3600</f>
        <v>0</v>
      </c>
      <c r="F80" s="11">
        <f>Atlanta!$B$22*10^6/3600</f>
        <v>0</v>
      </c>
      <c r="G80" s="11">
        <f>LosAngeles!$B$22*10^6/3600</f>
        <v>0</v>
      </c>
      <c r="H80" s="11">
        <f>LasVegas!$B$22*10^6/3600</f>
        <v>0</v>
      </c>
      <c r="I80" s="11">
        <f>SanFrancisco!$B$22*10^6/3600</f>
        <v>0</v>
      </c>
      <c r="J80" s="11">
        <f>Baltimore!$B$22*10^6/3600</f>
        <v>0</v>
      </c>
      <c r="K80" s="11">
        <f>Albuquerque!$B$22*10^6/3600</f>
        <v>0</v>
      </c>
      <c r="L80" s="11">
        <f>Seattle!$B$22*10^6/3600</f>
        <v>0</v>
      </c>
      <c r="M80" s="11">
        <f>Chicago!$B$22*10^6/3600</f>
        <v>0</v>
      </c>
      <c r="N80" s="11">
        <f>Boulder!$B$22*10^6/3600</f>
        <v>0</v>
      </c>
      <c r="O80" s="11">
        <f>Minneapolis!$B$22*10^6/3600</f>
        <v>0</v>
      </c>
      <c r="P80" s="11">
        <f>Helena!$B$22*10^6/3600</f>
        <v>0</v>
      </c>
      <c r="Q80" s="11">
        <f>Duluth!$B$22*10^6/3600</f>
        <v>0</v>
      </c>
      <c r="R80" s="11">
        <f>Fairbanks!$B$22*10^6/3600</f>
        <v>0</v>
      </c>
    </row>
    <row r="81" spans="1:18">
      <c r="A81" s="5"/>
      <c r="B81" s="9" t="s">
        <v>191</v>
      </c>
      <c r="C81" s="11">
        <f>Miami!$B$23*10^6/3600</f>
        <v>0</v>
      </c>
      <c r="D81" s="11">
        <f>Houston!$B$23*10^6/3600</f>
        <v>0</v>
      </c>
      <c r="E81" s="11">
        <f>Phoenix!$B$23*10^6/3600</f>
        <v>0</v>
      </c>
      <c r="F81" s="11">
        <f>Atlanta!$B$23*10^6/3600</f>
        <v>0</v>
      </c>
      <c r="G81" s="11">
        <f>LosAngeles!$B$23*10^6/3600</f>
        <v>0</v>
      </c>
      <c r="H81" s="11">
        <f>LasVegas!$B$23*10^6/3600</f>
        <v>0</v>
      </c>
      <c r="I81" s="11">
        <f>SanFrancisco!$B$23*10^6/3600</f>
        <v>0</v>
      </c>
      <c r="J81" s="11">
        <f>Baltimore!$B$23*10^6/3600</f>
        <v>0</v>
      </c>
      <c r="K81" s="11">
        <f>Albuquerque!$B$23*10^6/3600</f>
        <v>0</v>
      </c>
      <c r="L81" s="11">
        <f>Seattle!$B$23*10^6/3600</f>
        <v>0</v>
      </c>
      <c r="M81" s="11">
        <f>Chicago!$B$23*10^6/3600</f>
        <v>0</v>
      </c>
      <c r="N81" s="11">
        <f>Boulder!$B$23*10^6/3600</f>
        <v>0</v>
      </c>
      <c r="O81" s="11">
        <f>Minneapolis!$B$23*10^6/3600</f>
        <v>0</v>
      </c>
      <c r="P81" s="11">
        <f>Helena!$B$23*10^6/3600</f>
        <v>0</v>
      </c>
      <c r="Q81" s="11">
        <f>Duluth!$B$23*10^6/3600</f>
        <v>0</v>
      </c>
      <c r="R81" s="11">
        <f>Fairbanks!$B$23*10^6/3600</f>
        <v>0</v>
      </c>
    </row>
    <row r="82" spans="1:18">
      <c r="A82" s="5"/>
      <c r="B82" s="9" t="s">
        <v>213</v>
      </c>
      <c r="C82" s="11">
        <f>Miami!$B$24*10^6/3600</f>
        <v>0</v>
      </c>
      <c r="D82" s="11">
        <f>Houston!$B$24*10^6/3600</f>
        <v>0</v>
      </c>
      <c r="E82" s="11">
        <f>Phoenix!$B$24*10^6/3600</f>
        <v>0</v>
      </c>
      <c r="F82" s="11">
        <f>Atlanta!$B$24*10^6/3600</f>
        <v>0</v>
      </c>
      <c r="G82" s="11">
        <f>LosAngeles!$B$24*10^6/3600</f>
        <v>0</v>
      </c>
      <c r="H82" s="11">
        <f>LasVegas!$B$24*10^6/3600</f>
        <v>0</v>
      </c>
      <c r="I82" s="11">
        <f>SanFrancisco!$B$24*10^6/3600</f>
        <v>0</v>
      </c>
      <c r="J82" s="11">
        <f>Baltimore!$B$24*10^6/3600</f>
        <v>0</v>
      </c>
      <c r="K82" s="11">
        <f>Albuquerque!$B$24*10^6/3600</f>
        <v>0</v>
      </c>
      <c r="L82" s="11">
        <f>Seattle!$B$24*10^6/3600</f>
        <v>0</v>
      </c>
      <c r="M82" s="11">
        <f>Chicago!$B$24*10^6/3600</f>
        <v>0</v>
      </c>
      <c r="N82" s="11">
        <f>Boulder!$B$24*10^6/3600</f>
        <v>0</v>
      </c>
      <c r="O82" s="11">
        <f>Minneapolis!$B$24*10^6/3600</f>
        <v>0</v>
      </c>
      <c r="P82" s="11">
        <f>Helena!$B$24*10^6/3600</f>
        <v>0</v>
      </c>
      <c r="Q82" s="11">
        <f>Duluth!$B$24*10^6/3600</f>
        <v>0</v>
      </c>
      <c r="R82" s="11">
        <f>Fairbanks!$B$24*10^6/3600</f>
        <v>0</v>
      </c>
    </row>
    <row r="83" spans="1:18">
      <c r="A83" s="5"/>
      <c r="B83" s="9" t="s">
        <v>214</v>
      </c>
      <c r="C83" s="11">
        <f>Miami!$B$25*10^6/3600</f>
        <v>21827.777777777777</v>
      </c>
      <c r="D83" s="11">
        <f>Houston!$B$25*10^6/3600</f>
        <v>21063.888888888891</v>
      </c>
      <c r="E83" s="11">
        <f>Phoenix!$B$25*10^6/3600</f>
        <v>21205.555555555555</v>
      </c>
      <c r="F83" s="11">
        <f>Atlanta!$B$25*10^6/3600</f>
        <v>20400</v>
      </c>
      <c r="G83" s="11">
        <f>LosAngeles!$B$25*10^6/3600</f>
        <v>20583.333333333332</v>
      </c>
      <c r="H83" s="11">
        <f>LasVegas!$B$25*10^6/3600</f>
        <v>20688.888888888891</v>
      </c>
      <c r="I83" s="11">
        <f>SanFrancisco!$B$25*10^6/3600</f>
        <v>19980.555555555555</v>
      </c>
      <c r="J83" s="11">
        <f>Baltimore!$B$25*10^6/3600</f>
        <v>19952.777777777777</v>
      </c>
      <c r="K83" s="11">
        <f>Albuquerque!$B$25*10^6/3600</f>
        <v>19961.111111111109</v>
      </c>
      <c r="L83" s="11">
        <f>Seattle!$B$25*10^6/3600</f>
        <v>19583.333333333332</v>
      </c>
      <c r="M83" s="11">
        <f>Chicago!$B$25*10^6/3600</f>
        <v>19613.888888888891</v>
      </c>
      <c r="N83" s="11">
        <f>Boulder!$B$25*10^6/3600</f>
        <v>19580.555555555555</v>
      </c>
      <c r="O83" s="11">
        <f>Minneapolis!$B$25*10^6/3600</f>
        <v>19475</v>
      </c>
      <c r="P83" s="11">
        <f>Helena!$B$25*10^6/3600</f>
        <v>19266.666666666668</v>
      </c>
      <c r="Q83" s="11">
        <f>Duluth!$B$25*10^6/3600</f>
        <v>19005.555555555555</v>
      </c>
      <c r="R83" s="11">
        <f>Fairbanks!$B$25*10^6/3600</f>
        <v>18605.555555555558</v>
      </c>
    </row>
    <row r="84" spans="1:18">
      <c r="A84" s="5"/>
      <c r="B84" s="9" t="s">
        <v>215</v>
      </c>
      <c r="C84" s="11">
        <f>Miami!$B$26*10^6/3600</f>
        <v>0</v>
      </c>
      <c r="D84" s="11">
        <f>Houston!$B$26*10^6/3600</f>
        <v>0</v>
      </c>
      <c r="E84" s="11">
        <f>Phoenix!$B$26*10^6/3600</f>
        <v>0</v>
      </c>
      <c r="F84" s="11">
        <f>Atlanta!$B$26*10^6/3600</f>
        <v>0</v>
      </c>
      <c r="G84" s="11">
        <f>LosAngeles!$B$26*10^6/3600</f>
        <v>0</v>
      </c>
      <c r="H84" s="11">
        <f>LasVegas!$B$26*10^6/3600</f>
        <v>0</v>
      </c>
      <c r="I84" s="11">
        <f>SanFrancisco!$B$26*10^6/3600</f>
        <v>0</v>
      </c>
      <c r="J84" s="11">
        <f>Baltimore!$B$26*10^6/3600</f>
        <v>0</v>
      </c>
      <c r="K84" s="11">
        <f>Albuquerque!$B$26*10^6/3600</f>
        <v>0</v>
      </c>
      <c r="L84" s="11">
        <f>Seattle!$B$26*10^6/3600</f>
        <v>0</v>
      </c>
      <c r="M84" s="11">
        <f>Chicago!$B$26*10^6/3600</f>
        <v>0</v>
      </c>
      <c r="N84" s="11">
        <f>Boulder!$B$26*10^6/3600</f>
        <v>0</v>
      </c>
      <c r="O84" s="11">
        <f>Minneapolis!$B$26*10^6/3600</f>
        <v>0</v>
      </c>
      <c r="P84" s="11">
        <f>Helena!$B$26*10^6/3600</f>
        <v>0</v>
      </c>
      <c r="Q84" s="11">
        <f>Duluth!$B$26*10^6/3600</f>
        <v>0</v>
      </c>
      <c r="R84" s="11">
        <f>Fairbanks!$B$26*10^6/3600</f>
        <v>0</v>
      </c>
    </row>
    <row r="85" spans="1:18">
      <c r="A85" s="5"/>
      <c r="B85" s="9" t="s">
        <v>216</v>
      </c>
      <c r="C85" s="11">
        <f>Miami!$B$28*10^6/3600</f>
        <v>3093288.888888889</v>
      </c>
      <c r="D85" s="11">
        <f>Houston!$B$28*10^6/3600</f>
        <v>2778555.5555555555</v>
      </c>
      <c r="E85" s="11">
        <f>Phoenix!$B$28*10^6/3600</f>
        <v>2741158.3333333335</v>
      </c>
      <c r="F85" s="11">
        <f>Atlanta!$B$28*10^6/3600</f>
        <v>2425350</v>
      </c>
      <c r="G85" s="11">
        <f>LosAngeles!$B$28*10^6/3600</f>
        <v>2261658.3333333335</v>
      </c>
      <c r="H85" s="11">
        <f>LasVegas!$B$28*10^6/3600</f>
        <v>2501752.777777778</v>
      </c>
      <c r="I85" s="11">
        <f>SanFrancisco!$B$28*10^6/3600</f>
        <v>2049725</v>
      </c>
      <c r="J85" s="11">
        <f>Baltimore!$B$28*10^6/3600</f>
        <v>2324791.6666666665</v>
      </c>
      <c r="K85" s="11">
        <f>Albuquerque!$B$28*10^6/3600</f>
        <v>2227072.222222222</v>
      </c>
      <c r="L85" s="11">
        <f>Seattle!$B$28*10^6/3600</f>
        <v>2051422.2222222222</v>
      </c>
      <c r="M85" s="11">
        <f>Chicago!$B$28*10^6/3600</f>
        <v>2210458.3333333335</v>
      </c>
      <c r="N85" s="11">
        <f>Boulder!$B$28*10^6/3600</f>
        <v>2141730.5555555555</v>
      </c>
      <c r="O85" s="11">
        <f>Minneapolis!$B$28*10^6/3600</f>
        <v>2188230.5555555555</v>
      </c>
      <c r="P85" s="11">
        <f>Helena!$B$28*10^6/3600</f>
        <v>2080991.6666666667</v>
      </c>
      <c r="Q85" s="11">
        <f>Duluth!$B$28*10^6/3600</f>
        <v>2063561.111111111</v>
      </c>
      <c r="R85" s="11">
        <f>Fairbanks!$B$28*10^6/3600</f>
        <v>2022344.4444444445</v>
      </c>
    </row>
    <row r="86" spans="1:18">
      <c r="A86" s="5"/>
      <c r="B86" s="8" t="s">
        <v>294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</row>
    <row r="87" spans="1:18">
      <c r="A87" s="5"/>
      <c r="B87" s="9" t="s">
        <v>196</v>
      </c>
      <c r="C87" s="11">
        <f>Miami!$C$13*10^3</f>
        <v>176020</v>
      </c>
      <c r="D87" s="11">
        <f>Houston!$C$13*10^3</f>
        <v>913860</v>
      </c>
      <c r="E87" s="11">
        <f>Phoenix!$C$13*10^3</f>
        <v>555370</v>
      </c>
      <c r="F87" s="11">
        <f>Atlanta!$C$13*10^3</f>
        <v>1668470</v>
      </c>
      <c r="G87" s="11">
        <f>LosAngeles!$C$13*10^3</f>
        <v>376580</v>
      </c>
      <c r="H87" s="11">
        <f>LasVegas!$C$13*10^3</f>
        <v>924400</v>
      </c>
      <c r="I87" s="11">
        <f>SanFrancisco!$C$13*10^3</f>
        <v>967040</v>
      </c>
      <c r="J87" s="11">
        <f>Baltimore!$C$13*10^3</f>
        <v>2661020</v>
      </c>
      <c r="K87" s="11">
        <f>Albuquerque!$C$13*10^3</f>
        <v>1712260</v>
      </c>
      <c r="L87" s="11">
        <f>Seattle!$C$13*10^3</f>
        <v>2292690</v>
      </c>
      <c r="M87" s="11">
        <f>Chicago!$C$13*10^3</f>
        <v>3737010</v>
      </c>
      <c r="N87" s="11">
        <f>Boulder!$C$13*10^3</f>
        <v>2579000</v>
      </c>
      <c r="O87" s="11">
        <f>Minneapolis!$C$13*10^3</f>
        <v>4786670</v>
      </c>
      <c r="P87" s="11">
        <f>Helena!$C$13*10^3</f>
        <v>3842910</v>
      </c>
      <c r="Q87" s="11">
        <f>Duluth!$C$13*10^3</f>
        <v>5809120</v>
      </c>
      <c r="R87" s="11">
        <f>Fairbanks!$C$13*10^3</f>
        <v>9580540</v>
      </c>
    </row>
    <row r="88" spans="1:18">
      <c r="A88" s="5"/>
      <c r="B88" s="9" t="s">
        <v>197</v>
      </c>
      <c r="C88" s="11">
        <f>Miami!$C$14*10^3</f>
        <v>0</v>
      </c>
      <c r="D88" s="11">
        <f>Houston!$C$14*10^3</f>
        <v>0</v>
      </c>
      <c r="E88" s="11">
        <f>Phoenix!$C$14*10^3</f>
        <v>0</v>
      </c>
      <c r="F88" s="11">
        <f>Atlanta!$C$14*10^3</f>
        <v>0</v>
      </c>
      <c r="G88" s="11">
        <f>LosAngeles!$C$14*10^3</f>
        <v>0</v>
      </c>
      <c r="H88" s="11">
        <f>LasVegas!$C$14*10^3</f>
        <v>0</v>
      </c>
      <c r="I88" s="11">
        <f>SanFrancisco!$C$14*10^3</f>
        <v>0</v>
      </c>
      <c r="J88" s="11">
        <f>Baltimore!$C$14*10^3</f>
        <v>0</v>
      </c>
      <c r="K88" s="11">
        <f>Albuquerque!$C$14*10^3</f>
        <v>0</v>
      </c>
      <c r="L88" s="11">
        <f>Seattle!$C$14*10^3</f>
        <v>0</v>
      </c>
      <c r="M88" s="11">
        <f>Chicago!$C$14*10^3</f>
        <v>0</v>
      </c>
      <c r="N88" s="11">
        <f>Boulder!$C$14*10^3</f>
        <v>0</v>
      </c>
      <c r="O88" s="11">
        <f>Minneapolis!$C$14*10^3</f>
        <v>0</v>
      </c>
      <c r="P88" s="11">
        <f>Helena!$C$14*10^3</f>
        <v>0</v>
      </c>
      <c r="Q88" s="11">
        <f>Duluth!$C$14*10^3</f>
        <v>0</v>
      </c>
      <c r="R88" s="11">
        <f>Fairbanks!$C$14*10^3</f>
        <v>0</v>
      </c>
    </row>
    <row r="89" spans="1:18">
      <c r="A89" s="5"/>
      <c r="B89" s="9" t="s">
        <v>205</v>
      </c>
      <c r="C89" s="11">
        <f>Miami!$C$15*10^3</f>
        <v>0</v>
      </c>
      <c r="D89" s="11">
        <f>Houston!$C$15*10^3</f>
        <v>0</v>
      </c>
      <c r="E89" s="11">
        <f>Phoenix!$C$15*10^3</f>
        <v>0</v>
      </c>
      <c r="F89" s="11">
        <f>Atlanta!$C$15*10^3</f>
        <v>0</v>
      </c>
      <c r="G89" s="11">
        <f>LosAngeles!$C$15*10^3</f>
        <v>0</v>
      </c>
      <c r="H89" s="11">
        <f>LasVegas!$C$15*10^3</f>
        <v>0</v>
      </c>
      <c r="I89" s="11">
        <f>SanFrancisco!$C$15*10^3</f>
        <v>0</v>
      </c>
      <c r="J89" s="11">
        <f>Baltimore!$C$15*10^3</f>
        <v>0</v>
      </c>
      <c r="K89" s="11">
        <f>Albuquerque!$C$15*10^3</f>
        <v>0</v>
      </c>
      <c r="L89" s="11">
        <f>Seattle!$C$15*10^3</f>
        <v>0</v>
      </c>
      <c r="M89" s="11">
        <f>Chicago!$C$15*10^3</f>
        <v>0</v>
      </c>
      <c r="N89" s="11">
        <f>Boulder!$C$15*10^3</f>
        <v>0</v>
      </c>
      <c r="O89" s="11">
        <f>Minneapolis!$C$15*10^3</f>
        <v>0</v>
      </c>
      <c r="P89" s="11">
        <f>Helena!$C$15*10^3</f>
        <v>0</v>
      </c>
      <c r="Q89" s="11">
        <f>Duluth!$C$15*10^3</f>
        <v>0</v>
      </c>
      <c r="R89" s="11">
        <f>Fairbanks!$C$15*10^3</f>
        <v>0</v>
      </c>
    </row>
    <row r="90" spans="1:18">
      <c r="A90" s="5"/>
      <c r="B90" s="9" t="s">
        <v>206</v>
      </c>
      <c r="C90" s="11">
        <f>Miami!$C$16*10^3</f>
        <v>0</v>
      </c>
      <c r="D90" s="11">
        <f>Houston!$C$16*10^3</f>
        <v>0</v>
      </c>
      <c r="E90" s="11">
        <f>Phoenix!$C$16*10^3</f>
        <v>0</v>
      </c>
      <c r="F90" s="11">
        <f>Atlanta!$C$16*10^3</f>
        <v>0</v>
      </c>
      <c r="G90" s="11">
        <f>LosAngeles!$C$16*10^3</f>
        <v>0</v>
      </c>
      <c r="H90" s="11">
        <f>LasVegas!$C$16*10^3</f>
        <v>0</v>
      </c>
      <c r="I90" s="11">
        <f>SanFrancisco!$C$16*10^3</f>
        <v>0</v>
      </c>
      <c r="J90" s="11">
        <f>Baltimore!$C$16*10^3</f>
        <v>0</v>
      </c>
      <c r="K90" s="11">
        <f>Albuquerque!$C$16*10^3</f>
        <v>0</v>
      </c>
      <c r="L90" s="11">
        <f>Seattle!$C$16*10^3</f>
        <v>0</v>
      </c>
      <c r="M90" s="11">
        <f>Chicago!$C$16*10^3</f>
        <v>0</v>
      </c>
      <c r="N90" s="11">
        <f>Boulder!$C$16*10^3</f>
        <v>0</v>
      </c>
      <c r="O90" s="11">
        <f>Minneapolis!$C$16*10^3</f>
        <v>0</v>
      </c>
      <c r="P90" s="11">
        <f>Helena!$C$16*10^3</f>
        <v>0</v>
      </c>
      <c r="Q90" s="11">
        <f>Duluth!$C$16*10^3</f>
        <v>0</v>
      </c>
      <c r="R90" s="11">
        <f>Fairbanks!$C$16*10^3</f>
        <v>0</v>
      </c>
    </row>
    <row r="91" spans="1:18">
      <c r="A91" s="5"/>
      <c r="B91" s="9" t="s">
        <v>207</v>
      </c>
      <c r="C91" s="11">
        <f>Miami!$C$17*10^3</f>
        <v>1238650</v>
      </c>
      <c r="D91" s="11">
        <f>Houston!$C$17*10^3</f>
        <v>1238650</v>
      </c>
      <c r="E91" s="11">
        <f>Phoenix!$C$17*10^3</f>
        <v>1238650</v>
      </c>
      <c r="F91" s="11">
        <f>Atlanta!$C$17*10^3</f>
        <v>1238650</v>
      </c>
      <c r="G91" s="11">
        <f>LosAngeles!$C$17*10^3</f>
        <v>1238650</v>
      </c>
      <c r="H91" s="11">
        <f>LasVegas!$C$17*10^3</f>
        <v>1238650</v>
      </c>
      <c r="I91" s="11">
        <f>SanFrancisco!$C$17*10^3</f>
        <v>1238650</v>
      </c>
      <c r="J91" s="11">
        <f>Baltimore!$C$17*10^3</f>
        <v>1238650</v>
      </c>
      <c r="K91" s="11">
        <f>Albuquerque!$C$17*10^3</f>
        <v>1238650</v>
      </c>
      <c r="L91" s="11">
        <f>Seattle!$C$17*10^3</f>
        <v>1238650</v>
      </c>
      <c r="M91" s="11">
        <f>Chicago!$C$17*10^3</f>
        <v>1238650</v>
      </c>
      <c r="N91" s="11">
        <f>Boulder!$C$17*10^3</f>
        <v>1238650</v>
      </c>
      <c r="O91" s="11">
        <f>Minneapolis!$C$17*10^3</f>
        <v>1238650</v>
      </c>
      <c r="P91" s="11">
        <f>Helena!$C$17*10^3</f>
        <v>1238650</v>
      </c>
      <c r="Q91" s="11">
        <f>Duluth!$C$17*10^3</f>
        <v>1238650</v>
      </c>
      <c r="R91" s="11">
        <f>Fairbanks!$C$17*10^3</f>
        <v>1238650</v>
      </c>
    </row>
    <row r="92" spans="1:18">
      <c r="A92" s="5"/>
      <c r="B92" s="9" t="s">
        <v>208</v>
      </c>
      <c r="C92" s="11">
        <f>Miami!$C$18*10^3</f>
        <v>0</v>
      </c>
      <c r="D92" s="11">
        <f>Houston!$C$18*10^3</f>
        <v>0</v>
      </c>
      <c r="E92" s="11">
        <f>Phoenix!$C$18*10^3</f>
        <v>0</v>
      </c>
      <c r="F92" s="11">
        <f>Atlanta!$C$18*10^3</f>
        <v>0</v>
      </c>
      <c r="G92" s="11">
        <f>LosAngeles!$C$18*10^3</f>
        <v>0</v>
      </c>
      <c r="H92" s="11">
        <f>LasVegas!$C$18*10^3</f>
        <v>0</v>
      </c>
      <c r="I92" s="11">
        <f>SanFrancisco!$C$18*10^3</f>
        <v>0</v>
      </c>
      <c r="J92" s="11">
        <f>Baltimore!$C$18*10^3</f>
        <v>0</v>
      </c>
      <c r="K92" s="11">
        <f>Albuquerque!$C$18*10^3</f>
        <v>0</v>
      </c>
      <c r="L92" s="11">
        <f>Seattle!$C$18*10^3</f>
        <v>0</v>
      </c>
      <c r="M92" s="11">
        <f>Chicago!$C$18*10^3</f>
        <v>0</v>
      </c>
      <c r="N92" s="11">
        <f>Boulder!$C$18*10^3</f>
        <v>0</v>
      </c>
      <c r="O92" s="11">
        <f>Minneapolis!$C$18*10^3</f>
        <v>0</v>
      </c>
      <c r="P92" s="11">
        <f>Helena!$C$18*10^3</f>
        <v>0</v>
      </c>
      <c r="Q92" s="11">
        <f>Duluth!$C$18*10^3</f>
        <v>0</v>
      </c>
      <c r="R92" s="11">
        <f>Fairbanks!$C$18*10^3</f>
        <v>0</v>
      </c>
    </row>
    <row r="93" spans="1:18">
      <c r="A93" s="5"/>
      <c r="B93" s="9" t="s">
        <v>209</v>
      </c>
      <c r="C93" s="11">
        <f>Miami!$C$19*10^3</f>
        <v>0</v>
      </c>
      <c r="D93" s="11">
        <f>Houston!$C$19*10^3</f>
        <v>0</v>
      </c>
      <c r="E93" s="11">
        <f>Phoenix!$C$19*10^3</f>
        <v>0</v>
      </c>
      <c r="F93" s="11">
        <f>Atlanta!$C$19*10^3</f>
        <v>0</v>
      </c>
      <c r="G93" s="11">
        <f>LosAngeles!$C$19*10^3</f>
        <v>0</v>
      </c>
      <c r="H93" s="11">
        <f>LasVegas!$C$19*10^3</f>
        <v>0</v>
      </c>
      <c r="I93" s="11">
        <f>SanFrancisco!$C$19*10^3</f>
        <v>0</v>
      </c>
      <c r="J93" s="11">
        <f>Baltimore!$C$19*10^3</f>
        <v>0</v>
      </c>
      <c r="K93" s="11">
        <f>Albuquerque!$C$19*10^3</f>
        <v>0</v>
      </c>
      <c r="L93" s="11">
        <f>Seattle!$C$19*10^3</f>
        <v>0</v>
      </c>
      <c r="M93" s="11">
        <f>Chicago!$C$19*10^3</f>
        <v>0</v>
      </c>
      <c r="N93" s="11">
        <f>Boulder!$C$19*10^3</f>
        <v>0</v>
      </c>
      <c r="O93" s="11">
        <f>Minneapolis!$C$19*10^3</f>
        <v>0</v>
      </c>
      <c r="P93" s="11">
        <f>Helena!$C$19*10^3</f>
        <v>0</v>
      </c>
      <c r="Q93" s="11">
        <f>Duluth!$C$19*10^3</f>
        <v>0</v>
      </c>
      <c r="R93" s="11">
        <f>Fairbanks!$C$19*10^3</f>
        <v>0</v>
      </c>
    </row>
    <row r="94" spans="1:18">
      <c r="A94" s="5"/>
      <c r="B94" s="9" t="s">
        <v>210</v>
      </c>
      <c r="C94" s="11">
        <f>Miami!$C$20*10^3</f>
        <v>0</v>
      </c>
      <c r="D94" s="11">
        <f>Houston!$C$20*10^3</f>
        <v>0</v>
      </c>
      <c r="E94" s="11">
        <f>Phoenix!$C$20*10^3</f>
        <v>0</v>
      </c>
      <c r="F94" s="11">
        <f>Atlanta!$C$20*10^3</f>
        <v>0</v>
      </c>
      <c r="G94" s="11">
        <f>LosAngeles!$C$20*10^3</f>
        <v>0</v>
      </c>
      <c r="H94" s="11">
        <f>LasVegas!$C$20*10^3</f>
        <v>0</v>
      </c>
      <c r="I94" s="11">
        <f>SanFrancisco!$C$20*10^3</f>
        <v>0</v>
      </c>
      <c r="J94" s="11">
        <f>Baltimore!$C$20*10^3</f>
        <v>0</v>
      </c>
      <c r="K94" s="11">
        <f>Albuquerque!$C$20*10^3</f>
        <v>0</v>
      </c>
      <c r="L94" s="11">
        <f>Seattle!$C$20*10^3</f>
        <v>0</v>
      </c>
      <c r="M94" s="11">
        <f>Chicago!$C$20*10^3</f>
        <v>0</v>
      </c>
      <c r="N94" s="11">
        <f>Boulder!$C$20*10^3</f>
        <v>0</v>
      </c>
      <c r="O94" s="11">
        <f>Minneapolis!$C$20*10^3</f>
        <v>0</v>
      </c>
      <c r="P94" s="11">
        <f>Helena!$C$20*10^3</f>
        <v>0</v>
      </c>
      <c r="Q94" s="11">
        <f>Duluth!$C$20*10^3</f>
        <v>0</v>
      </c>
      <c r="R94" s="11">
        <f>Fairbanks!$C$20*10^3</f>
        <v>0</v>
      </c>
    </row>
    <row r="95" spans="1:18">
      <c r="A95" s="5"/>
      <c r="B95" s="9" t="s">
        <v>211</v>
      </c>
      <c r="C95" s="11">
        <f>Miami!$C$21*10^3</f>
        <v>0</v>
      </c>
      <c r="D95" s="11">
        <f>Houston!$C$21*10^3</f>
        <v>0</v>
      </c>
      <c r="E95" s="11">
        <f>Phoenix!$C$21*10^3</f>
        <v>0</v>
      </c>
      <c r="F95" s="11">
        <f>Atlanta!$C$21*10^3</f>
        <v>0</v>
      </c>
      <c r="G95" s="11">
        <f>LosAngeles!$C$21*10^3</f>
        <v>0</v>
      </c>
      <c r="H95" s="11">
        <f>LasVegas!$C$21*10^3</f>
        <v>0</v>
      </c>
      <c r="I95" s="11">
        <f>SanFrancisco!$C$21*10^3</f>
        <v>0</v>
      </c>
      <c r="J95" s="11">
        <f>Baltimore!$C$21*10^3</f>
        <v>0</v>
      </c>
      <c r="K95" s="11">
        <f>Albuquerque!$C$21*10^3</f>
        <v>0</v>
      </c>
      <c r="L95" s="11">
        <f>Seattle!$C$21*10^3</f>
        <v>0</v>
      </c>
      <c r="M95" s="11">
        <f>Chicago!$C$21*10^3</f>
        <v>0</v>
      </c>
      <c r="N95" s="11">
        <f>Boulder!$C$21*10^3</f>
        <v>0</v>
      </c>
      <c r="O95" s="11">
        <f>Minneapolis!$C$21*10^3</f>
        <v>0</v>
      </c>
      <c r="P95" s="11">
        <f>Helena!$C$21*10^3</f>
        <v>0</v>
      </c>
      <c r="Q95" s="11">
        <f>Duluth!$C$21*10^3</f>
        <v>0</v>
      </c>
      <c r="R95" s="11">
        <f>Fairbanks!$C$21*10^3</f>
        <v>0</v>
      </c>
    </row>
    <row r="96" spans="1:18">
      <c r="A96" s="5"/>
      <c r="B96" s="9" t="s">
        <v>212</v>
      </c>
      <c r="C96" s="11">
        <f>Miami!$C$22*10^3</f>
        <v>0</v>
      </c>
      <c r="D96" s="11">
        <f>Houston!$C$22*10^3</f>
        <v>0</v>
      </c>
      <c r="E96" s="11">
        <f>Phoenix!$C$22*10^3</f>
        <v>0</v>
      </c>
      <c r="F96" s="11">
        <f>Atlanta!$C$22*10^3</f>
        <v>0</v>
      </c>
      <c r="G96" s="11">
        <f>LosAngeles!$C$22*10^3</f>
        <v>0</v>
      </c>
      <c r="H96" s="11">
        <f>LasVegas!$C$22*10^3</f>
        <v>0</v>
      </c>
      <c r="I96" s="11">
        <f>SanFrancisco!$C$22*10^3</f>
        <v>0</v>
      </c>
      <c r="J96" s="11">
        <f>Baltimore!$C$22*10^3</f>
        <v>0</v>
      </c>
      <c r="K96" s="11">
        <f>Albuquerque!$C$22*10^3</f>
        <v>0</v>
      </c>
      <c r="L96" s="11">
        <f>Seattle!$C$22*10^3</f>
        <v>0</v>
      </c>
      <c r="M96" s="11">
        <f>Chicago!$C$22*10^3</f>
        <v>0</v>
      </c>
      <c r="N96" s="11">
        <f>Boulder!$C$22*10^3</f>
        <v>0</v>
      </c>
      <c r="O96" s="11">
        <f>Minneapolis!$C$22*10^3</f>
        <v>0</v>
      </c>
      <c r="P96" s="11">
        <f>Helena!$C$22*10^3</f>
        <v>0</v>
      </c>
      <c r="Q96" s="11">
        <f>Duluth!$C$22*10^3</f>
        <v>0</v>
      </c>
      <c r="R96" s="11">
        <f>Fairbanks!$C$22*10^3</f>
        <v>0</v>
      </c>
    </row>
    <row r="97" spans="1:18">
      <c r="A97" s="5"/>
      <c r="B97" s="9" t="s">
        <v>191</v>
      </c>
      <c r="C97" s="11">
        <f>Miami!$C$23*10^3</f>
        <v>0</v>
      </c>
      <c r="D97" s="11">
        <f>Houston!$C$23*10^3</f>
        <v>0</v>
      </c>
      <c r="E97" s="11">
        <f>Phoenix!$C$23*10^3</f>
        <v>0</v>
      </c>
      <c r="F97" s="11">
        <f>Atlanta!$C$23*10^3</f>
        <v>0</v>
      </c>
      <c r="G97" s="11">
        <f>LosAngeles!$C$23*10^3</f>
        <v>0</v>
      </c>
      <c r="H97" s="11">
        <f>LasVegas!$C$23*10^3</f>
        <v>0</v>
      </c>
      <c r="I97" s="11">
        <f>SanFrancisco!$C$23*10^3</f>
        <v>0</v>
      </c>
      <c r="J97" s="11">
        <f>Baltimore!$C$23*10^3</f>
        <v>0</v>
      </c>
      <c r="K97" s="11">
        <f>Albuquerque!$C$23*10^3</f>
        <v>0</v>
      </c>
      <c r="L97" s="11">
        <f>Seattle!$C$23*10^3</f>
        <v>0</v>
      </c>
      <c r="M97" s="11">
        <f>Chicago!$C$23*10^3</f>
        <v>0</v>
      </c>
      <c r="N97" s="11">
        <f>Boulder!$C$23*10^3</f>
        <v>0</v>
      </c>
      <c r="O97" s="11">
        <f>Minneapolis!$C$23*10^3</f>
        <v>0</v>
      </c>
      <c r="P97" s="11">
        <f>Helena!$C$23*10^3</f>
        <v>0</v>
      </c>
      <c r="Q97" s="11">
        <f>Duluth!$C$23*10^3</f>
        <v>0</v>
      </c>
      <c r="R97" s="11">
        <f>Fairbanks!$C$23*10^3</f>
        <v>0</v>
      </c>
    </row>
    <row r="98" spans="1:18">
      <c r="A98" s="5"/>
      <c r="B98" s="9" t="s">
        <v>213</v>
      </c>
      <c r="C98" s="11">
        <f>Miami!$C$24*10^3</f>
        <v>3829470</v>
      </c>
      <c r="D98" s="11">
        <f>Houston!$C$24*10^3</f>
        <v>4855150</v>
      </c>
      <c r="E98" s="11">
        <f>Phoenix!$C$24*10^3</f>
        <v>4265980</v>
      </c>
      <c r="F98" s="11">
        <f>Atlanta!$C$24*10^3</f>
        <v>5843000</v>
      </c>
      <c r="G98" s="11">
        <f>LosAngeles!$C$24*10^3</f>
        <v>5650970</v>
      </c>
      <c r="H98" s="11">
        <f>LasVegas!$C$24*10^3</f>
        <v>4975990</v>
      </c>
      <c r="I98" s="11">
        <f>SanFrancisco!$C$24*10^3</f>
        <v>6496320</v>
      </c>
      <c r="J98" s="11">
        <f>Baltimore!$C$24*10^3</f>
        <v>6619460</v>
      </c>
      <c r="K98" s="11">
        <f>Albuquerque!$C$24*10^3</f>
        <v>6472240</v>
      </c>
      <c r="L98" s="11">
        <f>Seattle!$C$24*10^3</f>
        <v>7023360</v>
      </c>
      <c r="M98" s="11">
        <f>Chicago!$C$24*10^3</f>
        <v>7300960</v>
      </c>
      <c r="N98" s="11">
        <f>Boulder!$C$24*10^3</f>
        <v>7265410</v>
      </c>
      <c r="O98" s="11">
        <f>Minneapolis!$C$24*10^3</f>
        <v>7889860</v>
      </c>
      <c r="P98" s="11">
        <f>Helena!$C$24*10^3</f>
        <v>7996780</v>
      </c>
      <c r="Q98" s="11">
        <f>Duluth!$C$24*10^3</f>
        <v>8861150</v>
      </c>
      <c r="R98" s="11">
        <f>Fairbanks!$C$24*10^3</f>
        <v>10036920</v>
      </c>
    </row>
    <row r="99" spans="1:18">
      <c r="A99" s="5"/>
      <c r="B99" s="9" t="s">
        <v>214</v>
      </c>
      <c r="C99" s="11">
        <f>Miami!$C$25*10^3</f>
        <v>0</v>
      </c>
      <c r="D99" s="11">
        <f>Houston!$C$25*10^3</f>
        <v>0</v>
      </c>
      <c r="E99" s="11">
        <f>Phoenix!$C$25*10^3</f>
        <v>0</v>
      </c>
      <c r="F99" s="11">
        <f>Atlanta!$C$25*10^3</f>
        <v>0</v>
      </c>
      <c r="G99" s="11">
        <f>LosAngeles!$C$25*10^3</f>
        <v>0</v>
      </c>
      <c r="H99" s="11">
        <f>LasVegas!$C$25*10^3</f>
        <v>0</v>
      </c>
      <c r="I99" s="11">
        <f>SanFrancisco!$C$25*10^3</f>
        <v>0</v>
      </c>
      <c r="J99" s="11">
        <f>Baltimore!$C$25*10^3</f>
        <v>0</v>
      </c>
      <c r="K99" s="11">
        <f>Albuquerque!$C$25*10^3</f>
        <v>0</v>
      </c>
      <c r="L99" s="11">
        <f>Seattle!$C$25*10^3</f>
        <v>0</v>
      </c>
      <c r="M99" s="11">
        <f>Chicago!$C$25*10^3</f>
        <v>0</v>
      </c>
      <c r="N99" s="11">
        <f>Boulder!$C$25*10^3</f>
        <v>0</v>
      </c>
      <c r="O99" s="11">
        <f>Minneapolis!$C$25*10^3</f>
        <v>0</v>
      </c>
      <c r="P99" s="11">
        <f>Helena!$C$25*10^3</f>
        <v>0</v>
      </c>
      <c r="Q99" s="11">
        <f>Duluth!$C$25*10^3</f>
        <v>0</v>
      </c>
      <c r="R99" s="11">
        <f>Fairbanks!$C$25*10^3</f>
        <v>0</v>
      </c>
    </row>
    <row r="100" spans="1:18">
      <c r="A100" s="5"/>
      <c r="B100" s="9" t="s">
        <v>215</v>
      </c>
      <c r="C100" s="11">
        <f>Miami!$C$26*10^3</f>
        <v>0</v>
      </c>
      <c r="D100" s="11">
        <f>Houston!$C$26*10^3</f>
        <v>0</v>
      </c>
      <c r="E100" s="11">
        <f>Phoenix!$C$26*10^3</f>
        <v>0</v>
      </c>
      <c r="F100" s="11">
        <f>Atlanta!$C$26*10^3</f>
        <v>0</v>
      </c>
      <c r="G100" s="11">
        <f>LosAngeles!$C$26*10^3</f>
        <v>0</v>
      </c>
      <c r="H100" s="11">
        <f>LasVegas!$C$26*10^3</f>
        <v>0</v>
      </c>
      <c r="I100" s="11">
        <f>SanFrancisco!$C$26*10^3</f>
        <v>0</v>
      </c>
      <c r="J100" s="11">
        <f>Baltimore!$C$26*10^3</f>
        <v>0</v>
      </c>
      <c r="K100" s="11">
        <f>Albuquerque!$C$26*10^3</f>
        <v>0</v>
      </c>
      <c r="L100" s="11">
        <f>Seattle!$C$26*10^3</f>
        <v>0</v>
      </c>
      <c r="M100" s="11">
        <f>Chicago!$C$26*10^3</f>
        <v>0</v>
      </c>
      <c r="N100" s="11">
        <f>Boulder!$C$26*10^3</f>
        <v>0</v>
      </c>
      <c r="O100" s="11">
        <f>Minneapolis!$C$26*10^3</f>
        <v>0</v>
      </c>
      <c r="P100" s="11">
        <f>Helena!$C$26*10^3</f>
        <v>0</v>
      </c>
      <c r="Q100" s="11">
        <f>Duluth!$C$26*10^3</f>
        <v>0</v>
      </c>
      <c r="R100" s="11">
        <f>Fairbanks!$C$26*10^3</f>
        <v>0</v>
      </c>
    </row>
    <row r="101" spans="1:18">
      <c r="A101" s="5"/>
      <c r="B101" s="9" t="s">
        <v>216</v>
      </c>
      <c r="C101" s="11">
        <f>Miami!$C$28*10^3</f>
        <v>5244140</v>
      </c>
      <c r="D101" s="11">
        <f>Houston!$C$28*10^3</f>
        <v>7007660</v>
      </c>
      <c r="E101" s="11">
        <f>Phoenix!$C$28*10^3</f>
        <v>6060010</v>
      </c>
      <c r="F101" s="11">
        <f>Atlanta!$C$28*10^3</f>
        <v>8750120</v>
      </c>
      <c r="G101" s="11">
        <f>LosAngeles!$C$28*10^3</f>
        <v>7266190</v>
      </c>
      <c r="H101" s="11">
        <f>LasVegas!$C$28*10^3</f>
        <v>7139040</v>
      </c>
      <c r="I101" s="11">
        <f>SanFrancisco!$C$28*10^3</f>
        <v>8702000</v>
      </c>
      <c r="J101" s="11">
        <f>Baltimore!$C$28*10^3</f>
        <v>10519130</v>
      </c>
      <c r="K101" s="11">
        <f>Albuquerque!$C$28*10^3</f>
        <v>9423150</v>
      </c>
      <c r="L101" s="11">
        <f>Seattle!$C$28*10^3</f>
        <v>10554700</v>
      </c>
      <c r="M101" s="11">
        <f>Chicago!$C$28*10^3</f>
        <v>12276620</v>
      </c>
      <c r="N101" s="11">
        <f>Boulder!$C$28*10^3</f>
        <v>11083060</v>
      </c>
      <c r="O101" s="11">
        <f>Minneapolis!$C$28*10^3</f>
        <v>13915180</v>
      </c>
      <c r="P101" s="11">
        <f>Helena!$C$28*10^3</f>
        <v>13078340</v>
      </c>
      <c r="Q101" s="11">
        <f>Duluth!$C$28*10^3</f>
        <v>15908920</v>
      </c>
      <c r="R101" s="11">
        <f>Fairbanks!$C$28*10^3</f>
        <v>20856100</v>
      </c>
    </row>
    <row r="102" spans="1:18">
      <c r="A102" s="5"/>
      <c r="B102" s="8" t="s">
        <v>295</v>
      </c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</row>
    <row r="103" spans="1:18">
      <c r="A103" s="5"/>
      <c r="B103" s="9" t="s">
        <v>196</v>
      </c>
      <c r="C103" s="11">
        <f>Miami!$E$13*10^3</f>
        <v>0</v>
      </c>
      <c r="D103" s="11">
        <f>Houston!$E$13*10^3</f>
        <v>0</v>
      </c>
      <c r="E103" s="11">
        <f>Phoenix!$E$13*10^3</f>
        <v>0</v>
      </c>
      <c r="F103" s="11">
        <f>Atlanta!$E$13*10^3</f>
        <v>0</v>
      </c>
      <c r="G103" s="11">
        <f>LosAngeles!$E$13*10^3</f>
        <v>0</v>
      </c>
      <c r="H103" s="11">
        <f>LasVegas!$E$13*10^3</f>
        <v>0</v>
      </c>
      <c r="I103" s="11">
        <f>SanFrancisco!$E$13*10^3</f>
        <v>0</v>
      </c>
      <c r="J103" s="11">
        <f>Baltimore!$E$13*10^3</f>
        <v>0</v>
      </c>
      <c r="K103" s="11">
        <f>Albuquerque!$E$13*10^3</f>
        <v>0</v>
      </c>
      <c r="L103" s="11">
        <f>Seattle!$E$13*10^3</f>
        <v>0</v>
      </c>
      <c r="M103" s="11">
        <f>Chicago!$E$13*10^3</f>
        <v>0</v>
      </c>
      <c r="N103" s="11">
        <f>Boulder!$E$13*10^3</f>
        <v>0</v>
      </c>
      <c r="O103" s="11">
        <f>Minneapolis!$E$13*10^3</f>
        <v>0</v>
      </c>
      <c r="P103" s="11">
        <f>Helena!$E$13*10^3</f>
        <v>0</v>
      </c>
      <c r="Q103" s="11">
        <f>Duluth!$E$13*10^3</f>
        <v>0</v>
      </c>
      <c r="R103" s="11">
        <f>Fairbanks!$E$13*10^3</f>
        <v>0</v>
      </c>
    </row>
    <row r="104" spans="1:18">
      <c r="A104" s="5"/>
      <c r="B104" s="9" t="s">
        <v>197</v>
      </c>
      <c r="C104" s="11">
        <f>Miami!$E$14*10^3</f>
        <v>0</v>
      </c>
      <c r="D104" s="11">
        <f>Houston!$E$14*10^3</f>
        <v>0</v>
      </c>
      <c r="E104" s="11">
        <f>Phoenix!$E$14*10^3</f>
        <v>0</v>
      </c>
      <c r="F104" s="11">
        <f>Atlanta!$E$14*10^3</f>
        <v>0</v>
      </c>
      <c r="G104" s="11">
        <f>LosAngeles!$E$14*10^3</f>
        <v>0</v>
      </c>
      <c r="H104" s="11">
        <f>LasVegas!$E$14*10^3</f>
        <v>0</v>
      </c>
      <c r="I104" s="11">
        <f>SanFrancisco!$E$14*10^3</f>
        <v>0</v>
      </c>
      <c r="J104" s="11">
        <f>Baltimore!$E$14*10^3</f>
        <v>0</v>
      </c>
      <c r="K104" s="11">
        <f>Albuquerque!$E$14*10^3</f>
        <v>0</v>
      </c>
      <c r="L104" s="11">
        <f>Seattle!$E$14*10^3</f>
        <v>0</v>
      </c>
      <c r="M104" s="11">
        <f>Chicago!$E$14*10^3</f>
        <v>0</v>
      </c>
      <c r="N104" s="11">
        <f>Boulder!$E$14*10^3</f>
        <v>0</v>
      </c>
      <c r="O104" s="11">
        <f>Minneapolis!$E$14*10^3</f>
        <v>0</v>
      </c>
      <c r="P104" s="11">
        <f>Helena!$E$14*10^3</f>
        <v>0</v>
      </c>
      <c r="Q104" s="11">
        <f>Duluth!$E$14*10^3</f>
        <v>0</v>
      </c>
      <c r="R104" s="11">
        <f>Fairbanks!$E$14*10^3</f>
        <v>0</v>
      </c>
    </row>
    <row r="105" spans="1:18">
      <c r="A105" s="5"/>
      <c r="B105" s="9" t="s">
        <v>205</v>
      </c>
      <c r="C105" s="11">
        <f>Miami!$E$15*10^3</f>
        <v>0</v>
      </c>
      <c r="D105" s="11">
        <f>Houston!$E$15*10^3</f>
        <v>0</v>
      </c>
      <c r="E105" s="11">
        <f>Phoenix!$E$15*10^3</f>
        <v>0</v>
      </c>
      <c r="F105" s="11">
        <f>Atlanta!$E$15*10^3</f>
        <v>0</v>
      </c>
      <c r="G105" s="11">
        <f>LosAngeles!$E$15*10^3</f>
        <v>0</v>
      </c>
      <c r="H105" s="11">
        <f>LasVegas!$E$15*10^3</f>
        <v>0</v>
      </c>
      <c r="I105" s="11">
        <f>SanFrancisco!$E$15*10^3</f>
        <v>0</v>
      </c>
      <c r="J105" s="11">
        <f>Baltimore!$E$15*10^3</f>
        <v>0</v>
      </c>
      <c r="K105" s="11">
        <f>Albuquerque!$E$15*10^3</f>
        <v>0</v>
      </c>
      <c r="L105" s="11">
        <f>Seattle!$E$15*10^3</f>
        <v>0</v>
      </c>
      <c r="M105" s="11">
        <f>Chicago!$E$15*10^3</f>
        <v>0</v>
      </c>
      <c r="N105" s="11">
        <f>Boulder!$E$15*10^3</f>
        <v>0</v>
      </c>
      <c r="O105" s="11">
        <f>Minneapolis!$E$15*10^3</f>
        <v>0</v>
      </c>
      <c r="P105" s="11">
        <f>Helena!$E$15*10^3</f>
        <v>0</v>
      </c>
      <c r="Q105" s="11">
        <f>Duluth!$E$15*10^3</f>
        <v>0</v>
      </c>
      <c r="R105" s="11">
        <f>Fairbanks!$E$15*10^3</f>
        <v>0</v>
      </c>
    </row>
    <row r="106" spans="1:18">
      <c r="A106" s="5"/>
      <c r="B106" s="9" t="s">
        <v>206</v>
      </c>
      <c r="C106" s="11">
        <f>Miami!$E$16*10^3</f>
        <v>0</v>
      </c>
      <c r="D106" s="11">
        <f>Houston!$E$16*10^3</f>
        <v>0</v>
      </c>
      <c r="E106" s="11">
        <f>Phoenix!$E$16*10^3</f>
        <v>0</v>
      </c>
      <c r="F106" s="11">
        <f>Atlanta!$E$16*10^3</f>
        <v>0</v>
      </c>
      <c r="G106" s="11">
        <f>LosAngeles!$E$16*10^3</f>
        <v>0</v>
      </c>
      <c r="H106" s="11">
        <f>LasVegas!$E$16*10^3</f>
        <v>0</v>
      </c>
      <c r="I106" s="11">
        <f>SanFrancisco!$E$16*10^3</f>
        <v>0</v>
      </c>
      <c r="J106" s="11">
        <f>Baltimore!$E$16*10^3</f>
        <v>0</v>
      </c>
      <c r="K106" s="11">
        <f>Albuquerque!$E$16*10^3</f>
        <v>0</v>
      </c>
      <c r="L106" s="11">
        <f>Seattle!$E$16*10^3</f>
        <v>0</v>
      </c>
      <c r="M106" s="11">
        <f>Chicago!$E$16*10^3</f>
        <v>0</v>
      </c>
      <c r="N106" s="11">
        <f>Boulder!$E$16*10^3</f>
        <v>0</v>
      </c>
      <c r="O106" s="11">
        <f>Minneapolis!$E$16*10^3</f>
        <v>0</v>
      </c>
      <c r="P106" s="11">
        <f>Helena!$E$16*10^3</f>
        <v>0</v>
      </c>
      <c r="Q106" s="11">
        <f>Duluth!$E$16*10^3</f>
        <v>0</v>
      </c>
      <c r="R106" s="11">
        <f>Fairbanks!$E$16*10^3</f>
        <v>0</v>
      </c>
    </row>
    <row r="107" spans="1:18">
      <c r="A107" s="5"/>
      <c r="B107" s="9" t="s">
        <v>207</v>
      </c>
      <c r="C107" s="11">
        <f>Miami!$E$17*10^3</f>
        <v>0</v>
      </c>
      <c r="D107" s="11">
        <f>Houston!$E$17*10^3</f>
        <v>0</v>
      </c>
      <c r="E107" s="11">
        <f>Phoenix!$E$17*10^3</f>
        <v>0</v>
      </c>
      <c r="F107" s="11">
        <f>Atlanta!$E$17*10^3</f>
        <v>0</v>
      </c>
      <c r="G107" s="11">
        <f>LosAngeles!$E$17*10^3</f>
        <v>0</v>
      </c>
      <c r="H107" s="11">
        <f>LasVegas!$E$17*10^3</f>
        <v>0</v>
      </c>
      <c r="I107" s="11">
        <f>SanFrancisco!$E$17*10^3</f>
        <v>0</v>
      </c>
      <c r="J107" s="11">
        <f>Baltimore!$E$17*10^3</f>
        <v>0</v>
      </c>
      <c r="K107" s="11">
        <f>Albuquerque!$E$17*10^3</f>
        <v>0</v>
      </c>
      <c r="L107" s="11">
        <f>Seattle!$E$17*10^3</f>
        <v>0</v>
      </c>
      <c r="M107" s="11">
        <f>Chicago!$E$17*10^3</f>
        <v>0</v>
      </c>
      <c r="N107" s="11">
        <f>Boulder!$E$17*10^3</f>
        <v>0</v>
      </c>
      <c r="O107" s="11">
        <f>Minneapolis!$E$17*10^3</f>
        <v>0</v>
      </c>
      <c r="P107" s="11">
        <f>Helena!$E$17*10^3</f>
        <v>0</v>
      </c>
      <c r="Q107" s="11">
        <f>Duluth!$E$17*10^3</f>
        <v>0</v>
      </c>
      <c r="R107" s="11">
        <f>Fairbanks!$E$17*10^3</f>
        <v>0</v>
      </c>
    </row>
    <row r="108" spans="1:18">
      <c r="A108" s="5"/>
      <c r="B108" s="9" t="s">
        <v>208</v>
      </c>
      <c r="C108" s="11">
        <f>Miami!$E$18*10^3</f>
        <v>0</v>
      </c>
      <c r="D108" s="11">
        <f>Houston!$E$18*10^3</f>
        <v>0</v>
      </c>
      <c r="E108" s="11">
        <f>Phoenix!$E$18*10^3</f>
        <v>0</v>
      </c>
      <c r="F108" s="11">
        <f>Atlanta!$E$18*10^3</f>
        <v>0</v>
      </c>
      <c r="G108" s="11">
        <f>LosAngeles!$E$18*10^3</f>
        <v>0</v>
      </c>
      <c r="H108" s="11">
        <f>LasVegas!$E$18*10^3</f>
        <v>0</v>
      </c>
      <c r="I108" s="11">
        <f>SanFrancisco!$E$18*10^3</f>
        <v>0</v>
      </c>
      <c r="J108" s="11">
        <f>Baltimore!$E$18*10^3</f>
        <v>0</v>
      </c>
      <c r="K108" s="11">
        <f>Albuquerque!$E$18*10^3</f>
        <v>0</v>
      </c>
      <c r="L108" s="11">
        <f>Seattle!$E$18*10^3</f>
        <v>0</v>
      </c>
      <c r="M108" s="11">
        <f>Chicago!$E$18*10^3</f>
        <v>0</v>
      </c>
      <c r="N108" s="11">
        <f>Boulder!$E$18*10^3</f>
        <v>0</v>
      </c>
      <c r="O108" s="11">
        <f>Minneapolis!$E$18*10^3</f>
        <v>0</v>
      </c>
      <c r="P108" s="11">
        <f>Helena!$E$18*10^3</f>
        <v>0</v>
      </c>
      <c r="Q108" s="11">
        <f>Duluth!$E$18*10^3</f>
        <v>0</v>
      </c>
      <c r="R108" s="11">
        <f>Fairbanks!$E$18*10^3</f>
        <v>0</v>
      </c>
    </row>
    <row r="109" spans="1:18">
      <c r="A109" s="5"/>
      <c r="B109" s="9" t="s">
        <v>209</v>
      </c>
      <c r="C109" s="11">
        <f>Miami!$E$19*10^3</f>
        <v>0</v>
      </c>
      <c r="D109" s="11">
        <f>Houston!$E$19*10^3</f>
        <v>0</v>
      </c>
      <c r="E109" s="11">
        <f>Phoenix!$E$19*10^3</f>
        <v>0</v>
      </c>
      <c r="F109" s="11">
        <f>Atlanta!$E$19*10^3</f>
        <v>0</v>
      </c>
      <c r="G109" s="11">
        <f>LosAngeles!$E$19*10^3</f>
        <v>0</v>
      </c>
      <c r="H109" s="11">
        <f>LasVegas!$E$19*10^3</f>
        <v>0</v>
      </c>
      <c r="I109" s="11">
        <f>SanFrancisco!$E$19*10^3</f>
        <v>0</v>
      </c>
      <c r="J109" s="11">
        <f>Baltimore!$E$19*10^3</f>
        <v>0</v>
      </c>
      <c r="K109" s="11">
        <f>Albuquerque!$E$19*10^3</f>
        <v>0</v>
      </c>
      <c r="L109" s="11">
        <f>Seattle!$E$19*10^3</f>
        <v>0</v>
      </c>
      <c r="M109" s="11">
        <f>Chicago!$E$19*10^3</f>
        <v>0</v>
      </c>
      <c r="N109" s="11">
        <f>Boulder!$E$19*10^3</f>
        <v>0</v>
      </c>
      <c r="O109" s="11">
        <f>Minneapolis!$E$19*10^3</f>
        <v>0</v>
      </c>
      <c r="P109" s="11">
        <f>Helena!$E$19*10^3</f>
        <v>0</v>
      </c>
      <c r="Q109" s="11">
        <f>Duluth!$E$19*10^3</f>
        <v>0</v>
      </c>
      <c r="R109" s="11">
        <f>Fairbanks!$E$19*10^3</f>
        <v>0</v>
      </c>
    </row>
    <row r="110" spans="1:18">
      <c r="A110" s="5"/>
      <c r="B110" s="9" t="s">
        <v>210</v>
      </c>
      <c r="C110" s="11">
        <f>Miami!$E$20*10^3</f>
        <v>0</v>
      </c>
      <c r="D110" s="11">
        <f>Houston!$E$20*10^3</f>
        <v>0</v>
      </c>
      <c r="E110" s="11">
        <f>Phoenix!$E$20*10^3</f>
        <v>0</v>
      </c>
      <c r="F110" s="11">
        <f>Atlanta!$E$20*10^3</f>
        <v>0</v>
      </c>
      <c r="G110" s="11">
        <f>LosAngeles!$E$20*10^3</f>
        <v>0</v>
      </c>
      <c r="H110" s="11">
        <f>LasVegas!$E$20*10^3</f>
        <v>0</v>
      </c>
      <c r="I110" s="11">
        <f>SanFrancisco!$E$20*10^3</f>
        <v>0</v>
      </c>
      <c r="J110" s="11">
        <f>Baltimore!$E$20*10^3</f>
        <v>0</v>
      </c>
      <c r="K110" s="11">
        <f>Albuquerque!$E$20*10^3</f>
        <v>0</v>
      </c>
      <c r="L110" s="11">
        <f>Seattle!$E$20*10^3</f>
        <v>0</v>
      </c>
      <c r="M110" s="11">
        <f>Chicago!$E$20*10^3</f>
        <v>0</v>
      </c>
      <c r="N110" s="11">
        <f>Boulder!$E$20*10^3</f>
        <v>0</v>
      </c>
      <c r="O110" s="11">
        <f>Minneapolis!$E$20*10^3</f>
        <v>0</v>
      </c>
      <c r="P110" s="11">
        <f>Helena!$E$20*10^3</f>
        <v>0</v>
      </c>
      <c r="Q110" s="11">
        <f>Duluth!$E$20*10^3</f>
        <v>0</v>
      </c>
      <c r="R110" s="11">
        <f>Fairbanks!$E$20*10^3</f>
        <v>0</v>
      </c>
    </row>
    <row r="111" spans="1:18">
      <c r="A111" s="5"/>
      <c r="B111" s="9" t="s">
        <v>211</v>
      </c>
      <c r="C111" s="11">
        <f>Miami!$E$21*10^3</f>
        <v>0</v>
      </c>
      <c r="D111" s="11">
        <f>Houston!$E$21*10^3</f>
        <v>0</v>
      </c>
      <c r="E111" s="11">
        <f>Phoenix!$E$21*10^3</f>
        <v>0</v>
      </c>
      <c r="F111" s="11">
        <f>Atlanta!$E$21*10^3</f>
        <v>0</v>
      </c>
      <c r="G111" s="11">
        <f>LosAngeles!$E$21*10^3</f>
        <v>0</v>
      </c>
      <c r="H111" s="11">
        <f>LasVegas!$E$21*10^3</f>
        <v>0</v>
      </c>
      <c r="I111" s="11">
        <f>SanFrancisco!$E$21*10^3</f>
        <v>0</v>
      </c>
      <c r="J111" s="11">
        <f>Baltimore!$E$21*10^3</f>
        <v>0</v>
      </c>
      <c r="K111" s="11">
        <f>Albuquerque!$E$21*10^3</f>
        <v>0</v>
      </c>
      <c r="L111" s="11">
        <f>Seattle!$E$21*10^3</f>
        <v>0</v>
      </c>
      <c r="M111" s="11">
        <f>Chicago!$E$21*10^3</f>
        <v>0</v>
      </c>
      <c r="N111" s="11">
        <f>Boulder!$E$21*10^3</f>
        <v>0</v>
      </c>
      <c r="O111" s="11">
        <f>Minneapolis!$E$21*10^3</f>
        <v>0</v>
      </c>
      <c r="P111" s="11">
        <f>Helena!$E$21*10^3</f>
        <v>0</v>
      </c>
      <c r="Q111" s="11">
        <f>Duluth!$E$21*10^3</f>
        <v>0</v>
      </c>
      <c r="R111" s="11">
        <f>Fairbanks!$E$21*10^3</f>
        <v>0</v>
      </c>
    </row>
    <row r="112" spans="1:18">
      <c r="A112" s="5"/>
      <c r="B112" s="9" t="s">
        <v>212</v>
      </c>
      <c r="C112" s="11">
        <f>Miami!$E$22*10^3</f>
        <v>0</v>
      </c>
      <c r="D112" s="11">
        <f>Houston!$E$22*10^3</f>
        <v>0</v>
      </c>
      <c r="E112" s="11">
        <f>Phoenix!$E$22*10^3</f>
        <v>0</v>
      </c>
      <c r="F112" s="11">
        <f>Atlanta!$E$22*10^3</f>
        <v>0</v>
      </c>
      <c r="G112" s="11">
        <f>LosAngeles!$E$22*10^3</f>
        <v>0</v>
      </c>
      <c r="H112" s="11">
        <f>LasVegas!$E$22*10^3</f>
        <v>0</v>
      </c>
      <c r="I112" s="11">
        <f>SanFrancisco!$E$22*10^3</f>
        <v>0</v>
      </c>
      <c r="J112" s="11">
        <f>Baltimore!$E$22*10^3</f>
        <v>0</v>
      </c>
      <c r="K112" s="11">
        <f>Albuquerque!$E$22*10^3</f>
        <v>0</v>
      </c>
      <c r="L112" s="11">
        <f>Seattle!$E$22*10^3</f>
        <v>0</v>
      </c>
      <c r="M112" s="11">
        <f>Chicago!$E$22*10^3</f>
        <v>0</v>
      </c>
      <c r="N112" s="11">
        <f>Boulder!$E$22*10^3</f>
        <v>0</v>
      </c>
      <c r="O112" s="11">
        <f>Minneapolis!$E$22*10^3</f>
        <v>0</v>
      </c>
      <c r="P112" s="11">
        <f>Helena!$E$22*10^3</f>
        <v>0</v>
      </c>
      <c r="Q112" s="11">
        <f>Duluth!$E$22*10^3</f>
        <v>0</v>
      </c>
      <c r="R112" s="11">
        <f>Fairbanks!$E$22*10^3</f>
        <v>0</v>
      </c>
    </row>
    <row r="113" spans="1:18">
      <c r="A113" s="5"/>
      <c r="B113" s="9" t="s">
        <v>191</v>
      </c>
      <c r="C113" s="11">
        <f>Miami!$E$23*10^3</f>
        <v>0</v>
      </c>
      <c r="D113" s="11">
        <f>Houston!$E$23*10^3</f>
        <v>0</v>
      </c>
      <c r="E113" s="11">
        <f>Phoenix!$E$23*10^3</f>
        <v>0</v>
      </c>
      <c r="F113" s="11">
        <f>Atlanta!$E$23*10^3</f>
        <v>0</v>
      </c>
      <c r="G113" s="11">
        <f>LosAngeles!$E$23*10^3</f>
        <v>0</v>
      </c>
      <c r="H113" s="11">
        <f>LasVegas!$E$23*10^3</f>
        <v>0</v>
      </c>
      <c r="I113" s="11">
        <f>SanFrancisco!$E$23*10^3</f>
        <v>0</v>
      </c>
      <c r="J113" s="11">
        <f>Baltimore!$E$23*10^3</f>
        <v>0</v>
      </c>
      <c r="K113" s="11">
        <f>Albuquerque!$E$23*10^3</f>
        <v>0</v>
      </c>
      <c r="L113" s="11">
        <f>Seattle!$E$23*10^3</f>
        <v>0</v>
      </c>
      <c r="M113" s="11">
        <f>Chicago!$E$23*10^3</f>
        <v>0</v>
      </c>
      <c r="N113" s="11">
        <f>Boulder!$E$23*10^3</f>
        <v>0</v>
      </c>
      <c r="O113" s="11">
        <f>Minneapolis!$E$23*10^3</f>
        <v>0</v>
      </c>
      <c r="P113" s="11">
        <f>Helena!$E$23*10^3</f>
        <v>0</v>
      </c>
      <c r="Q113" s="11">
        <f>Duluth!$E$23*10^3</f>
        <v>0</v>
      </c>
      <c r="R113" s="11">
        <f>Fairbanks!$E$23*10^3</f>
        <v>0</v>
      </c>
    </row>
    <row r="114" spans="1:18">
      <c r="A114" s="5"/>
      <c r="B114" s="9" t="s">
        <v>213</v>
      </c>
      <c r="C114" s="11">
        <f>Miami!$E$24*10^3</f>
        <v>0</v>
      </c>
      <c r="D114" s="11">
        <f>Houston!$E$24*10^3</f>
        <v>0</v>
      </c>
      <c r="E114" s="11">
        <f>Phoenix!$E$24*10^3</f>
        <v>0</v>
      </c>
      <c r="F114" s="11">
        <f>Atlanta!$E$24*10^3</f>
        <v>0</v>
      </c>
      <c r="G114" s="11">
        <f>LosAngeles!$E$24*10^3</f>
        <v>0</v>
      </c>
      <c r="H114" s="11">
        <f>LasVegas!$E$24*10^3</f>
        <v>0</v>
      </c>
      <c r="I114" s="11">
        <f>SanFrancisco!$E$24*10^3</f>
        <v>0</v>
      </c>
      <c r="J114" s="11">
        <f>Baltimore!$E$24*10^3</f>
        <v>0</v>
      </c>
      <c r="K114" s="11">
        <f>Albuquerque!$E$24*10^3</f>
        <v>0</v>
      </c>
      <c r="L114" s="11">
        <f>Seattle!$E$24*10^3</f>
        <v>0</v>
      </c>
      <c r="M114" s="11">
        <f>Chicago!$E$24*10^3</f>
        <v>0</v>
      </c>
      <c r="N114" s="11">
        <f>Boulder!$E$24*10^3</f>
        <v>0</v>
      </c>
      <c r="O114" s="11">
        <f>Minneapolis!$E$24*10^3</f>
        <v>0</v>
      </c>
      <c r="P114" s="11">
        <f>Helena!$E$24*10^3</f>
        <v>0</v>
      </c>
      <c r="Q114" s="11">
        <f>Duluth!$E$24*10^3</f>
        <v>0</v>
      </c>
      <c r="R114" s="11">
        <f>Fairbanks!$E$24*10^3</f>
        <v>0</v>
      </c>
    </row>
    <row r="115" spans="1:18">
      <c r="A115" s="5"/>
      <c r="B115" s="9" t="s">
        <v>214</v>
      </c>
      <c r="C115" s="11">
        <f>Miami!$E$25*10^3</f>
        <v>0</v>
      </c>
      <c r="D115" s="11">
        <f>Houston!$E$25*10^3</f>
        <v>0</v>
      </c>
      <c r="E115" s="11">
        <f>Phoenix!$E$25*10^3</f>
        <v>0</v>
      </c>
      <c r="F115" s="11">
        <f>Atlanta!$E$25*10^3</f>
        <v>0</v>
      </c>
      <c r="G115" s="11">
        <f>LosAngeles!$E$25*10^3</f>
        <v>0</v>
      </c>
      <c r="H115" s="11">
        <f>LasVegas!$E$25*10^3</f>
        <v>0</v>
      </c>
      <c r="I115" s="11">
        <f>SanFrancisco!$E$25*10^3</f>
        <v>0</v>
      </c>
      <c r="J115" s="11">
        <f>Baltimore!$E$25*10^3</f>
        <v>0</v>
      </c>
      <c r="K115" s="11">
        <f>Albuquerque!$E$25*10^3</f>
        <v>0</v>
      </c>
      <c r="L115" s="11">
        <f>Seattle!$E$25*10^3</f>
        <v>0</v>
      </c>
      <c r="M115" s="11">
        <f>Chicago!$E$25*10^3</f>
        <v>0</v>
      </c>
      <c r="N115" s="11">
        <f>Boulder!$E$25*10^3</f>
        <v>0</v>
      </c>
      <c r="O115" s="11">
        <f>Minneapolis!$E$25*10^3</f>
        <v>0</v>
      </c>
      <c r="P115" s="11">
        <f>Helena!$E$25*10^3</f>
        <v>0</v>
      </c>
      <c r="Q115" s="11">
        <f>Duluth!$E$25*10^3</f>
        <v>0</v>
      </c>
      <c r="R115" s="11">
        <f>Fairbanks!$E$25*10^3</f>
        <v>0</v>
      </c>
    </row>
    <row r="116" spans="1:18">
      <c r="A116" s="5"/>
      <c r="B116" s="9" t="s">
        <v>215</v>
      </c>
      <c r="C116" s="11">
        <f>Miami!$E$26*10^3</f>
        <v>0</v>
      </c>
      <c r="D116" s="11">
        <f>Houston!$E$26*10^3</f>
        <v>0</v>
      </c>
      <c r="E116" s="11">
        <f>Phoenix!$E$26*10^3</f>
        <v>0</v>
      </c>
      <c r="F116" s="11">
        <f>Atlanta!$E$26*10^3</f>
        <v>0</v>
      </c>
      <c r="G116" s="11">
        <f>LosAngeles!$E$26*10^3</f>
        <v>0</v>
      </c>
      <c r="H116" s="11">
        <f>LasVegas!$E$26*10^3</f>
        <v>0</v>
      </c>
      <c r="I116" s="11">
        <f>SanFrancisco!$E$26*10^3</f>
        <v>0</v>
      </c>
      <c r="J116" s="11">
        <f>Baltimore!$E$26*10^3</f>
        <v>0</v>
      </c>
      <c r="K116" s="11">
        <f>Albuquerque!$E$26*10^3</f>
        <v>0</v>
      </c>
      <c r="L116" s="11">
        <f>Seattle!$E$26*10^3</f>
        <v>0</v>
      </c>
      <c r="M116" s="11">
        <f>Chicago!$E$26*10^3</f>
        <v>0</v>
      </c>
      <c r="N116" s="11">
        <f>Boulder!$E$26*10^3</f>
        <v>0</v>
      </c>
      <c r="O116" s="11">
        <f>Minneapolis!$E$26*10^3</f>
        <v>0</v>
      </c>
      <c r="P116" s="11">
        <f>Helena!$E$26*10^3</f>
        <v>0</v>
      </c>
      <c r="Q116" s="11">
        <f>Duluth!$E$26*10^3</f>
        <v>0</v>
      </c>
      <c r="R116" s="11">
        <f>Fairbanks!$E$26*10^3</f>
        <v>0</v>
      </c>
    </row>
    <row r="117" spans="1:18">
      <c r="A117" s="5"/>
      <c r="B117" s="9" t="s">
        <v>216</v>
      </c>
      <c r="C117" s="11">
        <f>Miami!$E$28*10^3</f>
        <v>0</v>
      </c>
      <c r="D117" s="11">
        <f>Houston!$E$28*10^3</f>
        <v>0</v>
      </c>
      <c r="E117" s="11">
        <f>Phoenix!$E$28*10^3</f>
        <v>0</v>
      </c>
      <c r="F117" s="11">
        <f>Atlanta!$E$28*10^3</f>
        <v>0</v>
      </c>
      <c r="G117" s="11">
        <f>LosAngeles!$E$28*10^3</f>
        <v>0</v>
      </c>
      <c r="H117" s="11">
        <f>LasVegas!$E$28*10^3</f>
        <v>0</v>
      </c>
      <c r="I117" s="11">
        <f>SanFrancisco!$E$28*10^3</f>
        <v>0</v>
      </c>
      <c r="J117" s="11">
        <f>Baltimore!$E$28*10^3</f>
        <v>0</v>
      </c>
      <c r="K117" s="11">
        <f>Albuquerque!$E$28*10^3</f>
        <v>0</v>
      </c>
      <c r="L117" s="11">
        <f>Seattle!$E$28*10^3</f>
        <v>0</v>
      </c>
      <c r="M117" s="11">
        <f>Chicago!$E$28*10^3</f>
        <v>0</v>
      </c>
      <c r="N117" s="11">
        <f>Boulder!$E$28*10^3</f>
        <v>0</v>
      </c>
      <c r="O117" s="11">
        <f>Minneapolis!$E$28*10^3</f>
        <v>0</v>
      </c>
      <c r="P117" s="11">
        <f>Helena!$E$28*10^3</f>
        <v>0</v>
      </c>
      <c r="Q117" s="11">
        <f>Duluth!$E$28*10^3</f>
        <v>0</v>
      </c>
      <c r="R117" s="11">
        <f>Fairbanks!$E$28*10^3</f>
        <v>0</v>
      </c>
    </row>
    <row r="118" spans="1:18">
      <c r="A118" s="5"/>
      <c r="B118" s="8" t="s">
        <v>296</v>
      </c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</row>
    <row r="119" spans="1:18">
      <c r="A119" s="5"/>
      <c r="B119" s="9" t="s">
        <v>196</v>
      </c>
      <c r="C119" s="11">
        <f>Miami!$F$13*10^3</f>
        <v>0</v>
      </c>
      <c r="D119" s="11">
        <f>Houston!$F$13*10^3</f>
        <v>0</v>
      </c>
      <c r="E119" s="11">
        <f>Phoenix!$F$13*10^3</f>
        <v>0</v>
      </c>
      <c r="F119" s="11">
        <f>Atlanta!$F$13*10^3</f>
        <v>0</v>
      </c>
      <c r="G119" s="11">
        <f>LosAngeles!$F$13*10^3</f>
        <v>0</v>
      </c>
      <c r="H119" s="11">
        <f>LasVegas!$F$13*10^3</f>
        <v>0</v>
      </c>
      <c r="I119" s="11">
        <f>SanFrancisco!$F$13*10^3</f>
        <v>0</v>
      </c>
      <c r="J119" s="11">
        <f>Baltimore!$F$13*10^3</f>
        <v>0</v>
      </c>
      <c r="K119" s="11">
        <f>Albuquerque!$F$13*10^3</f>
        <v>0</v>
      </c>
      <c r="L119" s="11">
        <f>Seattle!$F$13*10^3</f>
        <v>0</v>
      </c>
      <c r="M119" s="11">
        <f>Chicago!$F$13*10^3</f>
        <v>0</v>
      </c>
      <c r="N119" s="11">
        <f>Boulder!$F$13*10^3</f>
        <v>0</v>
      </c>
      <c r="O119" s="11">
        <f>Minneapolis!$F$13*10^3</f>
        <v>0</v>
      </c>
      <c r="P119" s="11">
        <f>Helena!$F$13*10^3</f>
        <v>0</v>
      </c>
      <c r="Q119" s="11">
        <f>Duluth!$F$13*10^3</f>
        <v>0</v>
      </c>
      <c r="R119" s="11">
        <f>Fairbanks!$F$13*10^3</f>
        <v>0</v>
      </c>
    </row>
    <row r="120" spans="1:18">
      <c r="A120" s="5"/>
      <c r="B120" s="9" t="s">
        <v>197</v>
      </c>
      <c r="C120" s="11">
        <f>Miami!$F$14*10^3</f>
        <v>0</v>
      </c>
      <c r="D120" s="11">
        <f>Houston!$F$14*10^3</f>
        <v>0</v>
      </c>
      <c r="E120" s="11">
        <f>Phoenix!$F$14*10^3</f>
        <v>0</v>
      </c>
      <c r="F120" s="11">
        <f>Atlanta!$F$14*10^3</f>
        <v>0</v>
      </c>
      <c r="G120" s="11">
        <f>LosAngeles!$F$14*10^3</f>
        <v>0</v>
      </c>
      <c r="H120" s="11">
        <f>LasVegas!$F$14*10^3</f>
        <v>0</v>
      </c>
      <c r="I120" s="11">
        <f>SanFrancisco!$F$14*10^3</f>
        <v>0</v>
      </c>
      <c r="J120" s="11">
        <f>Baltimore!$F$14*10^3</f>
        <v>0</v>
      </c>
      <c r="K120" s="11">
        <f>Albuquerque!$F$14*10^3</f>
        <v>0</v>
      </c>
      <c r="L120" s="11">
        <f>Seattle!$F$14*10^3</f>
        <v>0</v>
      </c>
      <c r="M120" s="11">
        <f>Chicago!$F$14*10^3</f>
        <v>0</v>
      </c>
      <c r="N120" s="11">
        <f>Boulder!$F$14*10^3</f>
        <v>0</v>
      </c>
      <c r="O120" s="11">
        <f>Minneapolis!$F$14*10^3</f>
        <v>0</v>
      </c>
      <c r="P120" s="11">
        <f>Helena!$F$14*10^3</f>
        <v>0</v>
      </c>
      <c r="Q120" s="11">
        <f>Duluth!$F$14*10^3</f>
        <v>0</v>
      </c>
      <c r="R120" s="11">
        <f>Fairbanks!$F$14*10^3</f>
        <v>0</v>
      </c>
    </row>
    <row r="121" spans="1:18">
      <c r="A121" s="5"/>
      <c r="B121" s="9" t="s">
        <v>205</v>
      </c>
      <c r="C121" s="11">
        <f>Miami!$F$15*10^3</f>
        <v>0</v>
      </c>
      <c r="D121" s="11">
        <f>Houston!$F$15*10^3</f>
        <v>0</v>
      </c>
      <c r="E121" s="11">
        <f>Phoenix!$F$15*10^3</f>
        <v>0</v>
      </c>
      <c r="F121" s="11">
        <f>Atlanta!$F$15*10^3</f>
        <v>0</v>
      </c>
      <c r="G121" s="11">
        <f>LosAngeles!$F$15*10^3</f>
        <v>0</v>
      </c>
      <c r="H121" s="11">
        <f>LasVegas!$F$15*10^3</f>
        <v>0</v>
      </c>
      <c r="I121" s="11">
        <f>SanFrancisco!$F$15*10^3</f>
        <v>0</v>
      </c>
      <c r="J121" s="11">
        <f>Baltimore!$F$15*10^3</f>
        <v>0</v>
      </c>
      <c r="K121" s="11">
        <f>Albuquerque!$F$15*10^3</f>
        <v>0</v>
      </c>
      <c r="L121" s="11">
        <f>Seattle!$F$15*10^3</f>
        <v>0</v>
      </c>
      <c r="M121" s="11">
        <f>Chicago!$F$15*10^3</f>
        <v>0</v>
      </c>
      <c r="N121" s="11">
        <f>Boulder!$F$15*10^3</f>
        <v>0</v>
      </c>
      <c r="O121" s="11">
        <f>Minneapolis!$F$15*10^3</f>
        <v>0</v>
      </c>
      <c r="P121" s="11">
        <f>Helena!$F$15*10^3</f>
        <v>0</v>
      </c>
      <c r="Q121" s="11">
        <f>Duluth!$F$15*10^3</f>
        <v>0</v>
      </c>
      <c r="R121" s="11">
        <f>Fairbanks!$F$15*10^3</f>
        <v>0</v>
      </c>
    </row>
    <row r="122" spans="1:18">
      <c r="A122" s="5"/>
      <c r="B122" s="9" t="s">
        <v>206</v>
      </c>
      <c r="C122" s="11">
        <f>Miami!$F$16*10^3</f>
        <v>0</v>
      </c>
      <c r="D122" s="11">
        <f>Houston!$F$16*10^3</f>
        <v>0</v>
      </c>
      <c r="E122" s="11">
        <f>Phoenix!$F$16*10^3</f>
        <v>0</v>
      </c>
      <c r="F122" s="11">
        <f>Atlanta!$F$16*10^3</f>
        <v>0</v>
      </c>
      <c r="G122" s="11">
        <f>LosAngeles!$F$16*10^3</f>
        <v>0</v>
      </c>
      <c r="H122" s="11">
        <f>LasVegas!$F$16*10^3</f>
        <v>0</v>
      </c>
      <c r="I122" s="11">
        <f>SanFrancisco!$F$16*10^3</f>
        <v>0</v>
      </c>
      <c r="J122" s="11">
        <f>Baltimore!$F$16*10^3</f>
        <v>0</v>
      </c>
      <c r="K122" s="11">
        <f>Albuquerque!$F$16*10^3</f>
        <v>0</v>
      </c>
      <c r="L122" s="11">
        <f>Seattle!$F$16*10^3</f>
        <v>0</v>
      </c>
      <c r="M122" s="11">
        <f>Chicago!$F$16*10^3</f>
        <v>0</v>
      </c>
      <c r="N122" s="11">
        <f>Boulder!$F$16*10^3</f>
        <v>0</v>
      </c>
      <c r="O122" s="11">
        <f>Minneapolis!$F$16*10^3</f>
        <v>0</v>
      </c>
      <c r="P122" s="11">
        <f>Helena!$F$16*10^3</f>
        <v>0</v>
      </c>
      <c r="Q122" s="11">
        <f>Duluth!$F$16*10^3</f>
        <v>0</v>
      </c>
      <c r="R122" s="11">
        <f>Fairbanks!$F$16*10^3</f>
        <v>0</v>
      </c>
    </row>
    <row r="123" spans="1:18">
      <c r="A123" s="5"/>
      <c r="B123" s="9" t="s">
        <v>207</v>
      </c>
      <c r="C123" s="11">
        <f>Miami!$F$17*10^3</f>
        <v>0</v>
      </c>
      <c r="D123" s="11">
        <f>Houston!$F$17*10^3</f>
        <v>0</v>
      </c>
      <c r="E123" s="11">
        <f>Phoenix!$F$17*10^3</f>
        <v>0</v>
      </c>
      <c r="F123" s="11">
        <f>Atlanta!$F$17*10^3</f>
        <v>0</v>
      </c>
      <c r="G123" s="11">
        <f>LosAngeles!$F$17*10^3</f>
        <v>0</v>
      </c>
      <c r="H123" s="11">
        <f>LasVegas!$F$17*10^3</f>
        <v>0</v>
      </c>
      <c r="I123" s="11">
        <f>SanFrancisco!$F$17*10^3</f>
        <v>0</v>
      </c>
      <c r="J123" s="11">
        <f>Baltimore!$F$17*10^3</f>
        <v>0</v>
      </c>
      <c r="K123" s="11">
        <f>Albuquerque!$F$17*10^3</f>
        <v>0</v>
      </c>
      <c r="L123" s="11">
        <f>Seattle!$F$17*10^3</f>
        <v>0</v>
      </c>
      <c r="M123" s="11">
        <f>Chicago!$F$17*10^3</f>
        <v>0</v>
      </c>
      <c r="N123" s="11">
        <f>Boulder!$F$17*10^3</f>
        <v>0</v>
      </c>
      <c r="O123" s="11">
        <f>Minneapolis!$F$17*10^3</f>
        <v>0</v>
      </c>
      <c r="P123" s="11">
        <f>Helena!$F$17*10^3</f>
        <v>0</v>
      </c>
      <c r="Q123" s="11">
        <f>Duluth!$F$17*10^3</f>
        <v>0</v>
      </c>
      <c r="R123" s="11">
        <f>Fairbanks!$F$17*10^3</f>
        <v>0</v>
      </c>
    </row>
    <row r="124" spans="1:18">
      <c r="A124" s="5"/>
      <c r="B124" s="9" t="s">
        <v>208</v>
      </c>
      <c r="C124" s="11">
        <f>Miami!$F$18*10^3</f>
        <v>0</v>
      </c>
      <c r="D124" s="11">
        <f>Houston!$F$18*10^3</f>
        <v>0</v>
      </c>
      <c r="E124" s="11">
        <f>Phoenix!$F$18*10^3</f>
        <v>0</v>
      </c>
      <c r="F124" s="11">
        <f>Atlanta!$F$18*10^3</f>
        <v>0</v>
      </c>
      <c r="G124" s="11">
        <f>LosAngeles!$F$18*10^3</f>
        <v>0</v>
      </c>
      <c r="H124" s="11">
        <f>LasVegas!$F$18*10^3</f>
        <v>0</v>
      </c>
      <c r="I124" s="11">
        <f>SanFrancisco!$F$18*10^3</f>
        <v>0</v>
      </c>
      <c r="J124" s="11">
        <f>Baltimore!$F$18*10^3</f>
        <v>0</v>
      </c>
      <c r="K124" s="11">
        <f>Albuquerque!$F$18*10^3</f>
        <v>0</v>
      </c>
      <c r="L124" s="11">
        <f>Seattle!$F$18*10^3</f>
        <v>0</v>
      </c>
      <c r="M124" s="11">
        <f>Chicago!$F$18*10^3</f>
        <v>0</v>
      </c>
      <c r="N124" s="11">
        <f>Boulder!$F$18*10^3</f>
        <v>0</v>
      </c>
      <c r="O124" s="11">
        <f>Minneapolis!$F$18*10^3</f>
        <v>0</v>
      </c>
      <c r="P124" s="11">
        <f>Helena!$F$18*10^3</f>
        <v>0</v>
      </c>
      <c r="Q124" s="11">
        <f>Duluth!$F$18*10^3</f>
        <v>0</v>
      </c>
      <c r="R124" s="11">
        <f>Fairbanks!$F$18*10^3</f>
        <v>0</v>
      </c>
    </row>
    <row r="125" spans="1:18">
      <c r="A125" s="5"/>
      <c r="B125" s="9" t="s">
        <v>209</v>
      </c>
      <c r="C125" s="11">
        <f>Miami!$F$19*10^3</f>
        <v>0</v>
      </c>
      <c r="D125" s="11">
        <f>Houston!$F$19*10^3</f>
        <v>0</v>
      </c>
      <c r="E125" s="11">
        <f>Phoenix!$F$19*10^3</f>
        <v>0</v>
      </c>
      <c r="F125" s="11">
        <f>Atlanta!$F$19*10^3</f>
        <v>0</v>
      </c>
      <c r="G125" s="11">
        <f>LosAngeles!$F$19*10^3</f>
        <v>0</v>
      </c>
      <c r="H125" s="11">
        <f>LasVegas!$F$19*10^3</f>
        <v>0</v>
      </c>
      <c r="I125" s="11">
        <f>SanFrancisco!$F$19*10^3</f>
        <v>0</v>
      </c>
      <c r="J125" s="11">
        <f>Baltimore!$F$19*10^3</f>
        <v>0</v>
      </c>
      <c r="K125" s="11">
        <f>Albuquerque!$F$19*10^3</f>
        <v>0</v>
      </c>
      <c r="L125" s="11">
        <f>Seattle!$F$19*10^3</f>
        <v>0</v>
      </c>
      <c r="M125" s="11">
        <f>Chicago!$F$19*10^3</f>
        <v>0</v>
      </c>
      <c r="N125" s="11">
        <f>Boulder!$F$19*10^3</f>
        <v>0</v>
      </c>
      <c r="O125" s="11">
        <f>Minneapolis!$F$19*10^3</f>
        <v>0</v>
      </c>
      <c r="P125" s="11">
        <f>Helena!$F$19*10^3</f>
        <v>0</v>
      </c>
      <c r="Q125" s="11">
        <f>Duluth!$F$19*10^3</f>
        <v>0</v>
      </c>
      <c r="R125" s="11">
        <f>Fairbanks!$F$19*10^3</f>
        <v>0</v>
      </c>
    </row>
    <row r="126" spans="1:18">
      <c r="A126" s="5"/>
      <c r="B126" s="9" t="s">
        <v>210</v>
      </c>
      <c r="C126" s="11">
        <f>Miami!$F$20*10^3</f>
        <v>0</v>
      </c>
      <c r="D126" s="11">
        <f>Houston!$F$20*10^3</f>
        <v>0</v>
      </c>
      <c r="E126" s="11">
        <f>Phoenix!$F$20*10^3</f>
        <v>0</v>
      </c>
      <c r="F126" s="11">
        <f>Atlanta!$F$20*10^3</f>
        <v>0</v>
      </c>
      <c r="G126" s="11">
        <f>LosAngeles!$F$20*10^3</f>
        <v>0</v>
      </c>
      <c r="H126" s="11">
        <f>LasVegas!$F$20*10^3</f>
        <v>0</v>
      </c>
      <c r="I126" s="11">
        <f>SanFrancisco!$F$20*10^3</f>
        <v>0</v>
      </c>
      <c r="J126" s="11">
        <f>Baltimore!$F$20*10^3</f>
        <v>0</v>
      </c>
      <c r="K126" s="11">
        <f>Albuquerque!$F$20*10^3</f>
        <v>0</v>
      </c>
      <c r="L126" s="11">
        <f>Seattle!$F$20*10^3</f>
        <v>0</v>
      </c>
      <c r="M126" s="11">
        <f>Chicago!$F$20*10^3</f>
        <v>0</v>
      </c>
      <c r="N126" s="11">
        <f>Boulder!$F$20*10^3</f>
        <v>0</v>
      </c>
      <c r="O126" s="11">
        <f>Minneapolis!$F$20*10^3</f>
        <v>0</v>
      </c>
      <c r="P126" s="11">
        <f>Helena!$F$20*10^3</f>
        <v>0</v>
      </c>
      <c r="Q126" s="11">
        <f>Duluth!$F$20*10^3</f>
        <v>0</v>
      </c>
      <c r="R126" s="11">
        <f>Fairbanks!$F$20*10^3</f>
        <v>0</v>
      </c>
    </row>
    <row r="127" spans="1:18">
      <c r="A127" s="5"/>
      <c r="B127" s="9" t="s">
        <v>211</v>
      </c>
      <c r="C127" s="11">
        <f>Miami!$F$21*10^3</f>
        <v>0</v>
      </c>
      <c r="D127" s="11">
        <f>Houston!$F$21*10^3</f>
        <v>0</v>
      </c>
      <c r="E127" s="11">
        <f>Phoenix!$F$21*10^3</f>
        <v>0</v>
      </c>
      <c r="F127" s="11">
        <f>Atlanta!$F$21*10^3</f>
        <v>0</v>
      </c>
      <c r="G127" s="11">
        <f>LosAngeles!$F$21*10^3</f>
        <v>0</v>
      </c>
      <c r="H127" s="11">
        <f>LasVegas!$F$21*10^3</f>
        <v>0</v>
      </c>
      <c r="I127" s="11">
        <f>SanFrancisco!$F$21*10^3</f>
        <v>0</v>
      </c>
      <c r="J127" s="11">
        <f>Baltimore!$F$21*10^3</f>
        <v>0</v>
      </c>
      <c r="K127" s="11">
        <f>Albuquerque!$F$21*10^3</f>
        <v>0</v>
      </c>
      <c r="L127" s="11">
        <f>Seattle!$F$21*10^3</f>
        <v>0</v>
      </c>
      <c r="M127" s="11">
        <f>Chicago!$F$21*10^3</f>
        <v>0</v>
      </c>
      <c r="N127" s="11">
        <f>Boulder!$F$21*10^3</f>
        <v>0</v>
      </c>
      <c r="O127" s="11">
        <f>Minneapolis!$F$21*10^3</f>
        <v>0</v>
      </c>
      <c r="P127" s="11">
        <f>Helena!$F$21*10^3</f>
        <v>0</v>
      </c>
      <c r="Q127" s="11">
        <f>Duluth!$F$21*10^3</f>
        <v>0</v>
      </c>
      <c r="R127" s="11">
        <f>Fairbanks!$F$21*10^3</f>
        <v>0</v>
      </c>
    </row>
    <row r="128" spans="1:18">
      <c r="A128" s="5"/>
      <c r="B128" s="9" t="s">
        <v>212</v>
      </c>
      <c r="C128" s="11">
        <f>Miami!$F$22*10^3</f>
        <v>0</v>
      </c>
      <c r="D128" s="11">
        <f>Houston!$F$22*10^3</f>
        <v>0</v>
      </c>
      <c r="E128" s="11">
        <f>Phoenix!$F$22*10^3</f>
        <v>0</v>
      </c>
      <c r="F128" s="11">
        <f>Atlanta!$F$22*10^3</f>
        <v>0</v>
      </c>
      <c r="G128" s="11">
        <f>LosAngeles!$F$22*10^3</f>
        <v>0</v>
      </c>
      <c r="H128" s="11">
        <f>LasVegas!$F$22*10^3</f>
        <v>0</v>
      </c>
      <c r="I128" s="11">
        <f>SanFrancisco!$F$22*10^3</f>
        <v>0</v>
      </c>
      <c r="J128" s="11">
        <f>Baltimore!$F$22*10^3</f>
        <v>0</v>
      </c>
      <c r="K128" s="11">
        <f>Albuquerque!$F$22*10^3</f>
        <v>0</v>
      </c>
      <c r="L128" s="11">
        <f>Seattle!$F$22*10^3</f>
        <v>0</v>
      </c>
      <c r="M128" s="11">
        <f>Chicago!$F$22*10^3</f>
        <v>0</v>
      </c>
      <c r="N128" s="11">
        <f>Boulder!$F$22*10^3</f>
        <v>0</v>
      </c>
      <c r="O128" s="11">
        <f>Minneapolis!$F$22*10^3</f>
        <v>0</v>
      </c>
      <c r="P128" s="11">
        <f>Helena!$F$22*10^3</f>
        <v>0</v>
      </c>
      <c r="Q128" s="11">
        <f>Duluth!$F$22*10^3</f>
        <v>0</v>
      </c>
      <c r="R128" s="11">
        <f>Fairbanks!$F$22*10^3</f>
        <v>0</v>
      </c>
    </row>
    <row r="129" spans="1:18">
      <c r="A129" s="5"/>
      <c r="B129" s="9" t="s">
        <v>191</v>
      </c>
      <c r="C129" s="11">
        <f>Miami!$F$23*10^3</f>
        <v>0</v>
      </c>
      <c r="D129" s="11">
        <f>Houston!$F$23*10^3</f>
        <v>0</v>
      </c>
      <c r="E129" s="11">
        <f>Phoenix!$F$23*10^3</f>
        <v>0</v>
      </c>
      <c r="F129" s="11">
        <f>Atlanta!$F$23*10^3</f>
        <v>0</v>
      </c>
      <c r="G129" s="11">
        <f>LosAngeles!$F$23*10^3</f>
        <v>0</v>
      </c>
      <c r="H129" s="11">
        <f>LasVegas!$F$23*10^3</f>
        <v>0</v>
      </c>
      <c r="I129" s="11">
        <f>SanFrancisco!$F$23*10^3</f>
        <v>0</v>
      </c>
      <c r="J129" s="11">
        <f>Baltimore!$F$23*10^3</f>
        <v>0</v>
      </c>
      <c r="K129" s="11">
        <f>Albuquerque!$F$23*10^3</f>
        <v>0</v>
      </c>
      <c r="L129" s="11">
        <f>Seattle!$F$23*10^3</f>
        <v>0</v>
      </c>
      <c r="M129" s="11">
        <f>Chicago!$F$23*10^3</f>
        <v>0</v>
      </c>
      <c r="N129" s="11">
        <f>Boulder!$F$23*10^3</f>
        <v>0</v>
      </c>
      <c r="O129" s="11">
        <f>Minneapolis!$F$23*10^3</f>
        <v>0</v>
      </c>
      <c r="P129" s="11">
        <f>Helena!$F$23*10^3</f>
        <v>0</v>
      </c>
      <c r="Q129" s="11">
        <f>Duluth!$F$23*10^3</f>
        <v>0</v>
      </c>
      <c r="R129" s="11">
        <f>Fairbanks!$F$23*10^3</f>
        <v>0</v>
      </c>
    </row>
    <row r="130" spans="1:18">
      <c r="A130" s="5"/>
      <c r="B130" s="9" t="s">
        <v>213</v>
      </c>
      <c r="C130" s="11">
        <f>Miami!$F$24*10^3</f>
        <v>0</v>
      </c>
      <c r="D130" s="11">
        <f>Houston!$F$24*10^3</f>
        <v>0</v>
      </c>
      <c r="E130" s="11">
        <f>Phoenix!$F$24*10^3</f>
        <v>0</v>
      </c>
      <c r="F130" s="11">
        <f>Atlanta!$F$24*10^3</f>
        <v>0</v>
      </c>
      <c r="G130" s="11">
        <f>LosAngeles!$F$24*10^3</f>
        <v>0</v>
      </c>
      <c r="H130" s="11">
        <f>LasVegas!$F$24*10^3</f>
        <v>0</v>
      </c>
      <c r="I130" s="11">
        <f>SanFrancisco!$F$24*10^3</f>
        <v>0</v>
      </c>
      <c r="J130" s="11">
        <f>Baltimore!$F$24*10^3</f>
        <v>0</v>
      </c>
      <c r="K130" s="11">
        <f>Albuquerque!$F$24*10^3</f>
        <v>0</v>
      </c>
      <c r="L130" s="11">
        <f>Seattle!$F$24*10^3</f>
        <v>0</v>
      </c>
      <c r="M130" s="11">
        <f>Chicago!$F$24*10^3</f>
        <v>0</v>
      </c>
      <c r="N130" s="11">
        <f>Boulder!$F$24*10^3</f>
        <v>0</v>
      </c>
      <c r="O130" s="11">
        <f>Minneapolis!$F$24*10^3</f>
        <v>0</v>
      </c>
      <c r="P130" s="11">
        <f>Helena!$F$24*10^3</f>
        <v>0</v>
      </c>
      <c r="Q130" s="11">
        <f>Duluth!$F$24*10^3</f>
        <v>0</v>
      </c>
      <c r="R130" s="11">
        <f>Fairbanks!$F$24*10^3</f>
        <v>0</v>
      </c>
    </row>
    <row r="131" spans="1:18">
      <c r="A131" s="5"/>
      <c r="B131" s="9" t="s">
        <v>214</v>
      </c>
      <c r="C131" s="11">
        <f>Miami!$F$25*10^3</f>
        <v>0</v>
      </c>
      <c r="D131" s="11">
        <f>Houston!$F$25*10^3</f>
        <v>0</v>
      </c>
      <c r="E131" s="11">
        <f>Phoenix!$F$25*10^3</f>
        <v>0</v>
      </c>
      <c r="F131" s="11">
        <f>Atlanta!$F$25*10^3</f>
        <v>0</v>
      </c>
      <c r="G131" s="11">
        <f>LosAngeles!$F$25*10^3</f>
        <v>0</v>
      </c>
      <c r="H131" s="11">
        <f>LasVegas!$F$25*10^3</f>
        <v>0</v>
      </c>
      <c r="I131" s="11">
        <f>SanFrancisco!$F$25*10^3</f>
        <v>0</v>
      </c>
      <c r="J131" s="11">
        <f>Baltimore!$F$25*10^3</f>
        <v>0</v>
      </c>
      <c r="K131" s="11">
        <f>Albuquerque!$F$25*10^3</f>
        <v>0</v>
      </c>
      <c r="L131" s="11">
        <f>Seattle!$F$25*10^3</f>
        <v>0</v>
      </c>
      <c r="M131" s="11">
        <f>Chicago!$F$25*10^3</f>
        <v>0</v>
      </c>
      <c r="N131" s="11">
        <f>Boulder!$F$25*10^3</f>
        <v>0</v>
      </c>
      <c r="O131" s="11">
        <f>Minneapolis!$F$25*10^3</f>
        <v>0</v>
      </c>
      <c r="P131" s="11">
        <f>Helena!$F$25*10^3</f>
        <v>0</v>
      </c>
      <c r="Q131" s="11">
        <f>Duluth!$F$25*10^3</f>
        <v>0</v>
      </c>
      <c r="R131" s="11">
        <f>Fairbanks!$F$25*10^3</f>
        <v>0</v>
      </c>
    </row>
    <row r="132" spans="1:18">
      <c r="A132" s="5"/>
      <c r="B132" s="9" t="s">
        <v>215</v>
      </c>
      <c r="C132" s="11">
        <f>Miami!$F$26*10^3</f>
        <v>0</v>
      </c>
      <c r="D132" s="11">
        <f>Houston!$F$26*10^3</f>
        <v>0</v>
      </c>
      <c r="E132" s="11">
        <f>Phoenix!$F$26*10^3</f>
        <v>0</v>
      </c>
      <c r="F132" s="11">
        <f>Atlanta!$F$26*10^3</f>
        <v>0</v>
      </c>
      <c r="G132" s="11">
        <f>LosAngeles!$F$26*10^3</f>
        <v>0</v>
      </c>
      <c r="H132" s="11">
        <f>LasVegas!$F$26*10^3</f>
        <v>0</v>
      </c>
      <c r="I132" s="11">
        <f>SanFrancisco!$F$26*10^3</f>
        <v>0</v>
      </c>
      <c r="J132" s="11">
        <f>Baltimore!$F$26*10^3</f>
        <v>0</v>
      </c>
      <c r="K132" s="11">
        <f>Albuquerque!$F$26*10^3</f>
        <v>0</v>
      </c>
      <c r="L132" s="11">
        <f>Seattle!$F$26*10^3</f>
        <v>0</v>
      </c>
      <c r="M132" s="11">
        <f>Chicago!$F$26*10^3</f>
        <v>0</v>
      </c>
      <c r="N132" s="11">
        <f>Boulder!$F$26*10^3</f>
        <v>0</v>
      </c>
      <c r="O132" s="11">
        <f>Minneapolis!$F$26*10^3</f>
        <v>0</v>
      </c>
      <c r="P132" s="11">
        <f>Helena!$F$26*10^3</f>
        <v>0</v>
      </c>
      <c r="Q132" s="11">
        <f>Duluth!$F$26*10^3</f>
        <v>0</v>
      </c>
      <c r="R132" s="11">
        <f>Fairbanks!$F$26*10^3</f>
        <v>0</v>
      </c>
    </row>
    <row r="133" spans="1:18">
      <c r="A133" s="5"/>
      <c r="B133" s="9" t="s">
        <v>216</v>
      </c>
      <c r="C133" s="11">
        <f>Miami!$F$28*10^3</f>
        <v>0</v>
      </c>
      <c r="D133" s="11">
        <f>Houston!$F$28*10^3</f>
        <v>0</v>
      </c>
      <c r="E133" s="11">
        <f>Phoenix!$F$28*10^3</f>
        <v>0</v>
      </c>
      <c r="F133" s="11">
        <f>Atlanta!$F$28*10^3</f>
        <v>0</v>
      </c>
      <c r="G133" s="11">
        <f>LosAngeles!$F$28*10^3</f>
        <v>0</v>
      </c>
      <c r="H133" s="11">
        <f>LasVegas!$F$28*10^3</f>
        <v>0</v>
      </c>
      <c r="I133" s="11">
        <f>SanFrancisco!$F$28*10^3</f>
        <v>0</v>
      </c>
      <c r="J133" s="11">
        <f>Baltimore!$F$28*10^3</f>
        <v>0</v>
      </c>
      <c r="K133" s="11">
        <f>Albuquerque!$F$28*10^3</f>
        <v>0</v>
      </c>
      <c r="L133" s="11">
        <f>Seattle!$F$28*10^3</f>
        <v>0</v>
      </c>
      <c r="M133" s="11">
        <f>Chicago!$F$28*10^3</f>
        <v>0</v>
      </c>
      <c r="N133" s="11">
        <f>Boulder!$F$28*10^3</f>
        <v>0</v>
      </c>
      <c r="O133" s="11">
        <f>Minneapolis!$F$28*10^3</f>
        <v>0</v>
      </c>
      <c r="P133" s="11">
        <f>Helena!$F$28*10^3</f>
        <v>0</v>
      </c>
      <c r="Q133" s="11">
        <f>Duluth!$F$28*10^3</f>
        <v>0</v>
      </c>
      <c r="R133" s="11">
        <f>Fairbanks!$F$28*10^3</f>
        <v>0</v>
      </c>
    </row>
    <row r="134" spans="1:18">
      <c r="A134" s="5"/>
      <c r="B134" s="8" t="s">
        <v>297</v>
      </c>
      <c r="C134" s="70">
        <f>Miami!$B$2*10^3</f>
        <v>16379980</v>
      </c>
      <c r="D134" s="70">
        <f>Houston!$B$2*10^3</f>
        <v>17010460</v>
      </c>
      <c r="E134" s="70">
        <f>Phoenix!$B$2*10^3</f>
        <v>15928180</v>
      </c>
      <c r="F134" s="70">
        <f>Atlanta!$B$2*10^3</f>
        <v>17481380</v>
      </c>
      <c r="G134" s="70">
        <f>LosAngeles!$B$2*10^3</f>
        <v>15408170</v>
      </c>
      <c r="H134" s="70">
        <f>LasVegas!$B$2*10^3</f>
        <v>16145350</v>
      </c>
      <c r="I134" s="70">
        <f>SanFrancisco!$B$2*10^3</f>
        <v>16081010</v>
      </c>
      <c r="J134" s="70">
        <f>Baltimore!$B$2*10^3</f>
        <v>18888380</v>
      </c>
      <c r="K134" s="70">
        <f>Albuquerque!$B$2*10^3</f>
        <v>17440610</v>
      </c>
      <c r="L134" s="70">
        <f>Seattle!$B$2*10^3</f>
        <v>17939830</v>
      </c>
      <c r="M134" s="70">
        <f>Chicago!$B$2*10^3</f>
        <v>20234270</v>
      </c>
      <c r="N134" s="70">
        <f>Boulder!$B$2*10^3</f>
        <v>18793290</v>
      </c>
      <c r="O134" s="70">
        <f>Minneapolis!$B$2*10^3</f>
        <v>21792800</v>
      </c>
      <c r="P134" s="70">
        <f>Helena!$B$2*10^3</f>
        <v>20569920</v>
      </c>
      <c r="Q134" s="70">
        <f>Duluth!$B$2*10^3</f>
        <v>23337730</v>
      </c>
      <c r="R134" s="70">
        <f>Fairbanks!$B$2*10^3</f>
        <v>28136540</v>
      </c>
    </row>
    <row r="135" spans="1:18">
      <c r="A135" s="8" t="s">
        <v>217</v>
      </c>
      <c r="B135" s="2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</row>
    <row r="136" spans="1:18">
      <c r="A136" s="5"/>
      <c r="B136" s="8" t="s">
        <v>331</v>
      </c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</row>
    <row r="137" spans="1:18">
      <c r="A137" s="5"/>
      <c r="B137" s="9" t="s">
        <v>298</v>
      </c>
      <c r="C137" s="71">
        <f>(Miami!$B$13*10^3)/Miami!$B$8</f>
        <v>2.2035575996735206E-2</v>
      </c>
      <c r="D137" s="71">
        <f>(Houston!$B$13*10^3)/Houston!$B$8</f>
        <v>2.2035575996735206E-2</v>
      </c>
      <c r="E137" s="71">
        <f>(Phoenix!$B$13*10^3)/Phoenix!$B$8</f>
        <v>0.10577076478432899</v>
      </c>
      <c r="F137" s="71">
        <f>(Atlanta!$B$13*10^3)/Atlanta!$B$8</f>
        <v>2.0272729916996392E-2</v>
      </c>
      <c r="G137" s="71">
        <f>(LosAngeles!$B$13*10^3)/LosAngeles!$B$8</f>
        <v>0</v>
      </c>
      <c r="H137" s="71">
        <f>(LasVegas!$B$13*10^3)/LasVegas!$B$8</f>
        <v>8.2853765747724378E-2</v>
      </c>
      <c r="I137" s="71">
        <f>(SanFrancisco!$B$13*10^3)/SanFrancisco!$B$8</f>
        <v>0</v>
      </c>
      <c r="J137" s="71">
        <f>(Baltimore!$B$13*10^3)/Baltimore!$B$8</f>
        <v>8.8142303986940822E-3</v>
      </c>
      <c r="K137" s="71">
        <f>(Albuquerque!$B$13*10^3)/Albuquerque!$B$8</f>
        <v>1.586561471764935E-2</v>
      </c>
      <c r="L137" s="71">
        <f>(Seattle!$B$13*10^3)/Seattle!$B$8</f>
        <v>0</v>
      </c>
      <c r="M137" s="71">
        <f>(Chicago!$B$13*10^3)/Chicago!$B$8</f>
        <v>2.7324114235951658E-2</v>
      </c>
      <c r="N137" s="71">
        <f>(Boulder!$B$13*10^3)/Boulder!$B$8</f>
        <v>2.0272729916996392E-2</v>
      </c>
      <c r="O137" s="71">
        <f>(Minneapolis!$B$13*10^3)/Minneapolis!$B$8</f>
        <v>5.6411074551642133E-2</v>
      </c>
      <c r="P137" s="71">
        <f>(Helena!$B$13*10^3)/Helena!$B$8</f>
        <v>6.6988151030075035E-2</v>
      </c>
      <c r="Q137" s="71">
        <f>(Duluth!$B$13*10^3)/Duluth!$B$8</f>
        <v>5.7292497591511539E-2</v>
      </c>
      <c r="R137" s="71">
        <f>(Fairbanks!$B$13*10^3)/Fairbanks!$B$8</f>
        <v>0.36843483066541266</v>
      </c>
    </row>
    <row r="138" spans="1:18">
      <c r="A138" s="5"/>
      <c r="B138" s="9" t="s">
        <v>299</v>
      </c>
      <c r="C138" s="71">
        <f>(Miami!$B$14*10^3)/Miami!$B$8</f>
        <v>391.92211040881278</v>
      </c>
      <c r="D138" s="71">
        <f>(Houston!$B$14*10^3)/Houston!$B$8</f>
        <v>295.39571046663417</v>
      </c>
      <c r="E138" s="71">
        <f>(Phoenix!$B$14*10^3)/Phoenix!$B$8</f>
        <v>281.55648731764455</v>
      </c>
      <c r="F138" s="71">
        <f>(Atlanta!$B$14*10^3)/Atlanta!$B$8</f>
        <v>186.10718633018635</v>
      </c>
      <c r="G138" s="71">
        <f>(LosAngeles!$B$14*10^3)/LosAngeles!$B$8</f>
        <v>134.72198595187959</v>
      </c>
      <c r="H138" s="71">
        <f>(LasVegas!$B$14*10^3)/LasVegas!$B$8</f>
        <v>208.66632761260399</v>
      </c>
      <c r="I138" s="71">
        <f>(SanFrancisco!$B$14*10^3)/SanFrancisco!$B$8</f>
        <v>71.589179298193343</v>
      </c>
      <c r="J138" s="71">
        <f>(Baltimore!$B$14*10^3)/Baltimore!$B$8</f>
        <v>155.78006379739961</v>
      </c>
      <c r="K138" s="71">
        <f>(Albuquerque!$B$14*10^3)/Albuquerque!$B$8</f>
        <v>122.40762466186408</v>
      </c>
      <c r="L138" s="71">
        <f>(Seattle!$B$14*10^3)/Seattle!$B$8</f>
        <v>70.171851050083333</v>
      </c>
      <c r="M138" s="71">
        <f>(Chicago!$B$14*10^3)/Chicago!$B$8</f>
        <v>119.70253735250486</v>
      </c>
      <c r="N138" s="71">
        <f>(Boulder!$B$14*10^3)/Boulder!$B$8</f>
        <v>96.687700358474743</v>
      </c>
      <c r="O138" s="71">
        <f>(Minneapolis!$B$14*10^3)/Minneapolis!$B$8</f>
        <v>112.4290344275025</v>
      </c>
      <c r="P138" s="71">
        <f>(Helena!$B$14*10^3)/Helena!$B$8</f>
        <v>78.188393597695608</v>
      </c>
      <c r="Q138" s="71">
        <f>(Duluth!$B$14*10^3)/Duluth!$B$8</f>
        <v>72.668041098993498</v>
      </c>
      <c r="R138" s="71">
        <f>(Fairbanks!$B$14*10^3)/Fairbanks!$B$8</f>
        <v>55.706817542786474</v>
      </c>
    </row>
    <row r="139" spans="1:18">
      <c r="A139" s="5"/>
      <c r="B139" s="9" t="s">
        <v>300</v>
      </c>
      <c r="C139" s="71">
        <f>(Miami!$B$15*10^3)/Miami!$B$8</f>
        <v>197.23074509333827</v>
      </c>
      <c r="D139" s="71">
        <f>(Houston!$B$15*10^3)/Houston!$B$8</f>
        <v>197.23074509333827</v>
      </c>
      <c r="E139" s="71">
        <f>(Phoenix!$B$15*10^3)/Phoenix!$B$8</f>
        <v>197.23074509333827</v>
      </c>
      <c r="F139" s="71">
        <f>(Atlanta!$B$15*10^3)/Atlanta!$B$8</f>
        <v>197.23074509333827</v>
      </c>
      <c r="G139" s="71">
        <f>(LosAngeles!$B$15*10^3)/LosAngeles!$B$8</f>
        <v>197.23074509333827</v>
      </c>
      <c r="H139" s="71">
        <f>(LasVegas!$B$15*10^3)/LasVegas!$B$8</f>
        <v>197.23074509333827</v>
      </c>
      <c r="I139" s="71">
        <f>(SanFrancisco!$B$15*10^3)/SanFrancisco!$B$8</f>
        <v>197.23074509333827</v>
      </c>
      <c r="J139" s="71">
        <f>(Baltimore!$B$15*10^3)/Baltimore!$B$8</f>
        <v>197.23074509333827</v>
      </c>
      <c r="K139" s="71">
        <f>(Albuquerque!$B$15*10^3)/Albuquerque!$B$8</f>
        <v>197.23074509333827</v>
      </c>
      <c r="L139" s="71">
        <f>(Seattle!$B$15*10^3)/Seattle!$B$8</f>
        <v>197.23074509333827</v>
      </c>
      <c r="M139" s="71">
        <f>(Chicago!$B$15*10^3)/Chicago!$B$8</f>
        <v>197.23074509333827</v>
      </c>
      <c r="N139" s="71">
        <f>(Boulder!$B$15*10^3)/Boulder!$B$8</f>
        <v>197.23074509333827</v>
      </c>
      <c r="O139" s="71">
        <f>(Minneapolis!$B$15*10^3)/Minneapolis!$B$8</f>
        <v>197.23074509333827</v>
      </c>
      <c r="P139" s="71">
        <f>(Helena!$B$15*10^3)/Helena!$B$8</f>
        <v>197.23074509333827</v>
      </c>
      <c r="Q139" s="71">
        <f>(Duluth!$B$15*10^3)/Duluth!$B$8</f>
        <v>197.23074509333827</v>
      </c>
      <c r="R139" s="71">
        <f>(Fairbanks!$B$15*10^3)/Fairbanks!$B$8</f>
        <v>197.23074509333827</v>
      </c>
    </row>
    <row r="140" spans="1:18">
      <c r="A140" s="5"/>
      <c r="B140" s="9" t="s">
        <v>301</v>
      </c>
      <c r="C140" s="71">
        <f>(Miami!$B$16*10^3)/Miami!$B$8</f>
        <v>16.487899383797153</v>
      </c>
      <c r="D140" s="71">
        <f>(Houston!$B$16*10^3)/Houston!$B$8</f>
        <v>16.481729422518065</v>
      </c>
      <c r="E140" s="71">
        <f>(Phoenix!$B$16*10^3)/Phoenix!$B$8</f>
        <v>16.479085153398458</v>
      </c>
      <c r="F140" s="71">
        <f>(Atlanta!$B$16*10^3)/Atlanta!$B$8</f>
        <v>16.476440884278848</v>
      </c>
      <c r="G140" s="71">
        <f>(LosAngeles!$B$16*10^3)/LosAngeles!$B$8</f>
        <v>16.464100961720678</v>
      </c>
      <c r="H140" s="71">
        <f>(LasVegas!$B$16*10^3)/LasVegas!$B$8</f>
        <v>16.459693846521329</v>
      </c>
      <c r="I140" s="71">
        <f>(SanFrancisco!$B$16*10^3)/SanFrancisco!$B$8</f>
        <v>16.468508076920024</v>
      </c>
      <c r="J140" s="71">
        <f>(Baltimore!$B$16*10^3)/Baltimore!$B$8</f>
        <v>16.458812423481461</v>
      </c>
      <c r="K140" s="71">
        <f>(Albuquerque!$B$16*10^3)/Albuquerque!$B$8</f>
        <v>16.464982384760546</v>
      </c>
      <c r="L140" s="71">
        <f>(Seattle!$B$16*10^3)/Seattle!$B$8</f>
        <v>16.43236973228538</v>
      </c>
      <c r="M140" s="71">
        <f>(Chicago!$B$16*10^3)/Chicago!$B$8</f>
        <v>16.461456692601068</v>
      </c>
      <c r="N140" s="71">
        <f>(Boulder!$B$16*10^3)/Boulder!$B$8</f>
        <v>16.451761039162506</v>
      </c>
      <c r="O140" s="71">
        <f>(Minneapolis!$B$16*10^3)/Minneapolis!$B$8</f>
        <v>16.450879616122638</v>
      </c>
      <c r="P140" s="71">
        <f>(Helena!$B$16*10^3)/Helena!$B$8</f>
        <v>16.446472500923289</v>
      </c>
      <c r="Q140" s="71">
        <f>(Duluth!$B$16*10^3)/Duluth!$B$8</f>
        <v>16.437658270524594</v>
      </c>
      <c r="R140" s="71">
        <f>(Fairbanks!$B$16*10^3)/Fairbanks!$B$8</f>
        <v>16.337176043979483</v>
      </c>
    </row>
    <row r="141" spans="1:18">
      <c r="A141" s="5"/>
      <c r="B141" s="9" t="s">
        <v>302</v>
      </c>
      <c r="C141" s="71">
        <f>(Miami!$B$17*10^3)/Miami!$B$8</f>
        <v>172.06964299722614</v>
      </c>
      <c r="D141" s="71">
        <f>(Houston!$B$17*10^3)/Houston!$B$8</f>
        <v>172.06964299722614</v>
      </c>
      <c r="E141" s="71">
        <f>(Phoenix!$B$17*10^3)/Phoenix!$B$8</f>
        <v>172.06964299722614</v>
      </c>
      <c r="F141" s="71">
        <f>(Atlanta!$B$17*10^3)/Atlanta!$B$8</f>
        <v>172.06964299722614</v>
      </c>
      <c r="G141" s="71">
        <f>(LosAngeles!$B$17*10^3)/LosAngeles!$B$8</f>
        <v>172.06964299722614</v>
      </c>
      <c r="H141" s="71">
        <f>(LasVegas!$B$17*10^3)/LasVegas!$B$8</f>
        <v>172.06964299722614</v>
      </c>
      <c r="I141" s="71">
        <f>(SanFrancisco!$B$17*10^3)/SanFrancisco!$B$8</f>
        <v>172.06964299722614</v>
      </c>
      <c r="J141" s="71">
        <f>(Baltimore!$B$17*10^3)/Baltimore!$B$8</f>
        <v>172.06964299722614</v>
      </c>
      <c r="K141" s="71">
        <f>(Albuquerque!$B$17*10^3)/Albuquerque!$B$8</f>
        <v>172.06964299722614</v>
      </c>
      <c r="L141" s="71">
        <f>(Seattle!$B$17*10^3)/Seattle!$B$8</f>
        <v>172.06964299722614</v>
      </c>
      <c r="M141" s="71">
        <f>(Chicago!$B$17*10^3)/Chicago!$B$8</f>
        <v>172.06964299722614</v>
      </c>
      <c r="N141" s="71">
        <f>(Boulder!$B$17*10^3)/Boulder!$B$8</f>
        <v>172.06964299722614</v>
      </c>
      <c r="O141" s="71">
        <f>(Minneapolis!$B$17*10^3)/Minneapolis!$B$8</f>
        <v>172.06964299722614</v>
      </c>
      <c r="P141" s="71">
        <f>(Helena!$B$17*10^3)/Helena!$B$8</f>
        <v>172.06964299722614</v>
      </c>
      <c r="Q141" s="71">
        <f>(Duluth!$B$17*10^3)/Duluth!$B$8</f>
        <v>172.06964299722614</v>
      </c>
      <c r="R141" s="71">
        <f>(Fairbanks!$B$17*10^3)/Fairbanks!$B$8</f>
        <v>172.06964299722614</v>
      </c>
    </row>
    <row r="142" spans="1:18">
      <c r="A142" s="5"/>
      <c r="B142" s="9" t="s">
        <v>303</v>
      </c>
      <c r="C142" s="71">
        <f>(Miami!$B$18*10^3)/Miami!$B$8</f>
        <v>83.518358719785908</v>
      </c>
      <c r="D142" s="71">
        <f>(Houston!$B$18*10^3)/Houston!$B$8</f>
        <v>83.518358719785908</v>
      </c>
      <c r="E142" s="71">
        <f>(Phoenix!$B$18*10^3)/Phoenix!$B$8</f>
        <v>83.518358719785908</v>
      </c>
      <c r="F142" s="71">
        <f>(Atlanta!$B$18*10^3)/Atlanta!$B$8</f>
        <v>83.518358719785908</v>
      </c>
      <c r="G142" s="71">
        <f>(LosAngeles!$B$18*10^3)/LosAngeles!$B$8</f>
        <v>83.518358719785908</v>
      </c>
      <c r="H142" s="71">
        <f>(LasVegas!$B$18*10^3)/LasVegas!$B$8</f>
        <v>83.518358719785908</v>
      </c>
      <c r="I142" s="71">
        <f>(SanFrancisco!$B$18*10^3)/SanFrancisco!$B$8</f>
        <v>83.518358719785908</v>
      </c>
      <c r="J142" s="71">
        <f>(Baltimore!$B$18*10^3)/Baltimore!$B$8</f>
        <v>83.518358719785908</v>
      </c>
      <c r="K142" s="71">
        <f>(Albuquerque!$B$18*10^3)/Albuquerque!$B$8</f>
        <v>83.518358719785908</v>
      </c>
      <c r="L142" s="71">
        <f>(Seattle!$B$18*10^3)/Seattle!$B$8</f>
        <v>83.518358719785908</v>
      </c>
      <c r="M142" s="71">
        <f>(Chicago!$B$18*10^3)/Chicago!$B$8</f>
        <v>83.518358719785908</v>
      </c>
      <c r="N142" s="71">
        <f>(Boulder!$B$18*10^3)/Boulder!$B$8</f>
        <v>83.518358719785908</v>
      </c>
      <c r="O142" s="71">
        <f>(Minneapolis!$B$18*10^3)/Minneapolis!$B$8</f>
        <v>83.518358719785908</v>
      </c>
      <c r="P142" s="71">
        <f>(Helena!$B$18*10^3)/Helena!$B$8</f>
        <v>83.518358719785908</v>
      </c>
      <c r="Q142" s="71">
        <f>(Duluth!$B$18*10^3)/Duluth!$B$8</f>
        <v>83.518358719785908</v>
      </c>
      <c r="R142" s="71">
        <f>(Fairbanks!$B$18*10^3)/Fairbanks!$B$8</f>
        <v>83.518358719785908</v>
      </c>
    </row>
    <row r="143" spans="1:18">
      <c r="A143" s="5"/>
      <c r="B143" s="9" t="s">
        <v>304</v>
      </c>
      <c r="C143" s="71">
        <f>(Miami!$B$19*10^3)/Miami!$B$8</f>
        <v>101.30811993347018</v>
      </c>
      <c r="D143" s="71">
        <f>(Houston!$B$19*10^3)/Houston!$B$8</f>
        <v>100.6162028471727</v>
      </c>
      <c r="E143" s="71">
        <f>(Phoenix!$B$19*10^3)/Phoenix!$B$8</f>
        <v>103.39444826884107</v>
      </c>
      <c r="F143" s="71">
        <f>(Atlanta!$B$19*10^3)/Atlanta!$B$8</f>
        <v>100.17108421203865</v>
      </c>
      <c r="G143" s="71">
        <f>(LosAngeles!$B$19*10^3)/LosAngeles!$B$8</f>
        <v>100.92822660328646</v>
      </c>
      <c r="H143" s="71">
        <f>(LasVegas!$B$19*10^3)/LasVegas!$B$8</f>
        <v>102.26534535476836</v>
      </c>
      <c r="I143" s="71">
        <f>(SanFrancisco!$B$19*10^3)/SanFrancisco!$B$8</f>
        <v>98.231072101286074</v>
      </c>
      <c r="J143" s="71">
        <f>(Baltimore!$B$19*10^3)/Baltimore!$B$8</f>
        <v>99.437740242867292</v>
      </c>
      <c r="K143" s="71">
        <f>(Albuquerque!$B$19*10^3)/Albuquerque!$B$8</f>
        <v>102.80125056300896</v>
      </c>
      <c r="L143" s="71">
        <f>(Seattle!$B$19*10^3)/Seattle!$B$8</f>
        <v>100.31387474449748</v>
      </c>
      <c r="M143" s="71">
        <f>(Chicago!$B$19*10^3)/Chicago!$B$8</f>
        <v>99.922522914795465</v>
      </c>
      <c r="N143" s="71">
        <f>(Boulder!$B$19*10^3)/Boulder!$B$8</f>
        <v>101.99827417368793</v>
      </c>
      <c r="O143" s="71">
        <f>(Minneapolis!$B$19*10^3)/Minneapolis!$B$8</f>
        <v>100.08911186933079</v>
      </c>
      <c r="P143" s="71">
        <f>(Helena!$B$19*10^3)/Helena!$B$8</f>
        <v>101.3856851609787</v>
      </c>
      <c r="Q143" s="71">
        <f>(Duluth!$B$19*10^3)/Duluth!$B$8</f>
        <v>101.22967328292181</v>
      </c>
      <c r="R143" s="71">
        <f>(Fairbanks!$B$19*10^3)/Fairbanks!$B$8</f>
        <v>104.67868163793079</v>
      </c>
    </row>
    <row r="144" spans="1:18">
      <c r="A144" s="5"/>
      <c r="B144" s="9" t="s">
        <v>305</v>
      </c>
      <c r="C144" s="71">
        <f>(Miami!$B$20*10^3)/Miami!$B$8</f>
        <v>12.05257864717429</v>
      </c>
      <c r="D144" s="71">
        <f>(Houston!$B$20*10^3)/Houston!$B$8</f>
        <v>9.6498194404902815</v>
      </c>
      <c r="E144" s="71">
        <f>(Phoenix!$B$20*10^3)/Phoenix!$B$8</f>
        <v>8.719918133428056</v>
      </c>
      <c r="F144" s="71">
        <f>(Atlanta!$B$20*10^3)/Atlanta!$B$8</f>
        <v>7.5273527604847468</v>
      </c>
      <c r="G144" s="71">
        <f>(LosAngeles!$B$20*10^3)/LosAngeles!$B$8</f>
        <v>6.1875897398832462</v>
      </c>
      <c r="H144" s="71">
        <f>(LasVegas!$B$20*10^3)/LasVegas!$B$8</f>
        <v>6.9782262066461058</v>
      </c>
      <c r="I144" s="71">
        <f>(SanFrancisco!$B$20*10^3)/SanFrancisco!$B$8</f>
        <v>4.9553603301458136</v>
      </c>
      <c r="J144" s="71">
        <f>(Baltimore!$B$20*10^3)/Baltimore!$B$8</f>
        <v>6.8504198658650415</v>
      </c>
      <c r="K144" s="71">
        <f>(Albuquerque!$B$20*10^3)/Albuquerque!$B$8</f>
        <v>5.8350205239354827</v>
      </c>
      <c r="L144" s="71">
        <f>(Seattle!$B$20*10^3)/Seattle!$B$8</f>
        <v>4.9914986747804591</v>
      </c>
      <c r="M144" s="71">
        <f>(Chicago!$B$20*10^3)/Chicago!$B$8</f>
        <v>6.2484079296342356</v>
      </c>
      <c r="N144" s="71">
        <f>(Boulder!$B$20*10^3)/Boulder!$B$8</f>
        <v>5.4075303495988196</v>
      </c>
      <c r="O144" s="71">
        <f>(Minneapolis!$B$20*10^3)/Minneapolis!$B$8</f>
        <v>6.3286174262623511</v>
      </c>
      <c r="P144" s="71">
        <f>(Helena!$B$20*10^3)/Helena!$B$8</f>
        <v>5.3052852769739687</v>
      </c>
      <c r="Q144" s="71">
        <f>(Duluth!$B$20*10^3)/Duluth!$B$8</f>
        <v>5.5512023050975339</v>
      </c>
      <c r="R144" s="71">
        <f>(Fairbanks!$B$20*10^3)/Fairbanks!$B$8</f>
        <v>5.9011272519256881</v>
      </c>
    </row>
    <row r="145" spans="1:18">
      <c r="A145" s="5"/>
      <c r="B145" s="9" t="s">
        <v>306</v>
      </c>
      <c r="C145" s="71">
        <f>(Miami!$B$21*10^3)/Miami!$B$8</f>
        <v>0</v>
      </c>
      <c r="D145" s="71">
        <f>(Houston!$B$21*10^3)/Houston!$B$8</f>
        <v>0</v>
      </c>
      <c r="E145" s="71">
        <f>(Phoenix!$B$21*10^3)/Phoenix!$B$8</f>
        <v>0</v>
      </c>
      <c r="F145" s="71">
        <f>(Atlanta!$B$21*10^3)/Atlanta!$B$8</f>
        <v>0</v>
      </c>
      <c r="G145" s="71">
        <f>(LosAngeles!$B$21*10^3)/LosAngeles!$B$8</f>
        <v>0</v>
      </c>
      <c r="H145" s="71">
        <f>(LasVegas!$B$21*10^3)/LasVegas!$B$8</f>
        <v>0</v>
      </c>
      <c r="I145" s="71">
        <f>(SanFrancisco!$B$21*10^3)/SanFrancisco!$B$8</f>
        <v>0</v>
      </c>
      <c r="J145" s="71">
        <f>(Baltimore!$B$21*10^3)/Baltimore!$B$8</f>
        <v>0</v>
      </c>
      <c r="K145" s="71">
        <f>(Albuquerque!$B$21*10^3)/Albuquerque!$B$8</f>
        <v>0</v>
      </c>
      <c r="L145" s="71">
        <f>(Seattle!$B$21*10^3)/Seattle!$B$8</f>
        <v>0</v>
      </c>
      <c r="M145" s="71">
        <f>(Chicago!$B$21*10^3)/Chicago!$B$8</f>
        <v>0</v>
      </c>
      <c r="N145" s="71">
        <f>(Boulder!$B$21*10^3)/Boulder!$B$8</f>
        <v>0</v>
      </c>
      <c r="O145" s="71">
        <f>(Minneapolis!$B$21*10^3)/Minneapolis!$B$8</f>
        <v>0</v>
      </c>
      <c r="P145" s="71">
        <f>(Helena!$B$21*10^3)/Helena!$B$8</f>
        <v>0</v>
      </c>
      <c r="Q145" s="71">
        <f>(Duluth!$B$21*10^3)/Duluth!$B$8</f>
        <v>0</v>
      </c>
      <c r="R145" s="71">
        <f>(Fairbanks!$B$21*10^3)/Fairbanks!$B$8</f>
        <v>0</v>
      </c>
    </row>
    <row r="146" spans="1:18">
      <c r="A146" s="5"/>
      <c r="B146" s="9" t="s">
        <v>307</v>
      </c>
      <c r="C146" s="71">
        <f>(Miami!$B$22*10^3)/Miami!$B$8</f>
        <v>0</v>
      </c>
      <c r="D146" s="71">
        <f>(Houston!$B$22*10^3)/Houston!$B$8</f>
        <v>0</v>
      </c>
      <c r="E146" s="71">
        <f>(Phoenix!$B$22*10^3)/Phoenix!$B$8</f>
        <v>0</v>
      </c>
      <c r="F146" s="71">
        <f>(Atlanta!$B$22*10^3)/Atlanta!$B$8</f>
        <v>0</v>
      </c>
      <c r="G146" s="71">
        <f>(LosAngeles!$B$22*10^3)/LosAngeles!$B$8</f>
        <v>0</v>
      </c>
      <c r="H146" s="71">
        <f>(LasVegas!$B$22*10^3)/LasVegas!$B$8</f>
        <v>0</v>
      </c>
      <c r="I146" s="71">
        <f>(SanFrancisco!$B$22*10^3)/SanFrancisco!$B$8</f>
        <v>0</v>
      </c>
      <c r="J146" s="71">
        <f>(Baltimore!$B$22*10^3)/Baltimore!$B$8</f>
        <v>0</v>
      </c>
      <c r="K146" s="71">
        <f>(Albuquerque!$B$22*10^3)/Albuquerque!$B$8</f>
        <v>0</v>
      </c>
      <c r="L146" s="71">
        <f>(Seattle!$B$22*10^3)/Seattle!$B$8</f>
        <v>0</v>
      </c>
      <c r="M146" s="71">
        <f>(Chicago!$B$22*10^3)/Chicago!$B$8</f>
        <v>0</v>
      </c>
      <c r="N146" s="71">
        <f>(Boulder!$B$22*10^3)/Boulder!$B$8</f>
        <v>0</v>
      </c>
      <c r="O146" s="71">
        <f>(Minneapolis!$B$22*10^3)/Minneapolis!$B$8</f>
        <v>0</v>
      </c>
      <c r="P146" s="71">
        <f>(Helena!$B$22*10^3)/Helena!$B$8</f>
        <v>0</v>
      </c>
      <c r="Q146" s="71">
        <f>(Duluth!$B$22*10^3)/Duluth!$B$8</f>
        <v>0</v>
      </c>
      <c r="R146" s="71">
        <f>(Fairbanks!$B$22*10^3)/Fairbanks!$B$8</f>
        <v>0</v>
      </c>
    </row>
    <row r="147" spans="1:18">
      <c r="A147" s="5"/>
      <c r="B147" s="9" t="s">
        <v>308</v>
      </c>
      <c r="C147" s="71">
        <f>(Miami!$B$23*10^3)/Miami!$B$8</f>
        <v>0</v>
      </c>
      <c r="D147" s="71">
        <f>(Houston!$B$23*10^3)/Houston!$B$8</f>
        <v>0</v>
      </c>
      <c r="E147" s="71">
        <f>(Phoenix!$B$23*10^3)/Phoenix!$B$8</f>
        <v>0</v>
      </c>
      <c r="F147" s="71">
        <f>(Atlanta!$B$23*10^3)/Atlanta!$B$8</f>
        <v>0</v>
      </c>
      <c r="G147" s="71">
        <f>(LosAngeles!$B$23*10^3)/LosAngeles!$B$8</f>
        <v>0</v>
      </c>
      <c r="H147" s="71">
        <f>(LasVegas!$B$23*10^3)/LasVegas!$B$8</f>
        <v>0</v>
      </c>
      <c r="I147" s="71">
        <f>(SanFrancisco!$B$23*10^3)/SanFrancisco!$B$8</f>
        <v>0</v>
      </c>
      <c r="J147" s="71">
        <f>(Baltimore!$B$23*10^3)/Baltimore!$B$8</f>
        <v>0</v>
      </c>
      <c r="K147" s="71">
        <f>(Albuquerque!$B$23*10^3)/Albuquerque!$B$8</f>
        <v>0</v>
      </c>
      <c r="L147" s="71">
        <f>(Seattle!$B$23*10^3)/Seattle!$B$8</f>
        <v>0</v>
      </c>
      <c r="M147" s="71">
        <f>(Chicago!$B$23*10^3)/Chicago!$B$8</f>
        <v>0</v>
      </c>
      <c r="N147" s="71">
        <f>(Boulder!$B$23*10^3)/Boulder!$B$8</f>
        <v>0</v>
      </c>
      <c r="O147" s="71">
        <f>(Minneapolis!$B$23*10^3)/Minneapolis!$B$8</f>
        <v>0</v>
      </c>
      <c r="P147" s="71">
        <f>(Helena!$B$23*10^3)/Helena!$B$8</f>
        <v>0</v>
      </c>
      <c r="Q147" s="71">
        <f>(Duluth!$B$23*10^3)/Duluth!$B$8</f>
        <v>0</v>
      </c>
      <c r="R147" s="71">
        <f>(Fairbanks!$B$23*10^3)/Fairbanks!$B$8</f>
        <v>0</v>
      </c>
    </row>
    <row r="148" spans="1:18">
      <c r="A148" s="5"/>
      <c r="B148" s="9" t="s">
        <v>309</v>
      </c>
      <c r="C148" s="71">
        <f>(Miami!$B$24*10^3)/Miami!$B$8</f>
        <v>0</v>
      </c>
      <c r="D148" s="71">
        <f>(Houston!$B$24*10^3)/Houston!$B$8</f>
        <v>0</v>
      </c>
      <c r="E148" s="71">
        <f>(Phoenix!$B$24*10^3)/Phoenix!$B$8</f>
        <v>0</v>
      </c>
      <c r="F148" s="71">
        <f>(Atlanta!$B$24*10^3)/Atlanta!$B$8</f>
        <v>0</v>
      </c>
      <c r="G148" s="71">
        <f>(LosAngeles!$B$24*10^3)/LosAngeles!$B$8</f>
        <v>0</v>
      </c>
      <c r="H148" s="71">
        <f>(LasVegas!$B$24*10^3)/LasVegas!$B$8</f>
        <v>0</v>
      </c>
      <c r="I148" s="71">
        <f>(SanFrancisco!$B$24*10^3)/SanFrancisco!$B$8</f>
        <v>0</v>
      </c>
      <c r="J148" s="71">
        <f>(Baltimore!$B$24*10^3)/Baltimore!$B$8</f>
        <v>0</v>
      </c>
      <c r="K148" s="71">
        <f>(Albuquerque!$B$24*10^3)/Albuquerque!$B$8</f>
        <v>0</v>
      </c>
      <c r="L148" s="71">
        <f>(Seattle!$B$24*10^3)/Seattle!$B$8</f>
        <v>0</v>
      </c>
      <c r="M148" s="71">
        <f>(Chicago!$B$24*10^3)/Chicago!$B$8</f>
        <v>0</v>
      </c>
      <c r="N148" s="71">
        <f>(Boulder!$B$24*10^3)/Boulder!$B$8</f>
        <v>0</v>
      </c>
      <c r="O148" s="71">
        <f>(Minneapolis!$B$24*10^3)/Minneapolis!$B$8</f>
        <v>0</v>
      </c>
      <c r="P148" s="71">
        <f>(Helena!$B$24*10^3)/Helena!$B$8</f>
        <v>0</v>
      </c>
      <c r="Q148" s="71">
        <f>(Duluth!$B$24*10^3)/Duluth!$B$8</f>
        <v>0</v>
      </c>
      <c r="R148" s="71">
        <f>(Fairbanks!$B$24*10^3)/Fairbanks!$B$8</f>
        <v>0</v>
      </c>
    </row>
    <row r="149" spans="1:18">
      <c r="A149" s="5"/>
      <c r="B149" s="9" t="s">
        <v>310</v>
      </c>
      <c r="C149" s="71">
        <f>(Miami!$B$25*10^3)/Miami!$B$8</f>
        <v>6.9262222472938104</v>
      </c>
      <c r="D149" s="71">
        <f>(Houston!$B$25*10^3)/Houston!$B$8</f>
        <v>6.6838309113297232</v>
      </c>
      <c r="E149" s="71">
        <f>(Phoenix!$B$25*10^3)/Phoenix!$B$8</f>
        <v>6.7287834863630627</v>
      </c>
      <c r="F149" s="71">
        <f>(Atlanta!$B$25*10^3)/Atlanta!$B$8</f>
        <v>6.4731708048009349</v>
      </c>
      <c r="G149" s="71">
        <f>(LosAngeles!$B$25*10^3)/LosAngeles!$B$8</f>
        <v>6.5313447254323158</v>
      </c>
      <c r="H149" s="71">
        <f>(LasVegas!$B$25*10^3)/LasVegas!$B$8</f>
        <v>6.5648388009473528</v>
      </c>
      <c r="I149" s="71">
        <f>(SanFrancisco!$B$25*10^3)/SanFrancisco!$B$8</f>
        <v>6.3400759257806536</v>
      </c>
      <c r="J149" s="71">
        <f>(Baltimore!$B$25*10^3)/Baltimore!$B$8</f>
        <v>6.3312616953819596</v>
      </c>
      <c r="K149" s="71">
        <f>(Albuquerque!$B$25*10^3)/Albuquerque!$B$8</f>
        <v>6.3339059645015681</v>
      </c>
      <c r="L149" s="71">
        <f>(Seattle!$B$25*10^3)/Seattle!$B$8</f>
        <v>6.2140324310793282</v>
      </c>
      <c r="M149" s="71">
        <f>(Chicago!$B$25*10^3)/Chicago!$B$8</f>
        <v>6.2237280845178917</v>
      </c>
      <c r="N149" s="71">
        <f>(Boulder!$B$25*10^3)/Boulder!$B$8</f>
        <v>6.2131510080394587</v>
      </c>
      <c r="O149" s="71">
        <f>(Minneapolis!$B$25*10^3)/Minneapolis!$B$8</f>
        <v>6.1796569325244217</v>
      </c>
      <c r="P149" s="71">
        <f>(Helena!$B$25*10^3)/Helena!$B$8</f>
        <v>6.1135502045342163</v>
      </c>
      <c r="Q149" s="71">
        <f>(Duluth!$B$25*10^3)/Duluth!$B$8</f>
        <v>6.0306964387864914</v>
      </c>
      <c r="R149" s="71">
        <f>(Fairbanks!$B$25*10^3)/Fairbanks!$B$8</f>
        <v>5.9037715210452966</v>
      </c>
    </row>
    <row r="150" spans="1:18">
      <c r="A150" s="5"/>
      <c r="B150" s="9" t="s">
        <v>311</v>
      </c>
      <c r="C150" s="71">
        <f>(Miami!$B$26*10^3)/Miami!$B$8</f>
        <v>0</v>
      </c>
      <c r="D150" s="71">
        <f>(Houston!$B$26*10^3)/Houston!$B$8</f>
        <v>0</v>
      </c>
      <c r="E150" s="71">
        <f>(Phoenix!$B$26*10^3)/Phoenix!$B$8</f>
        <v>0</v>
      </c>
      <c r="F150" s="71">
        <f>(Atlanta!$B$26*10^3)/Atlanta!$B$8</f>
        <v>0</v>
      </c>
      <c r="G150" s="71">
        <f>(LosAngeles!$B$26*10^3)/LosAngeles!$B$8</f>
        <v>0</v>
      </c>
      <c r="H150" s="71">
        <f>(LasVegas!$B$26*10^3)/LasVegas!$B$8</f>
        <v>0</v>
      </c>
      <c r="I150" s="71">
        <f>(SanFrancisco!$B$26*10^3)/SanFrancisco!$B$8</f>
        <v>0</v>
      </c>
      <c r="J150" s="71">
        <f>(Baltimore!$B$26*10^3)/Baltimore!$B$8</f>
        <v>0</v>
      </c>
      <c r="K150" s="71">
        <f>(Albuquerque!$B$26*10^3)/Albuquerque!$B$8</f>
        <v>0</v>
      </c>
      <c r="L150" s="71">
        <f>(Seattle!$B$26*10^3)/Seattle!$B$8</f>
        <v>0</v>
      </c>
      <c r="M150" s="71">
        <f>(Chicago!$B$26*10^3)/Chicago!$B$8</f>
        <v>0</v>
      </c>
      <c r="N150" s="71">
        <f>(Boulder!$B$26*10^3)/Boulder!$B$8</f>
        <v>0</v>
      </c>
      <c r="O150" s="71">
        <f>(Minneapolis!$B$26*10^3)/Minneapolis!$B$8</f>
        <v>0</v>
      </c>
      <c r="P150" s="71">
        <f>(Helena!$B$26*10^3)/Helena!$B$8</f>
        <v>0</v>
      </c>
      <c r="Q150" s="71">
        <f>(Duluth!$B$26*10^3)/Duluth!$B$8</f>
        <v>0</v>
      </c>
      <c r="R150" s="71">
        <f>(Fairbanks!$B$26*10^3)/Fairbanks!$B$8</f>
        <v>0</v>
      </c>
    </row>
    <row r="151" spans="1:18">
      <c r="A151" s="5"/>
      <c r="B151" s="9" t="s">
        <v>216</v>
      </c>
      <c r="C151" s="71">
        <f>(Miami!$B$28*10^3)/Miami!$B$8</f>
        <v>981.53859442993519</v>
      </c>
      <c r="D151" s="71">
        <f>(Houston!$B$28*10^3)/Houston!$B$8</f>
        <v>881.66983832057178</v>
      </c>
      <c r="E151" s="71">
        <f>(Phoenix!$B$28*10^3)/Phoenix!$B$8</f>
        <v>869.80323993480988</v>
      </c>
      <c r="F151" s="71">
        <f>(Atlanta!$B$28*10^3)/Atlanta!$B$8</f>
        <v>769.59337310901697</v>
      </c>
      <c r="G151" s="71">
        <f>(LosAngeles!$B$28*10^3)/LosAngeles!$B$8</f>
        <v>717.65199479255261</v>
      </c>
      <c r="H151" s="71">
        <f>(LasVegas!$B$28*10^3)/LasVegas!$B$8</f>
        <v>793.83691382062511</v>
      </c>
      <c r="I151" s="71">
        <f>(SanFrancisco!$B$28*10^3)/SanFrancisco!$B$8</f>
        <v>650.40294254267621</v>
      </c>
      <c r="J151" s="71">
        <f>(Baltimore!$B$28*10^3)/Baltimore!$B$8</f>
        <v>737.68497764270455</v>
      </c>
      <c r="K151" s="71">
        <f>(Albuquerque!$B$28*10^3)/Albuquerque!$B$8</f>
        <v>706.67739652313867</v>
      </c>
      <c r="L151" s="71">
        <f>(Seattle!$B$28*10^3)/Seattle!$B$8</f>
        <v>650.94149202003643</v>
      </c>
      <c r="M151" s="71">
        <f>(Chicago!$B$28*10^3)/Chicago!$B$8</f>
        <v>701.40560532167967</v>
      </c>
      <c r="N151" s="71">
        <f>(Boulder!$B$28*10^3)/Boulder!$B$8</f>
        <v>679.59743646923084</v>
      </c>
      <c r="O151" s="71">
        <f>(Minneapolis!$B$28*10^3)/Minneapolis!$B$8</f>
        <v>694.35245815664473</v>
      </c>
      <c r="P151" s="71">
        <f>(Helena!$B$28*10^3)/Helena!$B$8</f>
        <v>660.32424027944626</v>
      </c>
      <c r="Q151" s="71">
        <f>(Duluth!$B$28*10^3)/Duluth!$B$8</f>
        <v>654.79331070426576</v>
      </c>
      <c r="R151" s="71">
        <f>(Fairbanks!$B$28*10^3)/Fairbanks!$B$8</f>
        <v>641.71475563868353</v>
      </c>
    </row>
    <row r="152" spans="1:18">
      <c r="A152" s="5"/>
      <c r="B152" s="8" t="s">
        <v>332</v>
      </c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</row>
    <row r="153" spans="1:18">
      <c r="A153" s="5"/>
      <c r="B153" s="9" t="s">
        <v>312</v>
      </c>
      <c r="C153" s="71">
        <f>(Miami!$C$13*10^3)/Miami!$B$8</f>
        <v>15.514808347781324</v>
      </c>
      <c r="D153" s="71">
        <f>(Houston!$C$13*10^3)/Houston!$B$8</f>
        <v>80.54972592150574</v>
      </c>
      <c r="E153" s="71">
        <f>(Phoenix!$C$13*10^3)/Phoenix!$B$8</f>
        <v>48.95159136522733</v>
      </c>
      <c r="F153" s="71">
        <f>(Atlanta!$C$13*10^3)/Atlanta!$B$8</f>
        <v>147.06278993309115</v>
      </c>
      <c r="G153" s="71">
        <f>(LosAngeles!$C$13*10^3)/LosAngeles!$B$8</f>
        <v>33.192628835402175</v>
      </c>
      <c r="H153" s="71">
        <f>(LasVegas!$C$13*10^3)/LasVegas!$B$8</f>
        <v>81.478745805528106</v>
      </c>
      <c r="I153" s="71">
        <f>(SanFrancisco!$C$13*10^3)/SanFrancisco!$B$8</f>
        <v>85.237133647531266</v>
      </c>
      <c r="J153" s="71">
        <f>(Baltimore!$C$13*10^3)/Baltimore!$B$8</f>
        <v>234.54843375532928</v>
      </c>
      <c r="K153" s="71">
        <f>(Albuquerque!$C$13*10^3)/Albuquerque!$B$8</f>
        <v>150.92254142467931</v>
      </c>
      <c r="L153" s="71">
        <f>(Seattle!$C$13*10^3)/Seattle!$B$8</f>
        <v>202.08297892781937</v>
      </c>
      <c r="M153" s="71">
        <f>(Chicago!$C$13*10^3)/Chicago!$B$8</f>
        <v>329.38867142223773</v>
      </c>
      <c r="N153" s="71">
        <f>(Boulder!$C$13*10^3)/Boulder!$B$8</f>
        <v>227.3190019823204</v>
      </c>
      <c r="O153" s="71">
        <f>(Minneapolis!$C$13*10^3)/Minneapolis!$B$8</f>
        <v>421.90812222517008</v>
      </c>
      <c r="P153" s="71">
        <f>(Helena!$C$13*10^3)/Helena!$B$8</f>
        <v>338.72294141445479</v>
      </c>
      <c r="Q153" s="71">
        <f>(Duluth!$C$13*10^3)/Duluth!$B$8</f>
        <v>512.02922093661766</v>
      </c>
      <c r="R153" s="71">
        <f>(Fairbanks!$C$13*10^3)/Fairbanks!$B$8</f>
        <v>844.4508690390461</v>
      </c>
    </row>
    <row r="154" spans="1:18">
      <c r="A154" s="5"/>
      <c r="B154" s="9" t="s">
        <v>313</v>
      </c>
      <c r="C154" s="71">
        <f>(Miami!$C$14*10^3)/Miami!$B$8</f>
        <v>0</v>
      </c>
      <c r="D154" s="71">
        <f>(Houston!$C$14*10^3)/Houston!$B$8</f>
        <v>0</v>
      </c>
      <c r="E154" s="71">
        <f>(Phoenix!$C$14*10^3)/Phoenix!$B$8</f>
        <v>0</v>
      </c>
      <c r="F154" s="71">
        <f>(Atlanta!$C$14*10^3)/Atlanta!$B$8</f>
        <v>0</v>
      </c>
      <c r="G154" s="71">
        <f>(LosAngeles!$C$14*10^3)/LosAngeles!$B$8</f>
        <v>0</v>
      </c>
      <c r="H154" s="71">
        <f>(LasVegas!$C$14*10^3)/LasVegas!$B$8</f>
        <v>0</v>
      </c>
      <c r="I154" s="71">
        <f>(SanFrancisco!$C$14*10^3)/SanFrancisco!$B$8</f>
        <v>0</v>
      </c>
      <c r="J154" s="71">
        <f>(Baltimore!$C$14*10^3)/Baltimore!$B$8</f>
        <v>0</v>
      </c>
      <c r="K154" s="71">
        <f>(Albuquerque!$C$14*10^3)/Albuquerque!$B$8</f>
        <v>0</v>
      </c>
      <c r="L154" s="71">
        <f>(Seattle!$C$14*10^3)/Seattle!$B$8</f>
        <v>0</v>
      </c>
      <c r="M154" s="71">
        <f>(Chicago!$C$14*10^3)/Chicago!$B$8</f>
        <v>0</v>
      </c>
      <c r="N154" s="71">
        <f>(Boulder!$C$14*10^3)/Boulder!$B$8</f>
        <v>0</v>
      </c>
      <c r="O154" s="71">
        <f>(Minneapolis!$C$14*10^3)/Minneapolis!$B$8</f>
        <v>0</v>
      </c>
      <c r="P154" s="71">
        <f>(Helena!$C$14*10^3)/Helena!$B$8</f>
        <v>0</v>
      </c>
      <c r="Q154" s="71">
        <f>(Duluth!$C$14*10^3)/Duluth!$B$8</f>
        <v>0</v>
      </c>
      <c r="R154" s="71">
        <f>(Fairbanks!$C$14*10^3)/Fairbanks!$B$8</f>
        <v>0</v>
      </c>
    </row>
    <row r="155" spans="1:18">
      <c r="A155" s="5"/>
      <c r="B155" s="9" t="s">
        <v>314</v>
      </c>
      <c r="C155" s="71">
        <f>(Miami!$C$15*10^3)/Miami!$B$8</f>
        <v>0</v>
      </c>
      <c r="D155" s="71">
        <f>(Houston!$C$15*10^3)/Houston!$B$8</f>
        <v>0</v>
      </c>
      <c r="E155" s="71">
        <f>(Phoenix!$C$15*10^3)/Phoenix!$B$8</f>
        <v>0</v>
      </c>
      <c r="F155" s="71">
        <f>(Atlanta!$C$15*10^3)/Atlanta!$B$8</f>
        <v>0</v>
      </c>
      <c r="G155" s="71">
        <f>(LosAngeles!$C$15*10^3)/LosAngeles!$B$8</f>
        <v>0</v>
      </c>
      <c r="H155" s="71">
        <f>(LasVegas!$C$15*10^3)/LasVegas!$B$8</f>
        <v>0</v>
      </c>
      <c r="I155" s="71">
        <f>(SanFrancisco!$C$15*10^3)/SanFrancisco!$B$8</f>
        <v>0</v>
      </c>
      <c r="J155" s="71">
        <f>(Baltimore!$C$15*10^3)/Baltimore!$B$8</f>
        <v>0</v>
      </c>
      <c r="K155" s="71">
        <f>(Albuquerque!$C$15*10^3)/Albuquerque!$B$8</f>
        <v>0</v>
      </c>
      <c r="L155" s="71">
        <f>(Seattle!$C$15*10^3)/Seattle!$B$8</f>
        <v>0</v>
      </c>
      <c r="M155" s="71">
        <f>(Chicago!$C$15*10^3)/Chicago!$B$8</f>
        <v>0</v>
      </c>
      <c r="N155" s="71">
        <f>(Boulder!$C$15*10^3)/Boulder!$B$8</f>
        <v>0</v>
      </c>
      <c r="O155" s="71">
        <f>(Minneapolis!$C$15*10^3)/Minneapolis!$B$8</f>
        <v>0</v>
      </c>
      <c r="P155" s="71">
        <f>(Helena!$C$15*10^3)/Helena!$B$8</f>
        <v>0</v>
      </c>
      <c r="Q155" s="71">
        <f>(Duluth!$C$15*10^3)/Duluth!$B$8</f>
        <v>0</v>
      </c>
      <c r="R155" s="71">
        <f>(Fairbanks!$C$15*10^3)/Fairbanks!$B$8</f>
        <v>0</v>
      </c>
    </row>
    <row r="156" spans="1:18">
      <c r="A156" s="5"/>
      <c r="B156" s="9" t="s">
        <v>315</v>
      </c>
      <c r="C156" s="71">
        <f>(Miami!$C$16*10^3)/Miami!$B$8</f>
        <v>0</v>
      </c>
      <c r="D156" s="71">
        <f>(Houston!$C$16*10^3)/Houston!$B$8</f>
        <v>0</v>
      </c>
      <c r="E156" s="71">
        <f>(Phoenix!$C$16*10^3)/Phoenix!$B$8</f>
        <v>0</v>
      </c>
      <c r="F156" s="71">
        <f>(Atlanta!$C$16*10^3)/Atlanta!$B$8</f>
        <v>0</v>
      </c>
      <c r="G156" s="71">
        <f>(LosAngeles!$C$16*10^3)/LosAngeles!$B$8</f>
        <v>0</v>
      </c>
      <c r="H156" s="71">
        <f>(LasVegas!$C$16*10^3)/LasVegas!$B$8</f>
        <v>0</v>
      </c>
      <c r="I156" s="71">
        <f>(SanFrancisco!$C$16*10^3)/SanFrancisco!$B$8</f>
        <v>0</v>
      </c>
      <c r="J156" s="71">
        <f>(Baltimore!$C$16*10^3)/Baltimore!$B$8</f>
        <v>0</v>
      </c>
      <c r="K156" s="71">
        <f>(Albuquerque!$C$16*10^3)/Albuquerque!$B$8</f>
        <v>0</v>
      </c>
      <c r="L156" s="71">
        <f>(Seattle!$C$16*10^3)/Seattle!$B$8</f>
        <v>0</v>
      </c>
      <c r="M156" s="71">
        <f>(Chicago!$C$16*10^3)/Chicago!$B$8</f>
        <v>0</v>
      </c>
      <c r="N156" s="71">
        <f>(Boulder!$C$16*10^3)/Boulder!$B$8</f>
        <v>0</v>
      </c>
      <c r="O156" s="71">
        <f>(Minneapolis!$C$16*10^3)/Minneapolis!$B$8</f>
        <v>0</v>
      </c>
      <c r="P156" s="71">
        <f>(Helena!$C$16*10^3)/Helena!$B$8</f>
        <v>0</v>
      </c>
      <c r="Q156" s="71">
        <f>(Duluth!$C$16*10^3)/Duluth!$B$8</f>
        <v>0</v>
      </c>
      <c r="R156" s="71">
        <f>(Fairbanks!$C$16*10^3)/Fairbanks!$B$8</f>
        <v>0</v>
      </c>
    </row>
    <row r="157" spans="1:18">
      <c r="A157" s="5"/>
      <c r="B157" s="9" t="s">
        <v>316</v>
      </c>
      <c r="C157" s="71">
        <f>(Miami!$C$17*10^3)/Miami!$B$8</f>
        <v>109.17746483342425</v>
      </c>
      <c r="D157" s="71">
        <f>(Houston!$C$17*10^3)/Houston!$B$8</f>
        <v>109.17746483342425</v>
      </c>
      <c r="E157" s="71">
        <f>(Phoenix!$C$17*10^3)/Phoenix!$B$8</f>
        <v>109.17746483342425</v>
      </c>
      <c r="F157" s="71">
        <f>(Atlanta!$C$17*10^3)/Atlanta!$B$8</f>
        <v>109.17746483342425</v>
      </c>
      <c r="G157" s="71">
        <f>(LosAngeles!$C$17*10^3)/LosAngeles!$B$8</f>
        <v>109.17746483342425</v>
      </c>
      <c r="H157" s="71">
        <f>(LasVegas!$C$17*10^3)/LasVegas!$B$8</f>
        <v>109.17746483342425</v>
      </c>
      <c r="I157" s="71">
        <f>(SanFrancisco!$C$17*10^3)/SanFrancisco!$B$8</f>
        <v>109.17746483342425</v>
      </c>
      <c r="J157" s="71">
        <f>(Baltimore!$C$17*10^3)/Baltimore!$B$8</f>
        <v>109.17746483342425</v>
      </c>
      <c r="K157" s="71">
        <f>(Albuquerque!$C$17*10^3)/Albuquerque!$B$8</f>
        <v>109.17746483342425</v>
      </c>
      <c r="L157" s="71">
        <f>(Seattle!$C$17*10^3)/Seattle!$B$8</f>
        <v>109.17746483342425</v>
      </c>
      <c r="M157" s="71">
        <f>(Chicago!$C$17*10^3)/Chicago!$B$8</f>
        <v>109.17746483342425</v>
      </c>
      <c r="N157" s="71">
        <f>(Boulder!$C$17*10^3)/Boulder!$B$8</f>
        <v>109.17746483342425</v>
      </c>
      <c r="O157" s="71">
        <f>(Minneapolis!$C$17*10^3)/Minneapolis!$B$8</f>
        <v>109.17746483342425</v>
      </c>
      <c r="P157" s="71">
        <f>(Helena!$C$17*10^3)/Helena!$B$8</f>
        <v>109.17746483342425</v>
      </c>
      <c r="Q157" s="71">
        <f>(Duluth!$C$17*10^3)/Duluth!$B$8</f>
        <v>109.17746483342425</v>
      </c>
      <c r="R157" s="71">
        <f>(Fairbanks!$C$17*10^3)/Fairbanks!$B$8</f>
        <v>109.17746483342425</v>
      </c>
    </row>
    <row r="158" spans="1:18">
      <c r="A158" s="5"/>
      <c r="B158" s="9" t="s">
        <v>317</v>
      </c>
      <c r="C158" s="71">
        <f>(Miami!$C$18*10^3)/Miami!$B$8</f>
        <v>0</v>
      </c>
      <c r="D158" s="71">
        <f>(Houston!$C$18*10^3)/Houston!$B$8</f>
        <v>0</v>
      </c>
      <c r="E158" s="71">
        <f>(Phoenix!$C$18*10^3)/Phoenix!$B$8</f>
        <v>0</v>
      </c>
      <c r="F158" s="71">
        <f>(Atlanta!$C$18*10^3)/Atlanta!$B$8</f>
        <v>0</v>
      </c>
      <c r="G158" s="71">
        <f>(LosAngeles!$C$18*10^3)/LosAngeles!$B$8</f>
        <v>0</v>
      </c>
      <c r="H158" s="71">
        <f>(LasVegas!$C$18*10^3)/LasVegas!$B$8</f>
        <v>0</v>
      </c>
      <c r="I158" s="71">
        <f>(SanFrancisco!$C$18*10^3)/SanFrancisco!$B$8</f>
        <v>0</v>
      </c>
      <c r="J158" s="71">
        <f>(Baltimore!$C$18*10^3)/Baltimore!$B$8</f>
        <v>0</v>
      </c>
      <c r="K158" s="71">
        <f>(Albuquerque!$C$18*10^3)/Albuquerque!$B$8</f>
        <v>0</v>
      </c>
      <c r="L158" s="71">
        <f>(Seattle!$C$18*10^3)/Seattle!$B$8</f>
        <v>0</v>
      </c>
      <c r="M158" s="71">
        <f>(Chicago!$C$18*10^3)/Chicago!$B$8</f>
        <v>0</v>
      </c>
      <c r="N158" s="71">
        <f>(Boulder!$C$18*10^3)/Boulder!$B$8</f>
        <v>0</v>
      </c>
      <c r="O158" s="71">
        <f>(Minneapolis!$C$18*10^3)/Minneapolis!$B$8</f>
        <v>0</v>
      </c>
      <c r="P158" s="71">
        <f>(Helena!$C$18*10^3)/Helena!$B$8</f>
        <v>0</v>
      </c>
      <c r="Q158" s="71">
        <f>(Duluth!$C$18*10^3)/Duluth!$B$8</f>
        <v>0</v>
      </c>
      <c r="R158" s="71">
        <f>(Fairbanks!$C$18*10^3)/Fairbanks!$B$8</f>
        <v>0</v>
      </c>
    </row>
    <row r="159" spans="1:18">
      <c r="A159" s="5"/>
      <c r="B159" s="9" t="s">
        <v>318</v>
      </c>
      <c r="C159" s="71">
        <f>(Miami!$C$19*10^3)/Miami!$B$8</f>
        <v>0</v>
      </c>
      <c r="D159" s="71">
        <f>(Houston!$C$19*10^3)/Houston!$B$8</f>
        <v>0</v>
      </c>
      <c r="E159" s="71">
        <f>(Phoenix!$C$19*10^3)/Phoenix!$B$8</f>
        <v>0</v>
      </c>
      <c r="F159" s="71">
        <f>(Atlanta!$C$19*10^3)/Atlanta!$B$8</f>
        <v>0</v>
      </c>
      <c r="G159" s="71">
        <f>(LosAngeles!$C$19*10^3)/LosAngeles!$B$8</f>
        <v>0</v>
      </c>
      <c r="H159" s="71">
        <f>(LasVegas!$C$19*10^3)/LasVegas!$B$8</f>
        <v>0</v>
      </c>
      <c r="I159" s="71">
        <f>(SanFrancisco!$C$19*10^3)/SanFrancisco!$B$8</f>
        <v>0</v>
      </c>
      <c r="J159" s="71">
        <f>(Baltimore!$C$19*10^3)/Baltimore!$B$8</f>
        <v>0</v>
      </c>
      <c r="K159" s="71">
        <f>(Albuquerque!$C$19*10^3)/Albuquerque!$B$8</f>
        <v>0</v>
      </c>
      <c r="L159" s="71">
        <f>(Seattle!$C$19*10^3)/Seattle!$B$8</f>
        <v>0</v>
      </c>
      <c r="M159" s="71">
        <f>(Chicago!$C$19*10^3)/Chicago!$B$8</f>
        <v>0</v>
      </c>
      <c r="N159" s="71">
        <f>(Boulder!$C$19*10^3)/Boulder!$B$8</f>
        <v>0</v>
      </c>
      <c r="O159" s="71">
        <f>(Minneapolis!$C$19*10^3)/Minneapolis!$B$8</f>
        <v>0</v>
      </c>
      <c r="P159" s="71">
        <f>(Helena!$C$19*10^3)/Helena!$B$8</f>
        <v>0</v>
      </c>
      <c r="Q159" s="71">
        <f>(Duluth!$C$19*10^3)/Duluth!$B$8</f>
        <v>0</v>
      </c>
      <c r="R159" s="71">
        <f>(Fairbanks!$C$19*10^3)/Fairbanks!$B$8</f>
        <v>0</v>
      </c>
    </row>
    <row r="160" spans="1:18">
      <c r="A160" s="5"/>
      <c r="B160" s="9" t="s">
        <v>319</v>
      </c>
      <c r="C160" s="71">
        <f>(Miami!$C$20*10^3)/Miami!$B$8</f>
        <v>0</v>
      </c>
      <c r="D160" s="71">
        <f>(Houston!$C$20*10^3)/Houston!$B$8</f>
        <v>0</v>
      </c>
      <c r="E160" s="71">
        <f>(Phoenix!$C$20*10^3)/Phoenix!$B$8</f>
        <v>0</v>
      </c>
      <c r="F160" s="71">
        <f>(Atlanta!$C$20*10^3)/Atlanta!$B$8</f>
        <v>0</v>
      </c>
      <c r="G160" s="71">
        <f>(LosAngeles!$C$20*10^3)/LosAngeles!$B$8</f>
        <v>0</v>
      </c>
      <c r="H160" s="71">
        <f>(LasVegas!$C$20*10^3)/LasVegas!$B$8</f>
        <v>0</v>
      </c>
      <c r="I160" s="71">
        <f>(SanFrancisco!$C$20*10^3)/SanFrancisco!$B$8</f>
        <v>0</v>
      </c>
      <c r="J160" s="71">
        <f>(Baltimore!$C$20*10^3)/Baltimore!$B$8</f>
        <v>0</v>
      </c>
      <c r="K160" s="71">
        <f>(Albuquerque!$C$20*10^3)/Albuquerque!$B$8</f>
        <v>0</v>
      </c>
      <c r="L160" s="71">
        <f>(Seattle!$C$20*10^3)/Seattle!$B$8</f>
        <v>0</v>
      </c>
      <c r="M160" s="71">
        <f>(Chicago!$C$20*10^3)/Chicago!$B$8</f>
        <v>0</v>
      </c>
      <c r="N160" s="71">
        <f>(Boulder!$C$20*10^3)/Boulder!$B$8</f>
        <v>0</v>
      </c>
      <c r="O160" s="71">
        <f>(Minneapolis!$C$20*10^3)/Minneapolis!$B$8</f>
        <v>0</v>
      </c>
      <c r="P160" s="71">
        <f>(Helena!$C$20*10^3)/Helena!$B$8</f>
        <v>0</v>
      </c>
      <c r="Q160" s="71">
        <f>(Duluth!$C$20*10^3)/Duluth!$B$8</f>
        <v>0</v>
      </c>
      <c r="R160" s="71">
        <f>(Fairbanks!$C$20*10^3)/Fairbanks!$B$8</f>
        <v>0</v>
      </c>
    </row>
    <row r="161" spans="1:18">
      <c r="A161" s="5"/>
      <c r="B161" s="9" t="s">
        <v>320</v>
      </c>
      <c r="C161" s="71">
        <f>(Miami!$C$21*10^3)/Miami!$B$8</f>
        <v>0</v>
      </c>
      <c r="D161" s="71">
        <f>(Houston!$C$21*10^3)/Houston!$B$8</f>
        <v>0</v>
      </c>
      <c r="E161" s="71">
        <f>(Phoenix!$C$21*10^3)/Phoenix!$B$8</f>
        <v>0</v>
      </c>
      <c r="F161" s="71">
        <f>(Atlanta!$C$21*10^3)/Atlanta!$B$8</f>
        <v>0</v>
      </c>
      <c r="G161" s="71">
        <f>(LosAngeles!$C$21*10^3)/LosAngeles!$B$8</f>
        <v>0</v>
      </c>
      <c r="H161" s="71">
        <f>(LasVegas!$C$21*10^3)/LasVegas!$B$8</f>
        <v>0</v>
      </c>
      <c r="I161" s="71">
        <f>(SanFrancisco!$C$21*10^3)/SanFrancisco!$B$8</f>
        <v>0</v>
      </c>
      <c r="J161" s="71">
        <f>(Baltimore!$C$21*10^3)/Baltimore!$B$8</f>
        <v>0</v>
      </c>
      <c r="K161" s="71">
        <f>(Albuquerque!$C$21*10^3)/Albuquerque!$B$8</f>
        <v>0</v>
      </c>
      <c r="L161" s="71">
        <f>(Seattle!$C$21*10^3)/Seattle!$B$8</f>
        <v>0</v>
      </c>
      <c r="M161" s="71">
        <f>(Chicago!$C$21*10^3)/Chicago!$B$8</f>
        <v>0</v>
      </c>
      <c r="N161" s="71">
        <f>(Boulder!$C$21*10^3)/Boulder!$B$8</f>
        <v>0</v>
      </c>
      <c r="O161" s="71">
        <f>(Minneapolis!$C$21*10^3)/Minneapolis!$B$8</f>
        <v>0</v>
      </c>
      <c r="P161" s="71">
        <f>(Helena!$C$21*10^3)/Helena!$B$8</f>
        <v>0</v>
      </c>
      <c r="Q161" s="71">
        <f>(Duluth!$C$21*10^3)/Duluth!$B$8</f>
        <v>0</v>
      </c>
      <c r="R161" s="71">
        <f>(Fairbanks!$C$21*10^3)/Fairbanks!$B$8</f>
        <v>0</v>
      </c>
    </row>
    <row r="162" spans="1:18">
      <c r="A162" s="5"/>
      <c r="B162" s="9" t="s">
        <v>321</v>
      </c>
      <c r="C162" s="71">
        <f>(Miami!$C$22*10^3)/Miami!$B$8</f>
        <v>0</v>
      </c>
      <c r="D162" s="71">
        <f>(Houston!$C$22*10^3)/Houston!$B$8</f>
        <v>0</v>
      </c>
      <c r="E162" s="71">
        <f>(Phoenix!$C$22*10^3)/Phoenix!$B$8</f>
        <v>0</v>
      </c>
      <c r="F162" s="71">
        <f>(Atlanta!$C$22*10^3)/Atlanta!$B$8</f>
        <v>0</v>
      </c>
      <c r="G162" s="71">
        <f>(LosAngeles!$C$22*10^3)/LosAngeles!$B$8</f>
        <v>0</v>
      </c>
      <c r="H162" s="71">
        <f>(LasVegas!$C$22*10^3)/LasVegas!$B$8</f>
        <v>0</v>
      </c>
      <c r="I162" s="71">
        <f>(SanFrancisco!$C$22*10^3)/SanFrancisco!$B$8</f>
        <v>0</v>
      </c>
      <c r="J162" s="71">
        <f>(Baltimore!$C$22*10^3)/Baltimore!$B$8</f>
        <v>0</v>
      </c>
      <c r="K162" s="71">
        <f>(Albuquerque!$C$22*10^3)/Albuquerque!$B$8</f>
        <v>0</v>
      </c>
      <c r="L162" s="71">
        <f>(Seattle!$C$22*10^3)/Seattle!$B$8</f>
        <v>0</v>
      </c>
      <c r="M162" s="71">
        <f>(Chicago!$C$22*10^3)/Chicago!$B$8</f>
        <v>0</v>
      </c>
      <c r="N162" s="71">
        <f>(Boulder!$C$22*10^3)/Boulder!$B$8</f>
        <v>0</v>
      </c>
      <c r="O162" s="71">
        <f>(Minneapolis!$C$22*10^3)/Minneapolis!$B$8</f>
        <v>0</v>
      </c>
      <c r="P162" s="71">
        <f>(Helena!$C$22*10^3)/Helena!$B$8</f>
        <v>0</v>
      </c>
      <c r="Q162" s="71">
        <f>(Duluth!$C$22*10^3)/Duluth!$B$8</f>
        <v>0</v>
      </c>
      <c r="R162" s="71">
        <f>(Fairbanks!$C$22*10^3)/Fairbanks!$B$8</f>
        <v>0</v>
      </c>
    </row>
    <row r="163" spans="1:18">
      <c r="A163" s="5"/>
      <c r="B163" s="9" t="s">
        <v>322</v>
      </c>
      <c r="C163" s="71">
        <f>(Miami!$C$23*10^3)/Miami!$B$8</f>
        <v>0</v>
      </c>
      <c r="D163" s="71">
        <f>(Houston!$C$23*10^3)/Houston!$B$8</f>
        <v>0</v>
      </c>
      <c r="E163" s="71">
        <f>(Phoenix!$C$23*10^3)/Phoenix!$B$8</f>
        <v>0</v>
      </c>
      <c r="F163" s="71">
        <f>(Atlanta!$C$23*10^3)/Atlanta!$B$8</f>
        <v>0</v>
      </c>
      <c r="G163" s="71">
        <f>(LosAngeles!$C$23*10^3)/LosAngeles!$B$8</f>
        <v>0</v>
      </c>
      <c r="H163" s="71">
        <f>(LasVegas!$C$23*10^3)/LasVegas!$B$8</f>
        <v>0</v>
      </c>
      <c r="I163" s="71">
        <f>(SanFrancisco!$C$23*10^3)/SanFrancisco!$B$8</f>
        <v>0</v>
      </c>
      <c r="J163" s="71">
        <f>(Baltimore!$C$23*10^3)/Baltimore!$B$8</f>
        <v>0</v>
      </c>
      <c r="K163" s="71">
        <f>(Albuquerque!$C$23*10^3)/Albuquerque!$B$8</f>
        <v>0</v>
      </c>
      <c r="L163" s="71">
        <f>(Seattle!$C$23*10^3)/Seattle!$B$8</f>
        <v>0</v>
      </c>
      <c r="M163" s="71">
        <f>(Chicago!$C$23*10^3)/Chicago!$B$8</f>
        <v>0</v>
      </c>
      <c r="N163" s="71">
        <f>(Boulder!$C$23*10^3)/Boulder!$B$8</f>
        <v>0</v>
      </c>
      <c r="O163" s="71">
        <f>(Minneapolis!$C$23*10^3)/Minneapolis!$B$8</f>
        <v>0</v>
      </c>
      <c r="P163" s="71">
        <f>(Helena!$C$23*10^3)/Helena!$B$8</f>
        <v>0</v>
      </c>
      <c r="Q163" s="71">
        <f>(Duluth!$C$23*10^3)/Duluth!$B$8</f>
        <v>0</v>
      </c>
      <c r="R163" s="71">
        <f>(Fairbanks!$C$23*10^3)/Fairbanks!$B$8</f>
        <v>0</v>
      </c>
    </row>
    <row r="164" spans="1:18">
      <c r="A164" s="5"/>
      <c r="B164" s="9" t="s">
        <v>323</v>
      </c>
      <c r="C164" s="71">
        <f>(Miami!$C$24*10^3)/Miami!$B$8</f>
        <v>337.53830884887032</v>
      </c>
      <c r="D164" s="71">
        <f>(Houston!$C$24*10^3)/Houston!$B$8</f>
        <v>427.94410720219577</v>
      </c>
      <c r="E164" s="71">
        <f>(Phoenix!$C$24*10^3)/Phoenix!$B$8</f>
        <v>376.01330596220981</v>
      </c>
      <c r="F164" s="71">
        <f>(Atlanta!$C$24*10^3)/Atlanta!$B$8</f>
        <v>515.01548219569531</v>
      </c>
      <c r="G164" s="71">
        <f>(LosAngeles!$C$24*10^3)/LosAngeles!$B$8</f>
        <v>498.08951556108303</v>
      </c>
      <c r="H164" s="71">
        <f>(LasVegas!$C$24*10^3)/LasVegas!$B$8</f>
        <v>438.59522321597768</v>
      </c>
      <c r="I164" s="71">
        <f>(SanFrancisco!$C$24*10^3)/SanFrancisco!$B$8</f>
        <v>572.60061223644345</v>
      </c>
      <c r="J164" s="71">
        <f>(Baltimore!$C$24*10^3)/Baltimore!$B$8</f>
        <v>583.45445554939533</v>
      </c>
      <c r="K164" s="71">
        <f>(Albuquerque!$C$24*10^3)/Albuquerque!$B$8</f>
        <v>570.47814555643788</v>
      </c>
      <c r="L164" s="71">
        <f>(Seattle!$C$24*10^3)/Seattle!$B$8</f>
        <v>619.05513212972073</v>
      </c>
      <c r="M164" s="71">
        <f>(Chicago!$C$24*10^3)/Chicago!$B$8</f>
        <v>643.52343571649556</v>
      </c>
      <c r="N164" s="71">
        <f>(Boulder!$C$24*10^3)/Boulder!$B$8</f>
        <v>640.38997680975979</v>
      </c>
      <c r="O164" s="71">
        <f>(Minneapolis!$C$24*10^3)/Minneapolis!$B$8</f>
        <v>695.43043853440497</v>
      </c>
      <c r="P164" s="71">
        <f>(Helena!$C$24*10^3)/Helena!$B$8</f>
        <v>704.8546136766887</v>
      </c>
      <c r="Q164" s="71">
        <f>(Duluth!$C$24*10^3)/Duluth!$B$8</f>
        <v>781.04217697388071</v>
      </c>
      <c r="R164" s="71">
        <f>(Fairbanks!$C$24*10^3)/Fairbanks!$B$8</f>
        <v>884.67725373260612</v>
      </c>
    </row>
    <row r="165" spans="1:18">
      <c r="A165" s="5"/>
      <c r="B165" s="9" t="s">
        <v>324</v>
      </c>
      <c r="C165" s="71">
        <f>(Miami!$C$25*10^3)/Miami!$B$8</f>
        <v>0</v>
      </c>
      <c r="D165" s="71">
        <f>(Houston!$C$25*10^3)/Houston!$B$8</f>
        <v>0</v>
      </c>
      <c r="E165" s="71">
        <f>(Phoenix!$C$25*10^3)/Phoenix!$B$8</f>
        <v>0</v>
      </c>
      <c r="F165" s="71">
        <f>(Atlanta!$C$25*10^3)/Atlanta!$B$8</f>
        <v>0</v>
      </c>
      <c r="G165" s="71">
        <f>(LosAngeles!$C$25*10^3)/LosAngeles!$B$8</f>
        <v>0</v>
      </c>
      <c r="H165" s="71">
        <f>(LasVegas!$C$25*10^3)/LasVegas!$B$8</f>
        <v>0</v>
      </c>
      <c r="I165" s="71">
        <f>(SanFrancisco!$C$25*10^3)/SanFrancisco!$B$8</f>
        <v>0</v>
      </c>
      <c r="J165" s="71">
        <f>(Baltimore!$C$25*10^3)/Baltimore!$B$8</f>
        <v>0</v>
      </c>
      <c r="K165" s="71">
        <f>(Albuquerque!$C$25*10^3)/Albuquerque!$B$8</f>
        <v>0</v>
      </c>
      <c r="L165" s="71">
        <f>(Seattle!$C$25*10^3)/Seattle!$B$8</f>
        <v>0</v>
      </c>
      <c r="M165" s="71">
        <f>(Chicago!$C$25*10^3)/Chicago!$B$8</f>
        <v>0</v>
      </c>
      <c r="N165" s="71">
        <f>(Boulder!$C$25*10^3)/Boulder!$B$8</f>
        <v>0</v>
      </c>
      <c r="O165" s="71">
        <f>(Minneapolis!$C$25*10^3)/Minneapolis!$B$8</f>
        <v>0</v>
      </c>
      <c r="P165" s="71">
        <f>(Helena!$C$25*10^3)/Helena!$B$8</f>
        <v>0</v>
      </c>
      <c r="Q165" s="71">
        <f>(Duluth!$C$25*10^3)/Duluth!$B$8</f>
        <v>0</v>
      </c>
      <c r="R165" s="71">
        <f>(Fairbanks!$C$25*10^3)/Fairbanks!$B$8</f>
        <v>0</v>
      </c>
    </row>
    <row r="166" spans="1:18">
      <c r="A166" s="5"/>
      <c r="B166" s="9" t="s">
        <v>325</v>
      </c>
      <c r="C166" s="71">
        <f>(Miami!$C$26*10^3)/Miami!$B$8</f>
        <v>0</v>
      </c>
      <c r="D166" s="71">
        <f>(Houston!$C$26*10^3)/Houston!$B$8</f>
        <v>0</v>
      </c>
      <c r="E166" s="71">
        <f>(Phoenix!$C$26*10^3)/Phoenix!$B$8</f>
        <v>0</v>
      </c>
      <c r="F166" s="71">
        <f>(Atlanta!$C$26*10^3)/Atlanta!$B$8</f>
        <v>0</v>
      </c>
      <c r="G166" s="71">
        <f>(LosAngeles!$C$26*10^3)/LosAngeles!$B$8</f>
        <v>0</v>
      </c>
      <c r="H166" s="71">
        <f>(LasVegas!$C$26*10^3)/LasVegas!$B$8</f>
        <v>0</v>
      </c>
      <c r="I166" s="71">
        <f>(SanFrancisco!$C$26*10^3)/SanFrancisco!$B$8</f>
        <v>0</v>
      </c>
      <c r="J166" s="71">
        <f>(Baltimore!$C$26*10^3)/Baltimore!$B$8</f>
        <v>0</v>
      </c>
      <c r="K166" s="71">
        <f>(Albuquerque!$C$26*10^3)/Albuquerque!$B$8</f>
        <v>0</v>
      </c>
      <c r="L166" s="71">
        <f>(Seattle!$C$26*10^3)/Seattle!$B$8</f>
        <v>0</v>
      </c>
      <c r="M166" s="71">
        <f>(Chicago!$C$26*10^3)/Chicago!$B$8</f>
        <v>0</v>
      </c>
      <c r="N166" s="71">
        <f>(Boulder!$C$26*10^3)/Boulder!$B$8</f>
        <v>0</v>
      </c>
      <c r="O166" s="71">
        <f>(Minneapolis!$C$26*10^3)/Minneapolis!$B$8</f>
        <v>0</v>
      </c>
      <c r="P166" s="71">
        <f>(Helena!$C$26*10^3)/Helena!$B$8</f>
        <v>0</v>
      </c>
      <c r="Q166" s="71">
        <f>(Duluth!$C$26*10^3)/Duluth!$B$8</f>
        <v>0</v>
      </c>
      <c r="R166" s="71">
        <f>(Fairbanks!$C$26*10^3)/Fairbanks!$B$8</f>
        <v>0</v>
      </c>
    </row>
    <row r="167" spans="1:18">
      <c r="A167" s="5"/>
      <c r="B167" s="9" t="s">
        <v>216</v>
      </c>
      <c r="C167" s="71">
        <f>(Miami!$C$28*10^3)/Miami!$B$8</f>
        <v>462.23058203007588</v>
      </c>
      <c r="D167" s="71">
        <f>(Houston!$C$28*10^3)/Houston!$B$8</f>
        <v>617.67129795712572</v>
      </c>
      <c r="E167" s="71">
        <f>(Phoenix!$C$28*10^3)/Phoenix!$B$8</f>
        <v>534.14324358390127</v>
      </c>
      <c r="F167" s="71">
        <f>(Atlanta!$C$28*10^3)/Atlanta!$B$8</f>
        <v>771.25573696221068</v>
      </c>
      <c r="G167" s="71">
        <f>(LosAngeles!$C$28*10^3)/LosAngeles!$B$8</f>
        <v>640.45872780686955</v>
      </c>
      <c r="H167" s="71">
        <f>(LasVegas!$C$28*10^3)/LasVegas!$B$8</f>
        <v>629.25143385493004</v>
      </c>
      <c r="I167" s="71">
        <f>(SanFrancisco!$C$28*10^3)/SanFrancisco!$B$8</f>
        <v>767.01432929435907</v>
      </c>
      <c r="J167" s="71">
        <f>(Baltimore!$C$28*10^3)/Baltimore!$B$8</f>
        <v>927.18035413814891</v>
      </c>
      <c r="K167" s="71">
        <f>(Albuquerque!$C$28*10^3)/Albuquerque!$B$8</f>
        <v>830.57815181454146</v>
      </c>
      <c r="L167" s="71">
        <f>(Seattle!$C$28*10^3)/Seattle!$B$8</f>
        <v>930.3155758909644</v>
      </c>
      <c r="M167" s="71">
        <f>(Chicago!$C$28*10^3)/Chicago!$B$8</f>
        <v>1082.0895719721575</v>
      </c>
      <c r="N167" s="71">
        <f>(Boulder!$C$28*10^3)/Boulder!$B$8</f>
        <v>976.8864436255044</v>
      </c>
      <c r="O167" s="71">
        <f>(Minneapolis!$C$28*10^3)/Minneapolis!$B$8</f>
        <v>1226.5160255929993</v>
      </c>
      <c r="P167" s="71">
        <f>(Helena!$C$28*10^3)/Helena!$B$8</f>
        <v>1152.7550199245677</v>
      </c>
      <c r="Q167" s="71">
        <f>(Duluth!$C$28*10^3)/Duluth!$B$8</f>
        <v>1402.2488627439227</v>
      </c>
      <c r="R167" s="71">
        <f>(Fairbanks!$C$28*10^3)/Fairbanks!$B$8</f>
        <v>1838.3047061820366</v>
      </c>
    </row>
    <row r="168" spans="1:18">
      <c r="A168" s="5"/>
      <c r="B168" s="8" t="s">
        <v>333</v>
      </c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</row>
    <row r="169" spans="1:18">
      <c r="A169" s="5"/>
      <c r="B169" s="9" t="s">
        <v>196</v>
      </c>
      <c r="C169" s="71">
        <f>(Miami!$E$13*10^3)/Miami!$B$8</f>
        <v>0</v>
      </c>
      <c r="D169" s="71">
        <f>(Houston!$E$13*10^3)/Houston!$B$8</f>
        <v>0</v>
      </c>
      <c r="E169" s="71">
        <f>(Phoenix!$E$13*10^3)/Phoenix!$B$8</f>
        <v>0</v>
      </c>
      <c r="F169" s="71">
        <f>(Atlanta!$E$13*10^3)/Atlanta!$B$8</f>
        <v>0</v>
      </c>
      <c r="G169" s="71">
        <f>(LosAngeles!$E$13*10^3)/LosAngeles!$B$8</f>
        <v>0</v>
      </c>
      <c r="H169" s="71">
        <f>(LasVegas!$E$13*10^3)/LasVegas!$B$8</f>
        <v>0</v>
      </c>
      <c r="I169" s="71">
        <f>(SanFrancisco!$E$13*10^3)/SanFrancisco!$B$8</f>
        <v>0</v>
      </c>
      <c r="J169" s="71">
        <f>(Baltimore!$E$13*10^3)/Baltimore!$B$8</f>
        <v>0</v>
      </c>
      <c r="K169" s="71">
        <f>(Albuquerque!$E$13*10^3)/Albuquerque!$B$8</f>
        <v>0</v>
      </c>
      <c r="L169" s="71">
        <f>(Seattle!$E$13*10^3)/Seattle!$B$8</f>
        <v>0</v>
      </c>
      <c r="M169" s="71">
        <f>(Chicago!$E$13*10^3)/Chicago!$B$8</f>
        <v>0</v>
      </c>
      <c r="N169" s="71">
        <f>(Boulder!$E$13*10^3)/Boulder!$B$8</f>
        <v>0</v>
      </c>
      <c r="O169" s="71">
        <f>(Minneapolis!$E$13*10^3)/Minneapolis!$B$8</f>
        <v>0</v>
      </c>
      <c r="P169" s="71">
        <f>(Helena!$E$13*10^3)/Helena!$B$8</f>
        <v>0</v>
      </c>
      <c r="Q169" s="71">
        <f>(Duluth!$E$13*10^3)/Duluth!$B$8</f>
        <v>0</v>
      </c>
      <c r="R169" s="71">
        <f>(Fairbanks!$E$13*10^3)/Fairbanks!$B$8</f>
        <v>0</v>
      </c>
    </row>
    <row r="170" spans="1:18">
      <c r="A170" s="5"/>
      <c r="B170" s="9" t="s">
        <v>197</v>
      </c>
      <c r="C170" s="71">
        <f>(Miami!$E$14*10^3)/Miami!$B$8</f>
        <v>0</v>
      </c>
      <c r="D170" s="71">
        <f>(Houston!$E$14*10^3)/Houston!$B$8</f>
        <v>0</v>
      </c>
      <c r="E170" s="71">
        <f>(Phoenix!$E$14*10^3)/Phoenix!$B$8</f>
        <v>0</v>
      </c>
      <c r="F170" s="71">
        <f>(Atlanta!$E$14*10^3)/Atlanta!$B$8</f>
        <v>0</v>
      </c>
      <c r="G170" s="71">
        <f>(LosAngeles!$E$14*10^3)/LosAngeles!$B$8</f>
        <v>0</v>
      </c>
      <c r="H170" s="71">
        <f>(LasVegas!$E$14*10^3)/LasVegas!$B$8</f>
        <v>0</v>
      </c>
      <c r="I170" s="71">
        <f>(SanFrancisco!$E$14*10^3)/SanFrancisco!$B$8</f>
        <v>0</v>
      </c>
      <c r="J170" s="71">
        <f>(Baltimore!$E$14*10^3)/Baltimore!$B$8</f>
        <v>0</v>
      </c>
      <c r="K170" s="71">
        <f>(Albuquerque!$E$14*10^3)/Albuquerque!$B$8</f>
        <v>0</v>
      </c>
      <c r="L170" s="71">
        <f>(Seattle!$E$14*10^3)/Seattle!$B$8</f>
        <v>0</v>
      </c>
      <c r="M170" s="71">
        <f>(Chicago!$E$14*10^3)/Chicago!$B$8</f>
        <v>0</v>
      </c>
      <c r="N170" s="71">
        <f>(Boulder!$E$14*10^3)/Boulder!$B$8</f>
        <v>0</v>
      </c>
      <c r="O170" s="71">
        <f>(Minneapolis!$E$14*10^3)/Minneapolis!$B$8</f>
        <v>0</v>
      </c>
      <c r="P170" s="71">
        <f>(Helena!$E$14*10^3)/Helena!$B$8</f>
        <v>0</v>
      </c>
      <c r="Q170" s="71">
        <f>(Duluth!$E$14*10^3)/Duluth!$B$8</f>
        <v>0</v>
      </c>
      <c r="R170" s="71">
        <f>(Fairbanks!$E$14*10^3)/Fairbanks!$B$8</f>
        <v>0</v>
      </c>
    </row>
    <row r="171" spans="1:18">
      <c r="A171" s="5"/>
      <c r="B171" s="9" t="s">
        <v>205</v>
      </c>
      <c r="C171" s="71">
        <f>(Miami!$E$15*10^3)/Miami!$B$8</f>
        <v>0</v>
      </c>
      <c r="D171" s="71">
        <f>(Houston!$E$15*10^3)/Houston!$B$8</f>
        <v>0</v>
      </c>
      <c r="E171" s="71">
        <f>(Phoenix!$E$15*10^3)/Phoenix!$B$8</f>
        <v>0</v>
      </c>
      <c r="F171" s="71">
        <f>(Atlanta!$E$15*10^3)/Atlanta!$B$8</f>
        <v>0</v>
      </c>
      <c r="G171" s="71">
        <f>(LosAngeles!$E$15*10^3)/LosAngeles!$B$8</f>
        <v>0</v>
      </c>
      <c r="H171" s="71">
        <f>(LasVegas!$E$15*10^3)/LasVegas!$B$8</f>
        <v>0</v>
      </c>
      <c r="I171" s="71">
        <f>(SanFrancisco!$E$15*10^3)/SanFrancisco!$B$8</f>
        <v>0</v>
      </c>
      <c r="J171" s="71">
        <f>(Baltimore!$E$15*10^3)/Baltimore!$B$8</f>
        <v>0</v>
      </c>
      <c r="K171" s="71">
        <f>(Albuquerque!$E$15*10^3)/Albuquerque!$B$8</f>
        <v>0</v>
      </c>
      <c r="L171" s="71">
        <f>(Seattle!$E$15*10^3)/Seattle!$B$8</f>
        <v>0</v>
      </c>
      <c r="M171" s="71">
        <f>(Chicago!$E$15*10^3)/Chicago!$B$8</f>
        <v>0</v>
      </c>
      <c r="N171" s="71">
        <f>(Boulder!$E$15*10^3)/Boulder!$B$8</f>
        <v>0</v>
      </c>
      <c r="O171" s="71">
        <f>(Minneapolis!$E$15*10^3)/Minneapolis!$B$8</f>
        <v>0</v>
      </c>
      <c r="P171" s="71">
        <f>(Helena!$E$15*10^3)/Helena!$B$8</f>
        <v>0</v>
      </c>
      <c r="Q171" s="71">
        <f>(Duluth!$E$15*10^3)/Duluth!$B$8</f>
        <v>0</v>
      </c>
      <c r="R171" s="71">
        <f>(Fairbanks!$E$15*10^3)/Fairbanks!$B$8</f>
        <v>0</v>
      </c>
    </row>
    <row r="172" spans="1:18">
      <c r="A172" s="5"/>
      <c r="B172" s="9" t="s">
        <v>206</v>
      </c>
      <c r="C172" s="71">
        <f>(Miami!$E$16*10^3)/Miami!$B$8</f>
        <v>0</v>
      </c>
      <c r="D172" s="71">
        <f>(Houston!$E$16*10^3)/Houston!$B$8</f>
        <v>0</v>
      </c>
      <c r="E172" s="71">
        <f>(Phoenix!$E$16*10^3)/Phoenix!$B$8</f>
        <v>0</v>
      </c>
      <c r="F172" s="71">
        <f>(Atlanta!$E$16*10^3)/Atlanta!$B$8</f>
        <v>0</v>
      </c>
      <c r="G172" s="71">
        <f>(LosAngeles!$E$16*10^3)/LosAngeles!$B$8</f>
        <v>0</v>
      </c>
      <c r="H172" s="71">
        <f>(LasVegas!$E$16*10^3)/LasVegas!$B$8</f>
        <v>0</v>
      </c>
      <c r="I172" s="71">
        <f>(SanFrancisco!$E$16*10^3)/SanFrancisco!$B$8</f>
        <v>0</v>
      </c>
      <c r="J172" s="71">
        <f>(Baltimore!$E$16*10^3)/Baltimore!$B$8</f>
        <v>0</v>
      </c>
      <c r="K172" s="71">
        <f>(Albuquerque!$E$16*10^3)/Albuquerque!$B$8</f>
        <v>0</v>
      </c>
      <c r="L172" s="71">
        <f>(Seattle!$E$16*10^3)/Seattle!$B$8</f>
        <v>0</v>
      </c>
      <c r="M172" s="71">
        <f>(Chicago!$E$16*10^3)/Chicago!$B$8</f>
        <v>0</v>
      </c>
      <c r="N172" s="71">
        <f>(Boulder!$E$16*10^3)/Boulder!$B$8</f>
        <v>0</v>
      </c>
      <c r="O172" s="71">
        <f>(Minneapolis!$E$16*10^3)/Minneapolis!$B$8</f>
        <v>0</v>
      </c>
      <c r="P172" s="71">
        <f>(Helena!$E$16*10^3)/Helena!$B$8</f>
        <v>0</v>
      </c>
      <c r="Q172" s="71">
        <f>(Duluth!$E$16*10^3)/Duluth!$B$8</f>
        <v>0</v>
      </c>
      <c r="R172" s="71">
        <f>(Fairbanks!$E$16*10^3)/Fairbanks!$B$8</f>
        <v>0</v>
      </c>
    </row>
    <row r="173" spans="1:18">
      <c r="A173" s="5"/>
      <c r="B173" s="9" t="s">
        <v>207</v>
      </c>
      <c r="C173" s="71">
        <f>(Miami!$E$17*10^3)/Miami!$B$8</f>
        <v>0</v>
      </c>
      <c r="D173" s="71">
        <f>(Houston!$E$17*10^3)/Houston!$B$8</f>
        <v>0</v>
      </c>
      <c r="E173" s="71">
        <f>(Phoenix!$E$17*10^3)/Phoenix!$B$8</f>
        <v>0</v>
      </c>
      <c r="F173" s="71">
        <f>(Atlanta!$E$17*10^3)/Atlanta!$B$8</f>
        <v>0</v>
      </c>
      <c r="G173" s="71">
        <f>(LosAngeles!$E$17*10^3)/LosAngeles!$B$8</f>
        <v>0</v>
      </c>
      <c r="H173" s="71">
        <f>(LasVegas!$E$17*10^3)/LasVegas!$B$8</f>
        <v>0</v>
      </c>
      <c r="I173" s="71">
        <f>(SanFrancisco!$E$17*10^3)/SanFrancisco!$B$8</f>
        <v>0</v>
      </c>
      <c r="J173" s="71">
        <f>(Baltimore!$E$17*10^3)/Baltimore!$B$8</f>
        <v>0</v>
      </c>
      <c r="K173" s="71">
        <f>(Albuquerque!$E$17*10^3)/Albuquerque!$B$8</f>
        <v>0</v>
      </c>
      <c r="L173" s="71">
        <f>(Seattle!$E$17*10^3)/Seattle!$B$8</f>
        <v>0</v>
      </c>
      <c r="M173" s="71">
        <f>(Chicago!$E$17*10^3)/Chicago!$B$8</f>
        <v>0</v>
      </c>
      <c r="N173" s="71">
        <f>(Boulder!$E$17*10^3)/Boulder!$B$8</f>
        <v>0</v>
      </c>
      <c r="O173" s="71">
        <f>(Minneapolis!$E$17*10^3)/Minneapolis!$B$8</f>
        <v>0</v>
      </c>
      <c r="P173" s="71">
        <f>(Helena!$E$17*10^3)/Helena!$B$8</f>
        <v>0</v>
      </c>
      <c r="Q173" s="71">
        <f>(Duluth!$E$17*10^3)/Duluth!$B$8</f>
        <v>0</v>
      </c>
      <c r="R173" s="71">
        <f>(Fairbanks!$E$17*10^3)/Fairbanks!$B$8</f>
        <v>0</v>
      </c>
    </row>
    <row r="174" spans="1:18">
      <c r="A174" s="5"/>
      <c r="B174" s="9" t="s">
        <v>208</v>
      </c>
      <c r="C174" s="71">
        <f>(Miami!$E$18*10^3)/Miami!$B$8</f>
        <v>0</v>
      </c>
      <c r="D174" s="71">
        <f>(Houston!$E$18*10^3)/Houston!$B$8</f>
        <v>0</v>
      </c>
      <c r="E174" s="71">
        <f>(Phoenix!$E$18*10^3)/Phoenix!$B$8</f>
        <v>0</v>
      </c>
      <c r="F174" s="71">
        <f>(Atlanta!$E$18*10^3)/Atlanta!$B$8</f>
        <v>0</v>
      </c>
      <c r="G174" s="71">
        <f>(LosAngeles!$E$18*10^3)/LosAngeles!$B$8</f>
        <v>0</v>
      </c>
      <c r="H174" s="71">
        <f>(LasVegas!$E$18*10^3)/LasVegas!$B$8</f>
        <v>0</v>
      </c>
      <c r="I174" s="71">
        <f>(SanFrancisco!$E$18*10^3)/SanFrancisco!$B$8</f>
        <v>0</v>
      </c>
      <c r="J174" s="71">
        <f>(Baltimore!$E$18*10^3)/Baltimore!$B$8</f>
        <v>0</v>
      </c>
      <c r="K174" s="71">
        <f>(Albuquerque!$E$18*10^3)/Albuquerque!$B$8</f>
        <v>0</v>
      </c>
      <c r="L174" s="71">
        <f>(Seattle!$E$18*10^3)/Seattle!$B$8</f>
        <v>0</v>
      </c>
      <c r="M174" s="71">
        <f>(Chicago!$E$18*10^3)/Chicago!$B$8</f>
        <v>0</v>
      </c>
      <c r="N174" s="71">
        <f>(Boulder!$E$18*10^3)/Boulder!$B$8</f>
        <v>0</v>
      </c>
      <c r="O174" s="71">
        <f>(Minneapolis!$E$18*10^3)/Minneapolis!$B$8</f>
        <v>0</v>
      </c>
      <c r="P174" s="71">
        <f>(Helena!$E$18*10^3)/Helena!$B$8</f>
        <v>0</v>
      </c>
      <c r="Q174" s="71">
        <f>(Duluth!$E$18*10^3)/Duluth!$B$8</f>
        <v>0</v>
      </c>
      <c r="R174" s="71">
        <f>(Fairbanks!$E$18*10^3)/Fairbanks!$B$8</f>
        <v>0</v>
      </c>
    </row>
    <row r="175" spans="1:18">
      <c r="A175" s="5"/>
      <c r="B175" s="9" t="s">
        <v>209</v>
      </c>
      <c r="C175" s="71">
        <f>(Miami!$E$19*10^3)/Miami!$B$8</f>
        <v>0</v>
      </c>
      <c r="D175" s="71">
        <f>(Houston!$E$19*10^3)/Houston!$B$8</f>
        <v>0</v>
      </c>
      <c r="E175" s="71">
        <f>(Phoenix!$E$19*10^3)/Phoenix!$B$8</f>
        <v>0</v>
      </c>
      <c r="F175" s="71">
        <f>(Atlanta!$E$19*10^3)/Atlanta!$B$8</f>
        <v>0</v>
      </c>
      <c r="G175" s="71">
        <f>(LosAngeles!$E$19*10^3)/LosAngeles!$B$8</f>
        <v>0</v>
      </c>
      <c r="H175" s="71">
        <f>(LasVegas!$E$19*10^3)/LasVegas!$B$8</f>
        <v>0</v>
      </c>
      <c r="I175" s="71">
        <f>(SanFrancisco!$E$19*10^3)/SanFrancisco!$B$8</f>
        <v>0</v>
      </c>
      <c r="J175" s="71">
        <f>(Baltimore!$E$19*10^3)/Baltimore!$B$8</f>
        <v>0</v>
      </c>
      <c r="K175" s="71">
        <f>(Albuquerque!$E$19*10^3)/Albuquerque!$B$8</f>
        <v>0</v>
      </c>
      <c r="L175" s="71">
        <f>(Seattle!$E$19*10^3)/Seattle!$B$8</f>
        <v>0</v>
      </c>
      <c r="M175" s="71">
        <f>(Chicago!$E$19*10^3)/Chicago!$B$8</f>
        <v>0</v>
      </c>
      <c r="N175" s="71">
        <f>(Boulder!$E$19*10^3)/Boulder!$B$8</f>
        <v>0</v>
      </c>
      <c r="O175" s="71">
        <f>(Minneapolis!$E$19*10^3)/Minneapolis!$B$8</f>
        <v>0</v>
      </c>
      <c r="P175" s="71">
        <f>(Helena!$E$19*10^3)/Helena!$B$8</f>
        <v>0</v>
      </c>
      <c r="Q175" s="71">
        <f>(Duluth!$E$19*10^3)/Duluth!$B$8</f>
        <v>0</v>
      </c>
      <c r="R175" s="71">
        <f>(Fairbanks!$E$19*10^3)/Fairbanks!$B$8</f>
        <v>0</v>
      </c>
    </row>
    <row r="176" spans="1:18">
      <c r="A176" s="5"/>
      <c r="B176" s="9" t="s">
        <v>210</v>
      </c>
      <c r="C176" s="71">
        <f>(Miami!$E$20*10^3)/Miami!$B$8</f>
        <v>0</v>
      </c>
      <c r="D176" s="71">
        <f>(Houston!$E$20*10^3)/Houston!$B$8</f>
        <v>0</v>
      </c>
      <c r="E176" s="71">
        <f>(Phoenix!$E$20*10^3)/Phoenix!$B$8</f>
        <v>0</v>
      </c>
      <c r="F176" s="71">
        <f>(Atlanta!$E$20*10^3)/Atlanta!$B$8</f>
        <v>0</v>
      </c>
      <c r="G176" s="71">
        <f>(LosAngeles!$E$20*10^3)/LosAngeles!$B$8</f>
        <v>0</v>
      </c>
      <c r="H176" s="71">
        <f>(LasVegas!$E$20*10^3)/LasVegas!$B$8</f>
        <v>0</v>
      </c>
      <c r="I176" s="71">
        <f>(SanFrancisco!$E$20*10^3)/SanFrancisco!$B$8</f>
        <v>0</v>
      </c>
      <c r="J176" s="71">
        <f>(Baltimore!$E$20*10^3)/Baltimore!$B$8</f>
        <v>0</v>
      </c>
      <c r="K176" s="71">
        <f>(Albuquerque!$E$20*10^3)/Albuquerque!$B$8</f>
        <v>0</v>
      </c>
      <c r="L176" s="71">
        <f>(Seattle!$E$20*10^3)/Seattle!$B$8</f>
        <v>0</v>
      </c>
      <c r="M176" s="71">
        <f>(Chicago!$E$20*10^3)/Chicago!$B$8</f>
        <v>0</v>
      </c>
      <c r="N176" s="71">
        <f>(Boulder!$E$20*10^3)/Boulder!$B$8</f>
        <v>0</v>
      </c>
      <c r="O176" s="71">
        <f>(Minneapolis!$E$20*10^3)/Minneapolis!$B$8</f>
        <v>0</v>
      </c>
      <c r="P176" s="71">
        <f>(Helena!$E$20*10^3)/Helena!$B$8</f>
        <v>0</v>
      </c>
      <c r="Q176" s="71">
        <f>(Duluth!$E$20*10^3)/Duluth!$B$8</f>
        <v>0</v>
      </c>
      <c r="R176" s="71">
        <f>(Fairbanks!$E$20*10^3)/Fairbanks!$B$8</f>
        <v>0</v>
      </c>
    </row>
    <row r="177" spans="1:18">
      <c r="A177" s="5"/>
      <c r="B177" s="9" t="s">
        <v>211</v>
      </c>
      <c r="C177" s="71">
        <f>(Miami!$E$21*10^3)/Miami!$B$8</f>
        <v>0</v>
      </c>
      <c r="D177" s="71">
        <f>(Houston!$E$21*10^3)/Houston!$B$8</f>
        <v>0</v>
      </c>
      <c r="E177" s="71">
        <f>(Phoenix!$E$21*10^3)/Phoenix!$B$8</f>
        <v>0</v>
      </c>
      <c r="F177" s="71">
        <f>(Atlanta!$E$21*10^3)/Atlanta!$B$8</f>
        <v>0</v>
      </c>
      <c r="G177" s="71">
        <f>(LosAngeles!$E$21*10^3)/LosAngeles!$B$8</f>
        <v>0</v>
      </c>
      <c r="H177" s="71">
        <f>(LasVegas!$E$21*10^3)/LasVegas!$B$8</f>
        <v>0</v>
      </c>
      <c r="I177" s="71">
        <f>(SanFrancisco!$E$21*10^3)/SanFrancisco!$B$8</f>
        <v>0</v>
      </c>
      <c r="J177" s="71">
        <f>(Baltimore!$E$21*10^3)/Baltimore!$B$8</f>
        <v>0</v>
      </c>
      <c r="K177" s="71">
        <f>(Albuquerque!$E$21*10^3)/Albuquerque!$B$8</f>
        <v>0</v>
      </c>
      <c r="L177" s="71">
        <f>(Seattle!$E$21*10^3)/Seattle!$B$8</f>
        <v>0</v>
      </c>
      <c r="M177" s="71">
        <f>(Chicago!$E$21*10^3)/Chicago!$B$8</f>
        <v>0</v>
      </c>
      <c r="N177" s="71">
        <f>(Boulder!$E$21*10^3)/Boulder!$B$8</f>
        <v>0</v>
      </c>
      <c r="O177" s="71">
        <f>(Minneapolis!$E$21*10^3)/Minneapolis!$B$8</f>
        <v>0</v>
      </c>
      <c r="P177" s="71">
        <f>(Helena!$E$21*10^3)/Helena!$B$8</f>
        <v>0</v>
      </c>
      <c r="Q177" s="71">
        <f>(Duluth!$E$21*10^3)/Duluth!$B$8</f>
        <v>0</v>
      </c>
      <c r="R177" s="71">
        <f>(Fairbanks!$E$21*10^3)/Fairbanks!$B$8</f>
        <v>0</v>
      </c>
    </row>
    <row r="178" spans="1:18">
      <c r="A178" s="5"/>
      <c r="B178" s="9" t="s">
        <v>212</v>
      </c>
      <c r="C178" s="71">
        <f>(Miami!$E$22*10^3)/Miami!$B$8</f>
        <v>0</v>
      </c>
      <c r="D178" s="71">
        <f>(Houston!$E$22*10^3)/Houston!$B$8</f>
        <v>0</v>
      </c>
      <c r="E178" s="71">
        <f>(Phoenix!$E$22*10^3)/Phoenix!$B$8</f>
        <v>0</v>
      </c>
      <c r="F178" s="71">
        <f>(Atlanta!$E$22*10^3)/Atlanta!$B$8</f>
        <v>0</v>
      </c>
      <c r="G178" s="71">
        <f>(LosAngeles!$E$22*10^3)/LosAngeles!$B$8</f>
        <v>0</v>
      </c>
      <c r="H178" s="71">
        <f>(LasVegas!$E$22*10^3)/LasVegas!$B$8</f>
        <v>0</v>
      </c>
      <c r="I178" s="71">
        <f>(SanFrancisco!$E$22*10^3)/SanFrancisco!$B$8</f>
        <v>0</v>
      </c>
      <c r="J178" s="71">
        <f>(Baltimore!$E$22*10^3)/Baltimore!$B$8</f>
        <v>0</v>
      </c>
      <c r="K178" s="71">
        <f>(Albuquerque!$E$22*10^3)/Albuquerque!$B$8</f>
        <v>0</v>
      </c>
      <c r="L178" s="71">
        <f>(Seattle!$E$22*10^3)/Seattle!$B$8</f>
        <v>0</v>
      </c>
      <c r="M178" s="71">
        <f>(Chicago!$E$22*10^3)/Chicago!$B$8</f>
        <v>0</v>
      </c>
      <c r="N178" s="71">
        <f>(Boulder!$E$22*10^3)/Boulder!$B$8</f>
        <v>0</v>
      </c>
      <c r="O178" s="71">
        <f>(Minneapolis!$E$22*10^3)/Minneapolis!$B$8</f>
        <v>0</v>
      </c>
      <c r="P178" s="71">
        <f>(Helena!$E$22*10^3)/Helena!$B$8</f>
        <v>0</v>
      </c>
      <c r="Q178" s="71">
        <f>(Duluth!$E$22*10^3)/Duluth!$B$8</f>
        <v>0</v>
      </c>
      <c r="R178" s="71">
        <f>(Fairbanks!$E$22*10^3)/Fairbanks!$B$8</f>
        <v>0</v>
      </c>
    </row>
    <row r="179" spans="1:18">
      <c r="A179" s="5"/>
      <c r="B179" s="9" t="s">
        <v>191</v>
      </c>
      <c r="C179" s="71">
        <f>(Miami!$E$23*10^3)/Miami!$B$8</f>
        <v>0</v>
      </c>
      <c r="D179" s="71">
        <f>(Houston!$E$23*10^3)/Houston!$B$8</f>
        <v>0</v>
      </c>
      <c r="E179" s="71">
        <f>(Phoenix!$E$23*10^3)/Phoenix!$B$8</f>
        <v>0</v>
      </c>
      <c r="F179" s="71">
        <f>(Atlanta!$E$23*10^3)/Atlanta!$B$8</f>
        <v>0</v>
      </c>
      <c r="G179" s="71">
        <f>(LosAngeles!$E$23*10^3)/LosAngeles!$B$8</f>
        <v>0</v>
      </c>
      <c r="H179" s="71">
        <f>(LasVegas!$E$23*10^3)/LasVegas!$B$8</f>
        <v>0</v>
      </c>
      <c r="I179" s="71">
        <f>(SanFrancisco!$E$23*10^3)/SanFrancisco!$B$8</f>
        <v>0</v>
      </c>
      <c r="J179" s="71">
        <f>(Baltimore!$E$23*10^3)/Baltimore!$B$8</f>
        <v>0</v>
      </c>
      <c r="K179" s="71">
        <f>(Albuquerque!$E$23*10^3)/Albuquerque!$B$8</f>
        <v>0</v>
      </c>
      <c r="L179" s="71">
        <f>(Seattle!$E$23*10^3)/Seattle!$B$8</f>
        <v>0</v>
      </c>
      <c r="M179" s="71">
        <f>(Chicago!$E$23*10^3)/Chicago!$B$8</f>
        <v>0</v>
      </c>
      <c r="N179" s="71">
        <f>(Boulder!$E$23*10^3)/Boulder!$B$8</f>
        <v>0</v>
      </c>
      <c r="O179" s="71">
        <f>(Minneapolis!$E$23*10^3)/Minneapolis!$B$8</f>
        <v>0</v>
      </c>
      <c r="P179" s="71">
        <f>(Helena!$E$23*10^3)/Helena!$B$8</f>
        <v>0</v>
      </c>
      <c r="Q179" s="71">
        <f>(Duluth!$E$23*10^3)/Duluth!$B$8</f>
        <v>0</v>
      </c>
      <c r="R179" s="71">
        <f>(Fairbanks!$E$23*10^3)/Fairbanks!$B$8</f>
        <v>0</v>
      </c>
    </row>
    <row r="180" spans="1:18">
      <c r="A180" s="5"/>
      <c r="B180" s="9" t="s">
        <v>213</v>
      </c>
      <c r="C180" s="71">
        <f>(Miami!$E$24*10^3)/Miami!$B$8</f>
        <v>0</v>
      </c>
      <c r="D180" s="71">
        <f>(Houston!$E$24*10^3)/Houston!$B$8</f>
        <v>0</v>
      </c>
      <c r="E180" s="71">
        <f>(Phoenix!$E$24*10^3)/Phoenix!$B$8</f>
        <v>0</v>
      </c>
      <c r="F180" s="71">
        <f>(Atlanta!$E$24*10^3)/Atlanta!$B$8</f>
        <v>0</v>
      </c>
      <c r="G180" s="71">
        <f>(LosAngeles!$E$24*10^3)/LosAngeles!$B$8</f>
        <v>0</v>
      </c>
      <c r="H180" s="71">
        <f>(LasVegas!$E$24*10^3)/LasVegas!$B$8</f>
        <v>0</v>
      </c>
      <c r="I180" s="71">
        <f>(SanFrancisco!$E$24*10^3)/SanFrancisco!$B$8</f>
        <v>0</v>
      </c>
      <c r="J180" s="71">
        <f>(Baltimore!$E$24*10^3)/Baltimore!$B$8</f>
        <v>0</v>
      </c>
      <c r="K180" s="71">
        <f>(Albuquerque!$E$24*10^3)/Albuquerque!$B$8</f>
        <v>0</v>
      </c>
      <c r="L180" s="71">
        <f>(Seattle!$E$24*10^3)/Seattle!$B$8</f>
        <v>0</v>
      </c>
      <c r="M180" s="71">
        <f>(Chicago!$E$24*10^3)/Chicago!$B$8</f>
        <v>0</v>
      </c>
      <c r="N180" s="71">
        <f>(Boulder!$E$24*10^3)/Boulder!$B$8</f>
        <v>0</v>
      </c>
      <c r="O180" s="71">
        <f>(Minneapolis!$E$24*10^3)/Minneapolis!$B$8</f>
        <v>0</v>
      </c>
      <c r="P180" s="71">
        <f>(Helena!$E$24*10^3)/Helena!$B$8</f>
        <v>0</v>
      </c>
      <c r="Q180" s="71">
        <f>(Duluth!$E$24*10^3)/Duluth!$B$8</f>
        <v>0</v>
      </c>
      <c r="R180" s="71">
        <f>(Fairbanks!$E$24*10^3)/Fairbanks!$B$8</f>
        <v>0</v>
      </c>
    </row>
    <row r="181" spans="1:18">
      <c r="A181" s="5"/>
      <c r="B181" s="9" t="s">
        <v>214</v>
      </c>
      <c r="C181" s="71">
        <f>(Miami!$E$25*10^3)/Miami!$B$8</f>
        <v>0</v>
      </c>
      <c r="D181" s="71">
        <f>(Houston!$E$25*10^3)/Houston!$B$8</f>
        <v>0</v>
      </c>
      <c r="E181" s="71">
        <f>(Phoenix!$E$25*10^3)/Phoenix!$B$8</f>
        <v>0</v>
      </c>
      <c r="F181" s="71">
        <f>(Atlanta!$E$25*10^3)/Atlanta!$B$8</f>
        <v>0</v>
      </c>
      <c r="G181" s="71">
        <f>(LosAngeles!$E$25*10^3)/LosAngeles!$B$8</f>
        <v>0</v>
      </c>
      <c r="H181" s="71">
        <f>(LasVegas!$E$25*10^3)/LasVegas!$B$8</f>
        <v>0</v>
      </c>
      <c r="I181" s="71">
        <f>(SanFrancisco!$E$25*10^3)/SanFrancisco!$B$8</f>
        <v>0</v>
      </c>
      <c r="J181" s="71">
        <f>(Baltimore!$E$25*10^3)/Baltimore!$B$8</f>
        <v>0</v>
      </c>
      <c r="K181" s="71">
        <f>(Albuquerque!$E$25*10^3)/Albuquerque!$B$8</f>
        <v>0</v>
      </c>
      <c r="L181" s="71">
        <f>(Seattle!$E$25*10^3)/Seattle!$B$8</f>
        <v>0</v>
      </c>
      <c r="M181" s="71">
        <f>(Chicago!$E$25*10^3)/Chicago!$B$8</f>
        <v>0</v>
      </c>
      <c r="N181" s="71">
        <f>(Boulder!$E$25*10^3)/Boulder!$B$8</f>
        <v>0</v>
      </c>
      <c r="O181" s="71">
        <f>(Minneapolis!$E$25*10^3)/Minneapolis!$B$8</f>
        <v>0</v>
      </c>
      <c r="P181" s="71">
        <f>(Helena!$E$25*10^3)/Helena!$B$8</f>
        <v>0</v>
      </c>
      <c r="Q181" s="71">
        <f>(Duluth!$E$25*10^3)/Duluth!$B$8</f>
        <v>0</v>
      </c>
      <c r="R181" s="71">
        <f>(Fairbanks!$E$25*10^3)/Fairbanks!$B$8</f>
        <v>0</v>
      </c>
    </row>
    <row r="182" spans="1:18">
      <c r="A182" s="5"/>
      <c r="B182" s="9" t="s">
        <v>215</v>
      </c>
      <c r="C182" s="71">
        <f>(Miami!$E$26*10^3)/Miami!$B$8</f>
        <v>0</v>
      </c>
      <c r="D182" s="71">
        <f>(Houston!$E$26*10^3)/Houston!$B$8</f>
        <v>0</v>
      </c>
      <c r="E182" s="71">
        <f>(Phoenix!$E$26*10^3)/Phoenix!$B$8</f>
        <v>0</v>
      </c>
      <c r="F182" s="71">
        <f>(Atlanta!$E$26*10^3)/Atlanta!$B$8</f>
        <v>0</v>
      </c>
      <c r="G182" s="71">
        <f>(LosAngeles!$E$26*10^3)/LosAngeles!$B$8</f>
        <v>0</v>
      </c>
      <c r="H182" s="71">
        <f>(LasVegas!$E$26*10^3)/LasVegas!$B$8</f>
        <v>0</v>
      </c>
      <c r="I182" s="71">
        <f>(SanFrancisco!$E$26*10^3)/SanFrancisco!$B$8</f>
        <v>0</v>
      </c>
      <c r="J182" s="71">
        <f>(Baltimore!$E$26*10^3)/Baltimore!$B$8</f>
        <v>0</v>
      </c>
      <c r="K182" s="71">
        <f>(Albuquerque!$E$26*10^3)/Albuquerque!$B$8</f>
        <v>0</v>
      </c>
      <c r="L182" s="71">
        <f>(Seattle!$E$26*10^3)/Seattle!$B$8</f>
        <v>0</v>
      </c>
      <c r="M182" s="71">
        <f>(Chicago!$E$26*10^3)/Chicago!$B$8</f>
        <v>0</v>
      </c>
      <c r="N182" s="71">
        <f>(Boulder!$E$26*10^3)/Boulder!$B$8</f>
        <v>0</v>
      </c>
      <c r="O182" s="71">
        <f>(Minneapolis!$E$26*10^3)/Minneapolis!$B$8</f>
        <v>0</v>
      </c>
      <c r="P182" s="71">
        <f>(Helena!$E$26*10^3)/Helena!$B$8</f>
        <v>0</v>
      </c>
      <c r="Q182" s="71">
        <f>(Duluth!$E$26*10^3)/Duluth!$B$8</f>
        <v>0</v>
      </c>
      <c r="R182" s="71">
        <f>(Fairbanks!$E$26*10^3)/Fairbanks!$B$8</f>
        <v>0</v>
      </c>
    </row>
    <row r="183" spans="1:18">
      <c r="A183" s="5"/>
      <c r="B183" s="9" t="s">
        <v>216</v>
      </c>
      <c r="C183" s="71">
        <f>(Miami!$E$28*10^3)/Miami!$B$8</f>
        <v>0</v>
      </c>
      <c r="D183" s="71">
        <f>(Houston!$E$28*10^3)/Houston!$B$8</f>
        <v>0</v>
      </c>
      <c r="E183" s="71">
        <f>(Phoenix!$E$28*10^3)/Phoenix!$B$8</f>
        <v>0</v>
      </c>
      <c r="F183" s="71">
        <f>(Atlanta!$E$28*10^3)/Atlanta!$B$8</f>
        <v>0</v>
      </c>
      <c r="G183" s="71">
        <f>(LosAngeles!$E$28*10^3)/LosAngeles!$B$8</f>
        <v>0</v>
      </c>
      <c r="H183" s="71">
        <f>(LasVegas!$E$28*10^3)/LasVegas!$B$8</f>
        <v>0</v>
      </c>
      <c r="I183" s="71">
        <f>(SanFrancisco!$E$28*10^3)/SanFrancisco!$B$8</f>
        <v>0</v>
      </c>
      <c r="J183" s="71">
        <f>(Baltimore!$E$28*10^3)/Baltimore!$B$8</f>
        <v>0</v>
      </c>
      <c r="K183" s="71">
        <f>(Albuquerque!$E$28*10^3)/Albuquerque!$B$8</f>
        <v>0</v>
      </c>
      <c r="L183" s="71">
        <f>(Seattle!$E$28*10^3)/Seattle!$B$8</f>
        <v>0</v>
      </c>
      <c r="M183" s="71">
        <f>(Chicago!$E$28*10^3)/Chicago!$B$8</f>
        <v>0</v>
      </c>
      <c r="N183" s="71">
        <f>(Boulder!$E$28*10^3)/Boulder!$B$8</f>
        <v>0</v>
      </c>
      <c r="O183" s="71">
        <f>(Minneapolis!$E$28*10^3)/Minneapolis!$B$8</f>
        <v>0</v>
      </c>
      <c r="P183" s="71">
        <f>(Helena!$E$28*10^3)/Helena!$B$8</f>
        <v>0</v>
      </c>
      <c r="Q183" s="71">
        <f>(Duluth!$E$28*10^3)/Duluth!$B$8</f>
        <v>0</v>
      </c>
      <c r="R183" s="71">
        <f>(Fairbanks!$E$28*10^3)/Fairbanks!$B$8</f>
        <v>0</v>
      </c>
    </row>
    <row r="184" spans="1:18">
      <c r="A184" s="5"/>
      <c r="B184" s="8" t="s">
        <v>334</v>
      </c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</row>
    <row r="185" spans="1:18">
      <c r="A185" s="5"/>
      <c r="B185" s="9" t="s">
        <v>196</v>
      </c>
      <c r="C185" s="71">
        <f>(Miami!$F$13*10^3)/Miami!$B$8</f>
        <v>0</v>
      </c>
      <c r="D185" s="71">
        <f>(Houston!$F$13*10^3)/Houston!$B$8</f>
        <v>0</v>
      </c>
      <c r="E185" s="71">
        <f>(Phoenix!$F$13*10^3)/Phoenix!$B$8</f>
        <v>0</v>
      </c>
      <c r="F185" s="71">
        <f>(Atlanta!$F$13*10^3)/Atlanta!$B$8</f>
        <v>0</v>
      </c>
      <c r="G185" s="71">
        <f>(LosAngeles!$F$13*10^3)/LosAngeles!$B$8</f>
        <v>0</v>
      </c>
      <c r="H185" s="71">
        <f>(LasVegas!$F$13*10^3)/LasVegas!$B$8</f>
        <v>0</v>
      </c>
      <c r="I185" s="71">
        <f>(SanFrancisco!$F$13*10^3)/SanFrancisco!$B$8</f>
        <v>0</v>
      </c>
      <c r="J185" s="71">
        <f>(Baltimore!$F$13*10^3)/Baltimore!$B$8</f>
        <v>0</v>
      </c>
      <c r="K185" s="71">
        <f>(Albuquerque!$F$13*10^3)/Albuquerque!$B$8</f>
        <v>0</v>
      </c>
      <c r="L185" s="71">
        <f>(Seattle!$F$13*10^3)/Seattle!$B$8</f>
        <v>0</v>
      </c>
      <c r="M185" s="71">
        <f>(Chicago!$F$13*10^3)/Chicago!$B$8</f>
        <v>0</v>
      </c>
      <c r="N185" s="71">
        <f>(Boulder!$F$13*10^3)/Boulder!$B$8</f>
        <v>0</v>
      </c>
      <c r="O185" s="71">
        <f>(Minneapolis!$F$13*10^3)/Minneapolis!$B$8</f>
        <v>0</v>
      </c>
      <c r="P185" s="71">
        <f>(Helena!$F$13*10^3)/Helena!$B$8</f>
        <v>0</v>
      </c>
      <c r="Q185" s="71">
        <f>(Duluth!$F$13*10^3)/Duluth!$B$8</f>
        <v>0</v>
      </c>
      <c r="R185" s="71">
        <f>(Fairbanks!$F$13*10^3)/Fairbanks!$B$8</f>
        <v>0</v>
      </c>
    </row>
    <row r="186" spans="1:18">
      <c r="A186" s="5"/>
      <c r="B186" s="9" t="s">
        <v>197</v>
      </c>
      <c r="C186" s="71">
        <f>(Miami!$F$14*10^3)/Miami!$B$8</f>
        <v>0</v>
      </c>
      <c r="D186" s="71">
        <f>(Houston!$F$14*10^3)/Houston!$B$8</f>
        <v>0</v>
      </c>
      <c r="E186" s="71">
        <f>(Phoenix!$F$14*10^3)/Phoenix!$B$8</f>
        <v>0</v>
      </c>
      <c r="F186" s="71">
        <f>(Atlanta!$F$14*10^3)/Atlanta!$B$8</f>
        <v>0</v>
      </c>
      <c r="G186" s="71">
        <f>(LosAngeles!$F$14*10^3)/LosAngeles!$B$8</f>
        <v>0</v>
      </c>
      <c r="H186" s="71">
        <f>(LasVegas!$F$14*10^3)/LasVegas!$B$8</f>
        <v>0</v>
      </c>
      <c r="I186" s="71">
        <f>(SanFrancisco!$F$14*10^3)/SanFrancisco!$B$8</f>
        <v>0</v>
      </c>
      <c r="J186" s="71">
        <f>(Baltimore!$F$14*10^3)/Baltimore!$B$8</f>
        <v>0</v>
      </c>
      <c r="K186" s="71">
        <f>(Albuquerque!$F$14*10^3)/Albuquerque!$B$8</f>
        <v>0</v>
      </c>
      <c r="L186" s="71">
        <f>(Seattle!$F$14*10^3)/Seattle!$B$8</f>
        <v>0</v>
      </c>
      <c r="M186" s="71">
        <f>(Chicago!$F$14*10^3)/Chicago!$B$8</f>
        <v>0</v>
      </c>
      <c r="N186" s="71">
        <f>(Boulder!$F$14*10^3)/Boulder!$B$8</f>
        <v>0</v>
      </c>
      <c r="O186" s="71">
        <f>(Minneapolis!$F$14*10^3)/Minneapolis!$B$8</f>
        <v>0</v>
      </c>
      <c r="P186" s="71">
        <f>(Helena!$F$14*10^3)/Helena!$B$8</f>
        <v>0</v>
      </c>
      <c r="Q186" s="71">
        <f>(Duluth!$F$14*10^3)/Duluth!$B$8</f>
        <v>0</v>
      </c>
      <c r="R186" s="71">
        <f>(Fairbanks!$F$14*10^3)/Fairbanks!$B$8</f>
        <v>0</v>
      </c>
    </row>
    <row r="187" spans="1:18">
      <c r="A187" s="5"/>
      <c r="B187" s="9" t="s">
        <v>205</v>
      </c>
      <c r="C187" s="71">
        <f>(Miami!$F$15*10^3)/Miami!$B$8</f>
        <v>0</v>
      </c>
      <c r="D187" s="71">
        <f>(Houston!$F$15*10^3)/Houston!$B$8</f>
        <v>0</v>
      </c>
      <c r="E187" s="71">
        <f>(Phoenix!$F$15*10^3)/Phoenix!$B$8</f>
        <v>0</v>
      </c>
      <c r="F187" s="71">
        <f>(Atlanta!$F$15*10^3)/Atlanta!$B$8</f>
        <v>0</v>
      </c>
      <c r="G187" s="71">
        <f>(LosAngeles!$F$15*10^3)/LosAngeles!$B$8</f>
        <v>0</v>
      </c>
      <c r="H187" s="71">
        <f>(LasVegas!$F$15*10^3)/LasVegas!$B$8</f>
        <v>0</v>
      </c>
      <c r="I187" s="71">
        <f>(SanFrancisco!$F$15*10^3)/SanFrancisco!$B$8</f>
        <v>0</v>
      </c>
      <c r="J187" s="71">
        <f>(Baltimore!$F$15*10^3)/Baltimore!$B$8</f>
        <v>0</v>
      </c>
      <c r="K187" s="71">
        <f>(Albuquerque!$F$15*10^3)/Albuquerque!$B$8</f>
        <v>0</v>
      </c>
      <c r="L187" s="71">
        <f>(Seattle!$F$15*10^3)/Seattle!$B$8</f>
        <v>0</v>
      </c>
      <c r="M187" s="71">
        <f>(Chicago!$F$15*10^3)/Chicago!$B$8</f>
        <v>0</v>
      </c>
      <c r="N187" s="71">
        <f>(Boulder!$F$15*10^3)/Boulder!$B$8</f>
        <v>0</v>
      </c>
      <c r="O187" s="71">
        <f>(Minneapolis!$F$15*10^3)/Minneapolis!$B$8</f>
        <v>0</v>
      </c>
      <c r="P187" s="71">
        <f>(Helena!$F$15*10^3)/Helena!$B$8</f>
        <v>0</v>
      </c>
      <c r="Q187" s="71">
        <f>(Duluth!$F$15*10^3)/Duluth!$B$8</f>
        <v>0</v>
      </c>
      <c r="R187" s="71">
        <f>(Fairbanks!$F$15*10^3)/Fairbanks!$B$8</f>
        <v>0</v>
      </c>
    </row>
    <row r="188" spans="1:18">
      <c r="A188" s="5"/>
      <c r="B188" s="9" t="s">
        <v>206</v>
      </c>
      <c r="C188" s="71">
        <f>(Miami!$F$16*10^3)/Miami!$B$8</f>
        <v>0</v>
      </c>
      <c r="D188" s="71">
        <f>(Houston!$F$16*10^3)/Houston!$B$8</f>
        <v>0</v>
      </c>
      <c r="E188" s="71">
        <f>(Phoenix!$F$16*10^3)/Phoenix!$B$8</f>
        <v>0</v>
      </c>
      <c r="F188" s="71">
        <f>(Atlanta!$F$16*10^3)/Atlanta!$B$8</f>
        <v>0</v>
      </c>
      <c r="G188" s="71">
        <f>(LosAngeles!$F$16*10^3)/LosAngeles!$B$8</f>
        <v>0</v>
      </c>
      <c r="H188" s="71">
        <f>(LasVegas!$F$16*10^3)/LasVegas!$B$8</f>
        <v>0</v>
      </c>
      <c r="I188" s="71">
        <f>(SanFrancisco!$F$16*10^3)/SanFrancisco!$B$8</f>
        <v>0</v>
      </c>
      <c r="J188" s="71">
        <f>(Baltimore!$F$16*10^3)/Baltimore!$B$8</f>
        <v>0</v>
      </c>
      <c r="K188" s="71">
        <f>(Albuquerque!$F$16*10^3)/Albuquerque!$B$8</f>
        <v>0</v>
      </c>
      <c r="L188" s="71">
        <f>(Seattle!$F$16*10^3)/Seattle!$B$8</f>
        <v>0</v>
      </c>
      <c r="M188" s="71">
        <f>(Chicago!$F$16*10^3)/Chicago!$B$8</f>
        <v>0</v>
      </c>
      <c r="N188" s="71">
        <f>(Boulder!$F$16*10^3)/Boulder!$B$8</f>
        <v>0</v>
      </c>
      <c r="O188" s="71">
        <f>(Minneapolis!$F$16*10^3)/Minneapolis!$B$8</f>
        <v>0</v>
      </c>
      <c r="P188" s="71">
        <f>(Helena!$F$16*10^3)/Helena!$B$8</f>
        <v>0</v>
      </c>
      <c r="Q188" s="71">
        <f>(Duluth!$F$16*10^3)/Duluth!$B$8</f>
        <v>0</v>
      </c>
      <c r="R188" s="71">
        <f>(Fairbanks!$F$16*10^3)/Fairbanks!$B$8</f>
        <v>0</v>
      </c>
    </row>
    <row r="189" spans="1:18">
      <c r="A189" s="5"/>
      <c r="B189" s="9" t="s">
        <v>207</v>
      </c>
      <c r="C189" s="71">
        <f>(Miami!$F$17*10^3)/Miami!$B$8</f>
        <v>0</v>
      </c>
      <c r="D189" s="71">
        <f>(Houston!$F$17*10^3)/Houston!$B$8</f>
        <v>0</v>
      </c>
      <c r="E189" s="71">
        <f>(Phoenix!$F$17*10^3)/Phoenix!$B$8</f>
        <v>0</v>
      </c>
      <c r="F189" s="71">
        <f>(Atlanta!$F$17*10^3)/Atlanta!$B$8</f>
        <v>0</v>
      </c>
      <c r="G189" s="71">
        <f>(LosAngeles!$F$17*10^3)/LosAngeles!$B$8</f>
        <v>0</v>
      </c>
      <c r="H189" s="71">
        <f>(LasVegas!$F$17*10^3)/LasVegas!$B$8</f>
        <v>0</v>
      </c>
      <c r="I189" s="71">
        <f>(SanFrancisco!$F$17*10^3)/SanFrancisco!$B$8</f>
        <v>0</v>
      </c>
      <c r="J189" s="71">
        <f>(Baltimore!$F$17*10^3)/Baltimore!$B$8</f>
        <v>0</v>
      </c>
      <c r="K189" s="71">
        <f>(Albuquerque!$F$17*10^3)/Albuquerque!$B$8</f>
        <v>0</v>
      </c>
      <c r="L189" s="71">
        <f>(Seattle!$F$17*10^3)/Seattle!$B$8</f>
        <v>0</v>
      </c>
      <c r="M189" s="71">
        <f>(Chicago!$F$17*10^3)/Chicago!$B$8</f>
        <v>0</v>
      </c>
      <c r="N189" s="71">
        <f>(Boulder!$F$17*10^3)/Boulder!$B$8</f>
        <v>0</v>
      </c>
      <c r="O189" s="71">
        <f>(Minneapolis!$F$17*10^3)/Minneapolis!$B$8</f>
        <v>0</v>
      </c>
      <c r="P189" s="71">
        <f>(Helena!$F$17*10^3)/Helena!$B$8</f>
        <v>0</v>
      </c>
      <c r="Q189" s="71">
        <f>(Duluth!$F$17*10^3)/Duluth!$B$8</f>
        <v>0</v>
      </c>
      <c r="R189" s="71">
        <f>(Fairbanks!$F$17*10^3)/Fairbanks!$B$8</f>
        <v>0</v>
      </c>
    </row>
    <row r="190" spans="1:18">
      <c r="A190" s="5"/>
      <c r="B190" s="9" t="s">
        <v>208</v>
      </c>
      <c r="C190" s="71">
        <f>(Miami!$F$18*10^3)/Miami!$B$8</f>
        <v>0</v>
      </c>
      <c r="D190" s="71">
        <f>(Houston!$F$18*10^3)/Houston!$B$8</f>
        <v>0</v>
      </c>
      <c r="E190" s="71">
        <f>(Phoenix!$F$18*10^3)/Phoenix!$B$8</f>
        <v>0</v>
      </c>
      <c r="F190" s="71">
        <f>(Atlanta!$F$18*10^3)/Atlanta!$B$8</f>
        <v>0</v>
      </c>
      <c r="G190" s="71">
        <f>(LosAngeles!$F$18*10^3)/LosAngeles!$B$8</f>
        <v>0</v>
      </c>
      <c r="H190" s="71">
        <f>(LasVegas!$F$18*10^3)/LasVegas!$B$8</f>
        <v>0</v>
      </c>
      <c r="I190" s="71">
        <f>(SanFrancisco!$F$18*10^3)/SanFrancisco!$B$8</f>
        <v>0</v>
      </c>
      <c r="J190" s="71">
        <f>(Baltimore!$F$18*10^3)/Baltimore!$B$8</f>
        <v>0</v>
      </c>
      <c r="K190" s="71">
        <f>(Albuquerque!$F$18*10^3)/Albuquerque!$B$8</f>
        <v>0</v>
      </c>
      <c r="L190" s="71">
        <f>(Seattle!$F$18*10^3)/Seattle!$B$8</f>
        <v>0</v>
      </c>
      <c r="M190" s="71">
        <f>(Chicago!$F$18*10^3)/Chicago!$B$8</f>
        <v>0</v>
      </c>
      <c r="N190" s="71">
        <f>(Boulder!$F$18*10^3)/Boulder!$B$8</f>
        <v>0</v>
      </c>
      <c r="O190" s="71">
        <f>(Minneapolis!$F$18*10^3)/Minneapolis!$B$8</f>
        <v>0</v>
      </c>
      <c r="P190" s="71">
        <f>(Helena!$F$18*10^3)/Helena!$B$8</f>
        <v>0</v>
      </c>
      <c r="Q190" s="71">
        <f>(Duluth!$F$18*10^3)/Duluth!$B$8</f>
        <v>0</v>
      </c>
      <c r="R190" s="71">
        <f>(Fairbanks!$F$18*10^3)/Fairbanks!$B$8</f>
        <v>0</v>
      </c>
    </row>
    <row r="191" spans="1:18">
      <c r="A191" s="5"/>
      <c r="B191" s="9" t="s">
        <v>209</v>
      </c>
      <c r="C191" s="71">
        <f>(Miami!$F$19*10^3)/Miami!$B$8</f>
        <v>0</v>
      </c>
      <c r="D191" s="71">
        <f>(Houston!$F$19*10^3)/Houston!$B$8</f>
        <v>0</v>
      </c>
      <c r="E191" s="71">
        <f>(Phoenix!$F$19*10^3)/Phoenix!$B$8</f>
        <v>0</v>
      </c>
      <c r="F191" s="71">
        <f>(Atlanta!$F$19*10^3)/Atlanta!$B$8</f>
        <v>0</v>
      </c>
      <c r="G191" s="71">
        <f>(LosAngeles!$F$19*10^3)/LosAngeles!$B$8</f>
        <v>0</v>
      </c>
      <c r="H191" s="71">
        <f>(LasVegas!$F$19*10^3)/LasVegas!$B$8</f>
        <v>0</v>
      </c>
      <c r="I191" s="71">
        <f>(SanFrancisco!$F$19*10^3)/SanFrancisco!$B$8</f>
        <v>0</v>
      </c>
      <c r="J191" s="71">
        <f>(Baltimore!$F$19*10^3)/Baltimore!$B$8</f>
        <v>0</v>
      </c>
      <c r="K191" s="71">
        <f>(Albuquerque!$F$19*10^3)/Albuquerque!$B$8</f>
        <v>0</v>
      </c>
      <c r="L191" s="71">
        <f>(Seattle!$F$19*10^3)/Seattle!$B$8</f>
        <v>0</v>
      </c>
      <c r="M191" s="71">
        <f>(Chicago!$F$19*10^3)/Chicago!$B$8</f>
        <v>0</v>
      </c>
      <c r="N191" s="71">
        <f>(Boulder!$F$19*10^3)/Boulder!$B$8</f>
        <v>0</v>
      </c>
      <c r="O191" s="71">
        <f>(Minneapolis!$F$19*10^3)/Minneapolis!$B$8</f>
        <v>0</v>
      </c>
      <c r="P191" s="71">
        <f>(Helena!$F$19*10^3)/Helena!$B$8</f>
        <v>0</v>
      </c>
      <c r="Q191" s="71">
        <f>(Duluth!$F$19*10^3)/Duluth!$B$8</f>
        <v>0</v>
      </c>
      <c r="R191" s="71">
        <f>(Fairbanks!$F$19*10^3)/Fairbanks!$B$8</f>
        <v>0</v>
      </c>
    </row>
    <row r="192" spans="1:18">
      <c r="A192" s="5"/>
      <c r="B192" s="9" t="s">
        <v>210</v>
      </c>
      <c r="C192" s="71">
        <f>(Miami!$F$20*10^3)/Miami!$B$8</f>
        <v>0</v>
      </c>
      <c r="D192" s="71">
        <f>(Houston!$F$20*10^3)/Houston!$B$8</f>
        <v>0</v>
      </c>
      <c r="E192" s="71">
        <f>(Phoenix!$F$20*10^3)/Phoenix!$B$8</f>
        <v>0</v>
      </c>
      <c r="F192" s="71">
        <f>(Atlanta!$F$20*10^3)/Atlanta!$B$8</f>
        <v>0</v>
      </c>
      <c r="G192" s="71">
        <f>(LosAngeles!$F$20*10^3)/LosAngeles!$B$8</f>
        <v>0</v>
      </c>
      <c r="H192" s="71">
        <f>(LasVegas!$F$20*10^3)/LasVegas!$B$8</f>
        <v>0</v>
      </c>
      <c r="I192" s="71">
        <f>(SanFrancisco!$F$20*10^3)/SanFrancisco!$B$8</f>
        <v>0</v>
      </c>
      <c r="J192" s="71">
        <f>(Baltimore!$F$20*10^3)/Baltimore!$B$8</f>
        <v>0</v>
      </c>
      <c r="K192" s="71">
        <f>(Albuquerque!$F$20*10^3)/Albuquerque!$B$8</f>
        <v>0</v>
      </c>
      <c r="L192" s="71">
        <f>(Seattle!$F$20*10^3)/Seattle!$B$8</f>
        <v>0</v>
      </c>
      <c r="M192" s="71">
        <f>(Chicago!$F$20*10^3)/Chicago!$B$8</f>
        <v>0</v>
      </c>
      <c r="N192" s="71">
        <f>(Boulder!$F$20*10^3)/Boulder!$B$8</f>
        <v>0</v>
      </c>
      <c r="O192" s="71">
        <f>(Minneapolis!$F$20*10^3)/Minneapolis!$B$8</f>
        <v>0</v>
      </c>
      <c r="P192" s="71">
        <f>(Helena!$F$20*10^3)/Helena!$B$8</f>
        <v>0</v>
      </c>
      <c r="Q192" s="71">
        <f>(Duluth!$F$20*10^3)/Duluth!$B$8</f>
        <v>0</v>
      </c>
      <c r="R192" s="71">
        <f>(Fairbanks!$F$20*10^3)/Fairbanks!$B$8</f>
        <v>0</v>
      </c>
    </row>
    <row r="193" spans="1:18">
      <c r="A193" s="5"/>
      <c r="B193" s="9" t="s">
        <v>211</v>
      </c>
      <c r="C193" s="71">
        <f>(Miami!$F$21*10^3)/Miami!$B$8</f>
        <v>0</v>
      </c>
      <c r="D193" s="71">
        <f>(Houston!$F$21*10^3)/Houston!$B$8</f>
        <v>0</v>
      </c>
      <c r="E193" s="71">
        <f>(Phoenix!$F$21*10^3)/Phoenix!$B$8</f>
        <v>0</v>
      </c>
      <c r="F193" s="71">
        <f>(Atlanta!$F$21*10^3)/Atlanta!$B$8</f>
        <v>0</v>
      </c>
      <c r="G193" s="71">
        <f>(LosAngeles!$F$21*10^3)/LosAngeles!$B$8</f>
        <v>0</v>
      </c>
      <c r="H193" s="71">
        <f>(LasVegas!$F$21*10^3)/LasVegas!$B$8</f>
        <v>0</v>
      </c>
      <c r="I193" s="71">
        <f>(SanFrancisco!$F$21*10^3)/SanFrancisco!$B$8</f>
        <v>0</v>
      </c>
      <c r="J193" s="71">
        <f>(Baltimore!$F$21*10^3)/Baltimore!$B$8</f>
        <v>0</v>
      </c>
      <c r="K193" s="71">
        <f>(Albuquerque!$F$21*10^3)/Albuquerque!$B$8</f>
        <v>0</v>
      </c>
      <c r="L193" s="71">
        <f>(Seattle!$F$21*10^3)/Seattle!$B$8</f>
        <v>0</v>
      </c>
      <c r="M193" s="71">
        <f>(Chicago!$F$21*10^3)/Chicago!$B$8</f>
        <v>0</v>
      </c>
      <c r="N193" s="71">
        <f>(Boulder!$F$21*10^3)/Boulder!$B$8</f>
        <v>0</v>
      </c>
      <c r="O193" s="71">
        <f>(Minneapolis!$F$21*10^3)/Minneapolis!$B$8</f>
        <v>0</v>
      </c>
      <c r="P193" s="71">
        <f>(Helena!$F$21*10^3)/Helena!$B$8</f>
        <v>0</v>
      </c>
      <c r="Q193" s="71">
        <f>(Duluth!$F$21*10^3)/Duluth!$B$8</f>
        <v>0</v>
      </c>
      <c r="R193" s="71">
        <f>(Fairbanks!$F$21*10^3)/Fairbanks!$B$8</f>
        <v>0</v>
      </c>
    </row>
    <row r="194" spans="1:18">
      <c r="A194" s="5"/>
      <c r="B194" s="9" t="s">
        <v>212</v>
      </c>
      <c r="C194" s="71">
        <f>(Miami!$F$22*10^3)/Miami!$B$8</f>
        <v>0</v>
      </c>
      <c r="D194" s="71">
        <f>(Houston!$F$22*10^3)/Houston!$B$8</f>
        <v>0</v>
      </c>
      <c r="E194" s="71">
        <f>(Phoenix!$F$22*10^3)/Phoenix!$B$8</f>
        <v>0</v>
      </c>
      <c r="F194" s="71">
        <f>(Atlanta!$F$22*10^3)/Atlanta!$B$8</f>
        <v>0</v>
      </c>
      <c r="G194" s="71">
        <f>(LosAngeles!$F$22*10^3)/LosAngeles!$B$8</f>
        <v>0</v>
      </c>
      <c r="H194" s="71">
        <f>(LasVegas!$F$22*10^3)/LasVegas!$B$8</f>
        <v>0</v>
      </c>
      <c r="I194" s="71">
        <f>(SanFrancisco!$F$22*10^3)/SanFrancisco!$B$8</f>
        <v>0</v>
      </c>
      <c r="J194" s="71">
        <f>(Baltimore!$F$22*10^3)/Baltimore!$B$8</f>
        <v>0</v>
      </c>
      <c r="K194" s="71">
        <f>(Albuquerque!$F$22*10^3)/Albuquerque!$B$8</f>
        <v>0</v>
      </c>
      <c r="L194" s="71">
        <f>(Seattle!$F$22*10^3)/Seattle!$B$8</f>
        <v>0</v>
      </c>
      <c r="M194" s="71">
        <f>(Chicago!$F$22*10^3)/Chicago!$B$8</f>
        <v>0</v>
      </c>
      <c r="N194" s="71">
        <f>(Boulder!$F$22*10^3)/Boulder!$B$8</f>
        <v>0</v>
      </c>
      <c r="O194" s="71">
        <f>(Minneapolis!$F$22*10^3)/Minneapolis!$B$8</f>
        <v>0</v>
      </c>
      <c r="P194" s="71">
        <f>(Helena!$F$22*10^3)/Helena!$B$8</f>
        <v>0</v>
      </c>
      <c r="Q194" s="71">
        <f>(Duluth!$F$22*10^3)/Duluth!$B$8</f>
        <v>0</v>
      </c>
      <c r="R194" s="71">
        <f>(Fairbanks!$F$22*10^3)/Fairbanks!$B$8</f>
        <v>0</v>
      </c>
    </row>
    <row r="195" spans="1:18">
      <c r="A195" s="5"/>
      <c r="B195" s="9" t="s">
        <v>191</v>
      </c>
      <c r="C195" s="71">
        <f>(Miami!$F$23*10^3)/Miami!$B$8</f>
        <v>0</v>
      </c>
      <c r="D195" s="71">
        <f>(Houston!$F$23*10^3)/Houston!$B$8</f>
        <v>0</v>
      </c>
      <c r="E195" s="71">
        <f>(Phoenix!$F$23*10^3)/Phoenix!$B$8</f>
        <v>0</v>
      </c>
      <c r="F195" s="71">
        <f>(Atlanta!$F$23*10^3)/Atlanta!$B$8</f>
        <v>0</v>
      </c>
      <c r="G195" s="71">
        <f>(LosAngeles!$F$23*10^3)/LosAngeles!$B$8</f>
        <v>0</v>
      </c>
      <c r="H195" s="71">
        <f>(LasVegas!$F$23*10^3)/LasVegas!$B$8</f>
        <v>0</v>
      </c>
      <c r="I195" s="71">
        <f>(SanFrancisco!$F$23*10^3)/SanFrancisco!$B$8</f>
        <v>0</v>
      </c>
      <c r="J195" s="71">
        <f>(Baltimore!$F$23*10^3)/Baltimore!$B$8</f>
        <v>0</v>
      </c>
      <c r="K195" s="71">
        <f>(Albuquerque!$F$23*10^3)/Albuquerque!$B$8</f>
        <v>0</v>
      </c>
      <c r="L195" s="71">
        <f>(Seattle!$F$23*10^3)/Seattle!$B$8</f>
        <v>0</v>
      </c>
      <c r="M195" s="71">
        <f>(Chicago!$F$23*10^3)/Chicago!$B$8</f>
        <v>0</v>
      </c>
      <c r="N195" s="71">
        <f>(Boulder!$F$23*10^3)/Boulder!$B$8</f>
        <v>0</v>
      </c>
      <c r="O195" s="71">
        <f>(Minneapolis!$F$23*10^3)/Minneapolis!$B$8</f>
        <v>0</v>
      </c>
      <c r="P195" s="71">
        <f>(Helena!$F$23*10^3)/Helena!$B$8</f>
        <v>0</v>
      </c>
      <c r="Q195" s="71">
        <f>(Duluth!$F$23*10^3)/Duluth!$B$8</f>
        <v>0</v>
      </c>
      <c r="R195" s="71">
        <f>(Fairbanks!$F$23*10^3)/Fairbanks!$B$8</f>
        <v>0</v>
      </c>
    </row>
    <row r="196" spans="1:18">
      <c r="A196" s="5"/>
      <c r="B196" s="9" t="s">
        <v>213</v>
      </c>
      <c r="C196" s="71">
        <f>(Miami!$F$24*10^3)/Miami!$B$8</f>
        <v>0</v>
      </c>
      <c r="D196" s="71">
        <f>(Houston!$F$24*10^3)/Houston!$B$8</f>
        <v>0</v>
      </c>
      <c r="E196" s="71">
        <f>(Phoenix!$F$24*10^3)/Phoenix!$B$8</f>
        <v>0</v>
      </c>
      <c r="F196" s="71">
        <f>(Atlanta!$F$24*10^3)/Atlanta!$B$8</f>
        <v>0</v>
      </c>
      <c r="G196" s="71">
        <f>(LosAngeles!$F$24*10^3)/LosAngeles!$B$8</f>
        <v>0</v>
      </c>
      <c r="H196" s="71">
        <f>(LasVegas!$F$24*10^3)/LasVegas!$B$8</f>
        <v>0</v>
      </c>
      <c r="I196" s="71">
        <f>(SanFrancisco!$F$24*10^3)/SanFrancisco!$B$8</f>
        <v>0</v>
      </c>
      <c r="J196" s="71">
        <f>(Baltimore!$F$24*10^3)/Baltimore!$B$8</f>
        <v>0</v>
      </c>
      <c r="K196" s="71">
        <f>(Albuquerque!$F$24*10^3)/Albuquerque!$B$8</f>
        <v>0</v>
      </c>
      <c r="L196" s="71">
        <f>(Seattle!$F$24*10^3)/Seattle!$B$8</f>
        <v>0</v>
      </c>
      <c r="M196" s="71">
        <f>(Chicago!$F$24*10^3)/Chicago!$B$8</f>
        <v>0</v>
      </c>
      <c r="N196" s="71">
        <f>(Boulder!$F$24*10^3)/Boulder!$B$8</f>
        <v>0</v>
      </c>
      <c r="O196" s="71">
        <f>(Minneapolis!$F$24*10^3)/Minneapolis!$B$8</f>
        <v>0</v>
      </c>
      <c r="P196" s="71">
        <f>(Helena!$F$24*10^3)/Helena!$B$8</f>
        <v>0</v>
      </c>
      <c r="Q196" s="71">
        <f>(Duluth!$F$24*10^3)/Duluth!$B$8</f>
        <v>0</v>
      </c>
      <c r="R196" s="71">
        <f>(Fairbanks!$F$24*10^3)/Fairbanks!$B$8</f>
        <v>0</v>
      </c>
    </row>
    <row r="197" spans="1:18">
      <c r="A197" s="5"/>
      <c r="B197" s="9" t="s">
        <v>214</v>
      </c>
      <c r="C197" s="71">
        <f>(Miami!$F$25*10^3)/Miami!$B$8</f>
        <v>0</v>
      </c>
      <c r="D197" s="71">
        <f>(Houston!$F$25*10^3)/Houston!$B$8</f>
        <v>0</v>
      </c>
      <c r="E197" s="71">
        <f>(Phoenix!$F$25*10^3)/Phoenix!$B$8</f>
        <v>0</v>
      </c>
      <c r="F197" s="71">
        <f>(Atlanta!$F$25*10^3)/Atlanta!$B$8</f>
        <v>0</v>
      </c>
      <c r="G197" s="71">
        <f>(LosAngeles!$F$25*10^3)/LosAngeles!$B$8</f>
        <v>0</v>
      </c>
      <c r="H197" s="71">
        <f>(LasVegas!$F$25*10^3)/LasVegas!$B$8</f>
        <v>0</v>
      </c>
      <c r="I197" s="71">
        <f>(SanFrancisco!$F$25*10^3)/SanFrancisco!$B$8</f>
        <v>0</v>
      </c>
      <c r="J197" s="71">
        <f>(Baltimore!$F$25*10^3)/Baltimore!$B$8</f>
        <v>0</v>
      </c>
      <c r="K197" s="71">
        <f>(Albuquerque!$F$25*10^3)/Albuquerque!$B$8</f>
        <v>0</v>
      </c>
      <c r="L197" s="71">
        <f>(Seattle!$F$25*10^3)/Seattle!$B$8</f>
        <v>0</v>
      </c>
      <c r="M197" s="71">
        <f>(Chicago!$F$25*10^3)/Chicago!$B$8</f>
        <v>0</v>
      </c>
      <c r="N197" s="71">
        <f>(Boulder!$F$25*10^3)/Boulder!$B$8</f>
        <v>0</v>
      </c>
      <c r="O197" s="71">
        <f>(Minneapolis!$F$25*10^3)/Minneapolis!$B$8</f>
        <v>0</v>
      </c>
      <c r="P197" s="71">
        <f>(Helena!$F$25*10^3)/Helena!$B$8</f>
        <v>0</v>
      </c>
      <c r="Q197" s="71">
        <f>(Duluth!$F$25*10^3)/Duluth!$B$8</f>
        <v>0</v>
      </c>
      <c r="R197" s="71">
        <f>(Fairbanks!$F$25*10^3)/Fairbanks!$B$8</f>
        <v>0</v>
      </c>
    </row>
    <row r="198" spans="1:18">
      <c r="A198" s="5"/>
      <c r="B198" s="9" t="s">
        <v>215</v>
      </c>
      <c r="C198" s="71">
        <f>(Miami!$F$26*10^3)/Miami!$B$8</f>
        <v>0</v>
      </c>
      <c r="D198" s="71">
        <f>(Houston!$F$26*10^3)/Houston!$B$8</f>
        <v>0</v>
      </c>
      <c r="E198" s="71">
        <f>(Phoenix!$F$26*10^3)/Phoenix!$B$8</f>
        <v>0</v>
      </c>
      <c r="F198" s="71">
        <f>(Atlanta!$F$26*10^3)/Atlanta!$B$8</f>
        <v>0</v>
      </c>
      <c r="G198" s="71">
        <f>(LosAngeles!$F$26*10^3)/LosAngeles!$B$8</f>
        <v>0</v>
      </c>
      <c r="H198" s="71">
        <f>(LasVegas!$F$26*10^3)/LasVegas!$B$8</f>
        <v>0</v>
      </c>
      <c r="I198" s="71">
        <f>(SanFrancisco!$F$26*10^3)/SanFrancisco!$B$8</f>
        <v>0</v>
      </c>
      <c r="J198" s="71">
        <f>(Baltimore!$F$26*10^3)/Baltimore!$B$8</f>
        <v>0</v>
      </c>
      <c r="K198" s="71">
        <f>(Albuquerque!$F$26*10^3)/Albuquerque!$B$8</f>
        <v>0</v>
      </c>
      <c r="L198" s="71">
        <f>(Seattle!$F$26*10^3)/Seattle!$B$8</f>
        <v>0</v>
      </c>
      <c r="M198" s="71">
        <f>(Chicago!$F$26*10^3)/Chicago!$B$8</f>
        <v>0</v>
      </c>
      <c r="N198" s="71">
        <f>(Boulder!$F$26*10^3)/Boulder!$B$8</f>
        <v>0</v>
      </c>
      <c r="O198" s="71">
        <f>(Minneapolis!$F$26*10^3)/Minneapolis!$B$8</f>
        <v>0</v>
      </c>
      <c r="P198" s="71">
        <f>(Helena!$F$26*10^3)/Helena!$B$8</f>
        <v>0</v>
      </c>
      <c r="Q198" s="71">
        <f>(Duluth!$F$26*10^3)/Duluth!$B$8</f>
        <v>0</v>
      </c>
      <c r="R198" s="71">
        <f>(Fairbanks!$F$26*10^3)/Fairbanks!$B$8</f>
        <v>0</v>
      </c>
    </row>
    <row r="199" spans="1:18">
      <c r="A199" s="5"/>
      <c r="B199" s="9" t="s">
        <v>216</v>
      </c>
      <c r="C199" s="71">
        <f>(Miami!$F$28*10^3)/Miami!$B$8</f>
        <v>0</v>
      </c>
      <c r="D199" s="71">
        <f>(Houston!$F$28*10^3)/Houston!$B$8</f>
        <v>0</v>
      </c>
      <c r="E199" s="71">
        <f>(Phoenix!$F$28*10^3)/Phoenix!$B$8</f>
        <v>0</v>
      </c>
      <c r="F199" s="71">
        <f>(Atlanta!$F$28*10^3)/Atlanta!$B$8</f>
        <v>0</v>
      </c>
      <c r="G199" s="71">
        <f>(LosAngeles!$F$28*10^3)/LosAngeles!$B$8</f>
        <v>0</v>
      </c>
      <c r="H199" s="71">
        <f>(LasVegas!$F$28*10^3)/LasVegas!$B$8</f>
        <v>0</v>
      </c>
      <c r="I199" s="71">
        <f>(SanFrancisco!$F$28*10^3)/SanFrancisco!$B$8</f>
        <v>0</v>
      </c>
      <c r="J199" s="71">
        <f>(Baltimore!$F$28*10^3)/Baltimore!$B$8</f>
        <v>0</v>
      </c>
      <c r="K199" s="71">
        <f>(Albuquerque!$F$28*10^3)/Albuquerque!$B$8</f>
        <v>0</v>
      </c>
      <c r="L199" s="71">
        <f>(Seattle!$F$28*10^3)/Seattle!$B$8</f>
        <v>0</v>
      </c>
      <c r="M199" s="71">
        <f>(Chicago!$F$28*10^3)/Chicago!$B$8</f>
        <v>0</v>
      </c>
      <c r="N199" s="71">
        <f>(Boulder!$F$28*10^3)/Boulder!$B$8</f>
        <v>0</v>
      </c>
      <c r="O199" s="71">
        <f>(Minneapolis!$F$28*10^3)/Minneapolis!$B$8</f>
        <v>0</v>
      </c>
      <c r="P199" s="71">
        <f>(Helena!$F$28*10^3)/Helena!$B$8</f>
        <v>0</v>
      </c>
      <c r="Q199" s="71">
        <f>(Duluth!$F$28*10^3)/Duluth!$B$8</f>
        <v>0</v>
      </c>
      <c r="R199" s="71">
        <f>(Fairbanks!$F$28*10^3)/Fairbanks!$B$8</f>
        <v>0</v>
      </c>
    </row>
    <row r="200" spans="1:18">
      <c r="A200" s="5"/>
      <c r="B200" s="8" t="s">
        <v>335</v>
      </c>
      <c r="C200" s="71">
        <f>(Miami!$B$2*10^3)/Miami!$B$8</f>
        <v>1443.7691764600111</v>
      </c>
      <c r="D200" s="71">
        <f>(Houston!$B$2*10^3)/Houston!$B$8</f>
        <v>1499.3411362776976</v>
      </c>
      <c r="E200" s="71">
        <f>(Phoenix!$B$2*10^3)/Phoenix!$B$8</f>
        <v>1403.9464835187111</v>
      </c>
      <c r="F200" s="71">
        <f>(Atlanta!$B$2*10^3)/Atlanta!$B$8</f>
        <v>1540.8491100712276</v>
      </c>
      <c r="G200" s="71">
        <f>(LosAngeles!$B$2*10^3)/LosAngeles!$B$8</f>
        <v>1358.1116040224622</v>
      </c>
      <c r="H200" s="71">
        <f>(LasVegas!$B$2*10^3)/LasVegas!$B$8</f>
        <v>1423.088347675555</v>
      </c>
      <c r="I200" s="71">
        <f>(SanFrancisco!$B$2*10^3)/SanFrancisco!$B$8</f>
        <v>1417.4172718370353</v>
      </c>
      <c r="J200" s="71">
        <f>(Baltimore!$B$2*10^3)/Baltimore!$B$8</f>
        <v>1664.8653317808535</v>
      </c>
      <c r="K200" s="71">
        <f>(Albuquerque!$B$2*10^3)/Albuquerque!$B$8</f>
        <v>1537.25554833768</v>
      </c>
      <c r="L200" s="71">
        <f>(Seattle!$B$2*10^3)/Seattle!$B$8</f>
        <v>1581.2579493340406</v>
      </c>
      <c r="M200" s="71">
        <f>(Chicago!$B$2*10^3)/Chicago!$B$8</f>
        <v>1783.4951772938373</v>
      </c>
      <c r="N200" s="71">
        <f>(Boulder!$B$2*10^3)/Boulder!$B$8</f>
        <v>1656.4838800947352</v>
      </c>
      <c r="O200" s="71">
        <f>(Minneapolis!$B$2*10^3)/Minneapolis!$B$8</f>
        <v>1920.8676023266041</v>
      </c>
      <c r="P200" s="71">
        <f>(Helena!$B$2*10^3)/Helena!$B$8</f>
        <v>1813.080141627054</v>
      </c>
      <c r="Q200" s="71">
        <f>(Duluth!$B$2*10^3)/Duluth!$B$8</f>
        <v>2057.0412920251488</v>
      </c>
      <c r="R200" s="71">
        <f>(Fairbanks!$B$2*10^3)/Fairbanks!$B$8</f>
        <v>2480.0194618207202</v>
      </c>
    </row>
    <row r="201" spans="1:18">
      <c r="A201" s="8" t="s">
        <v>410</v>
      </c>
      <c r="B201" s="2"/>
    </row>
    <row r="202" spans="1:18">
      <c r="A202" s="5"/>
      <c r="B202" s="8" t="s">
        <v>409</v>
      </c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</row>
    <row r="203" spans="1:18">
      <c r="A203" s="5"/>
      <c r="B203" s="9" t="s">
        <v>407</v>
      </c>
      <c r="C203" s="17">
        <f>10^(-3)*Miami!$C$241</f>
        <v>554.37321200000008</v>
      </c>
      <c r="D203" s="17">
        <f>10^(-3)*Houston!$C$241</f>
        <v>517.897288</v>
      </c>
      <c r="E203" s="17">
        <f>10^(-3)*Phoenix!$C$241</f>
        <v>439.40128900000002</v>
      </c>
      <c r="F203" s="17">
        <f>10^(-3)*Atlanta!$C$241</f>
        <v>436.00731100000002</v>
      </c>
      <c r="G203" s="17">
        <f>10^(-3)*LosAngeles!$C$241</f>
        <v>444.484915</v>
      </c>
      <c r="H203" s="17">
        <f>10^(-3)*LasVegas!$C$241</f>
        <v>394.987998</v>
      </c>
      <c r="I203" s="17">
        <f>10^(-3)*SanFrancisco!$C$241</f>
        <v>395.95263699999998</v>
      </c>
      <c r="J203" s="17">
        <f>10^(-3)*Baltimore!$C$241</f>
        <v>391.23417000000001</v>
      </c>
      <c r="K203" s="17">
        <f>10^(-3)*Albuquerque!$C$241</f>
        <v>396.84146299999998</v>
      </c>
      <c r="L203" s="17">
        <f>10^(-3)*Seattle!$C$241</f>
        <v>390.31317200000001</v>
      </c>
      <c r="M203" s="17">
        <f>10^(-3)*Chicago!$C$241</f>
        <v>391.63620299999997</v>
      </c>
      <c r="N203" s="17">
        <f>10^(-3)*Boulder!$C$241</f>
        <v>397.03713299999998</v>
      </c>
      <c r="O203" s="17">
        <f>10^(-3)*Minneapolis!$C$241</f>
        <v>389.52443</v>
      </c>
      <c r="P203" s="17">
        <f>10^(-3)*Helena!$C$241</f>
        <v>391.28681900000004</v>
      </c>
      <c r="Q203" s="17">
        <f>10^(-3)*Duluth!$C$241</f>
        <v>387.97318900000005</v>
      </c>
      <c r="R203" s="17">
        <f>10^(-3)*Fairbanks!$C$241</f>
        <v>389.04885999999999</v>
      </c>
    </row>
    <row r="204" spans="1:18">
      <c r="A204" s="5"/>
      <c r="B204" s="9" t="s">
        <v>406</v>
      </c>
      <c r="C204" s="17">
        <f>10^(-3)*Miami!$C$242</f>
        <v>552.06603500000006</v>
      </c>
      <c r="D204" s="17">
        <f>10^(-3)*Houston!$C$242</f>
        <v>475.41281000000004</v>
      </c>
      <c r="E204" s="17">
        <f>10^(-3)*Phoenix!$C$242</f>
        <v>449.697519</v>
      </c>
      <c r="F204" s="17">
        <f>10^(-3)*Atlanta!$C$242</f>
        <v>404.32250900000003</v>
      </c>
      <c r="G204" s="17">
        <f>10^(-3)*LosAngeles!$C$242</f>
        <v>428.40351299999998</v>
      </c>
      <c r="H204" s="17">
        <f>10^(-3)*LasVegas!$C$242</f>
        <v>411.85509000000002</v>
      </c>
      <c r="I204" s="17">
        <f>10^(-3)*SanFrancisco!$C$242</f>
        <v>422.24577000000005</v>
      </c>
      <c r="J204" s="17">
        <f>10^(-3)*Baltimore!$C$242</f>
        <v>392.800882</v>
      </c>
      <c r="K204" s="17">
        <f>10^(-3)*Albuquerque!$C$242</f>
        <v>400.93237800000003</v>
      </c>
      <c r="L204" s="17">
        <f>10^(-3)*Seattle!$C$242</f>
        <v>400.18805300000002</v>
      </c>
      <c r="M204" s="17">
        <f>10^(-3)*Chicago!$C$242</f>
        <v>391.12205900000004</v>
      </c>
      <c r="N204" s="17">
        <f>10^(-3)*Boulder!$C$242</f>
        <v>396.875654</v>
      </c>
      <c r="O204" s="17">
        <f>10^(-3)*Minneapolis!$C$242</f>
        <v>390.33369400000004</v>
      </c>
      <c r="P204" s="17">
        <f>10^(-3)*Helena!$C$242</f>
        <v>397.49723100000006</v>
      </c>
      <c r="Q204" s="17">
        <f>10^(-3)*Duluth!$C$242</f>
        <v>392.91034200000001</v>
      </c>
      <c r="R204" s="17">
        <f>10^(-3)*Fairbanks!$C$242</f>
        <v>390.16957100000002</v>
      </c>
    </row>
    <row r="205" spans="1:18">
      <c r="A205" s="5"/>
      <c r="B205" s="60" t="s">
        <v>405</v>
      </c>
      <c r="C205" s="17">
        <f>10^(-3)*Miami!$C$243</f>
        <v>573.45483100000001</v>
      </c>
      <c r="D205" s="17">
        <f>10^(-3)*Houston!$C$243</f>
        <v>524.32495299999994</v>
      </c>
      <c r="E205" s="17">
        <f>10^(-3)*Phoenix!$C$243</f>
        <v>535.75440400000002</v>
      </c>
      <c r="F205" s="17">
        <f>10^(-3)*Atlanta!$C$243</f>
        <v>458.29673500000001</v>
      </c>
      <c r="G205" s="17">
        <f>10^(-3)*LosAngeles!$C$243</f>
        <v>427.52392700000001</v>
      </c>
      <c r="H205" s="17">
        <f>10^(-3)*LasVegas!$C$243</f>
        <v>437.36399200000005</v>
      </c>
      <c r="I205" s="17">
        <f>10^(-3)*SanFrancisco!$C$243</f>
        <v>398.208122</v>
      </c>
      <c r="J205" s="17">
        <f>10^(-3)*Baltimore!$C$243</f>
        <v>451.46743699999996</v>
      </c>
      <c r="K205" s="17">
        <f>10^(-3)*Albuquerque!$C$243</f>
        <v>415.54616600000003</v>
      </c>
      <c r="L205" s="17">
        <f>10^(-3)*Seattle!$C$243</f>
        <v>424.334495</v>
      </c>
      <c r="M205" s="17">
        <f>10^(-3)*Chicago!$C$243</f>
        <v>423.55555300000003</v>
      </c>
      <c r="N205" s="17">
        <f>10^(-3)*Boulder!$C$243</f>
        <v>423.243292</v>
      </c>
      <c r="O205" s="17">
        <f>10^(-3)*Minneapolis!$C$243</f>
        <v>402.24571600000002</v>
      </c>
      <c r="P205" s="17">
        <f>10^(-3)*Helena!$C$243</f>
        <v>417.19323900000001</v>
      </c>
      <c r="Q205" s="17">
        <f>10^(-3)*Duluth!$C$243</f>
        <v>394.95311900000002</v>
      </c>
      <c r="R205" s="17">
        <f>10^(-3)*Fairbanks!$C$243</f>
        <v>400.40304700000002</v>
      </c>
    </row>
    <row r="206" spans="1:18">
      <c r="A206" s="5"/>
      <c r="B206" s="60" t="s">
        <v>404</v>
      </c>
      <c r="C206" s="17">
        <f>10^(-3)*Miami!$C$244</f>
        <v>589.51380600000005</v>
      </c>
      <c r="D206" s="17">
        <f>10^(-3)*Houston!$C$244</f>
        <v>580.7355060000001</v>
      </c>
      <c r="E206" s="17">
        <f>10^(-3)*Phoenix!$C$244</f>
        <v>530.90455200000008</v>
      </c>
      <c r="F206" s="17">
        <f>10^(-3)*Atlanta!$C$244</f>
        <v>495.314258</v>
      </c>
      <c r="G206" s="17">
        <f>10^(-3)*LosAngeles!$C$244</f>
        <v>475.15350000000001</v>
      </c>
      <c r="H206" s="17">
        <f>10^(-3)*LasVegas!$C$244</f>
        <v>514.49856399999999</v>
      </c>
      <c r="I206" s="17">
        <f>10^(-3)*SanFrancisco!$C$244</f>
        <v>423.91776700000003</v>
      </c>
      <c r="J206" s="17">
        <f>10^(-3)*Baltimore!$C$244</f>
        <v>450.81539000000004</v>
      </c>
      <c r="K206" s="17">
        <f>10^(-3)*Albuquerque!$C$244</f>
        <v>455.423519</v>
      </c>
      <c r="L206" s="17">
        <f>10^(-3)*Seattle!$C$244</f>
        <v>417.83223400000003</v>
      </c>
      <c r="M206" s="17">
        <f>10^(-3)*Chicago!$C$244</f>
        <v>412.11104800000004</v>
      </c>
      <c r="N206" s="17">
        <f>10^(-3)*Boulder!$C$244</f>
        <v>445.15391499999998</v>
      </c>
      <c r="O206" s="17">
        <f>10^(-3)*Minneapolis!$C$244</f>
        <v>447.03724399999999</v>
      </c>
      <c r="P206" s="17">
        <f>10^(-3)*Helena!$C$244</f>
        <v>423.82984700000003</v>
      </c>
      <c r="Q206" s="17">
        <f>10^(-3)*Duluth!$C$244</f>
        <v>405.28868900000003</v>
      </c>
      <c r="R206" s="17">
        <f>10^(-3)*Fairbanks!$C$244</f>
        <v>398.98004800000001</v>
      </c>
    </row>
    <row r="207" spans="1:18">
      <c r="A207" s="5"/>
      <c r="B207" s="60" t="s">
        <v>387</v>
      </c>
      <c r="C207" s="17">
        <f>10^(-3)*Miami!$C$245</f>
        <v>618.891031</v>
      </c>
      <c r="D207" s="17">
        <f>10^(-3)*Houston!$C$245</f>
        <v>644.85759800000005</v>
      </c>
      <c r="E207" s="17">
        <f>10^(-3)*Phoenix!$C$245</f>
        <v>607.42109100000005</v>
      </c>
      <c r="F207" s="17">
        <f>10^(-3)*Atlanta!$C$245</f>
        <v>558.17942000000005</v>
      </c>
      <c r="G207" s="17">
        <f>10^(-3)*LosAngeles!$C$245</f>
        <v>473.16222100000005</v>
      </c>
      <c r="H207" s="17">
        <f>10^(-3)*LasVegas!$C$245</f>
        <v>548.08890899999994</v>
      </c>
      <c r="I207" s="17">
        <f>10^(-3)*SanFrancisco!$C$245</f>
        <v>427.10436400000003</v>
      </c>
      <c r="J207" s="17">
        <f>10^(-3)*Baltimore!$C$245</f>
        <v>527.29946400000006</v>
      </c>
      <c r="K207" s="17">
        <f>10^(-3)*Albuquerque!$C$245</f>
        <v>487.53349000000003</v>
      </c>
      <c r="L207" s="17">
        <f>10^(-3)*Seattle!$C$245</f>
        <v>452.59139500000003</v>
      </c>
      <c r="M207" s="17">
        <f>10^(-3)*Chicago!$C$245</f>
        <v>485.83160300000003</v>
      </c>
      <c r="N207" s="17">
        <f>10^(-3)*Boulder!$C$245</f>
        <v>474.41364600000003</v>
      </c>
      <c r="O207" s="17">
        <f>10^(-3)*Minneapolis!$C$245</f>
        <v>559.40172300000006</v>
      </c>
      <c r="P207" s="17">
        <f>10^(-3)*Helena!$C$245</f>
        <v>442.32110700000004</v>
      </c>
      <c r="Q207" s="17">
        <f>10^(-3)*Duluth!$C$245</f>
        <v>433.59513400000003</v>
      </c>
      <c r="R207" s="17">
        <f>10^(-3)*Fairbanks!$C$245</f>
        <v>434.55831499999999</v>
      </c>
    </row>
    <row r="208" spans="1:18">
      <c r="A208" s="5"/>
      <c r="B208" s="60" t="s">
        <v>403</v>
      </c>
      <c r="C208" s="17">
        <f>10^(-3)*Miami!$C$246</f>
        <v>672.65940599999999</v>
      </c>
      <c r="D208" s="17">
        <f>10^(-3)*Houston!$C$246</f>
        <v>627.54405399999996</v>
      </c>
      <c r="E208" s="17">
        <f>10^(-3)*Phoenix!$C$246</f>
        <v>746.0154960000001</v>
      </c>
      <c r="F208" s="17">
        <f>10^(-3)*Atlanta!$C$246</f>
        <v>601.40646699999991</v>
      </c>
      <c r="G208" s="17">
        <f>10^(-3)*LosAngeles!$C$246</f>
        <v>468.63213900000005</v>
      </c>
      <c r="H208" s="17">
        <f>10^(-3)*LasVegas!$C$246</f>
        <v>674.2582020000001</v>
      </c>
      <c r="I208" s="17">
        <f>10^(-3)*SanFrancisco!$C$246</f>
        <v>437.55366900000001</v>
      </c>
      <c r="J208" s="17">
        <f>10^(-3)*Baltimore!$C$246</f>
        <v>614.48914400000001</v>
      </c>
      <c r="K208" s="17">
        <f>10^(-3)*Albuquerque!$C$246</f>
        <v>517.33818800000006</v>
      </c>
      <c r="L208" s="17">
        <f>10^(-3)*Seattle!$C$246</f>
        <v>462.60955300000001</v>
      </c>
      <c r="M208" s="17">
        <f>10^(-3)*Chicago!$C$246</f>
        <v>553.47188900000003</v>
      </c>
      <c r="N208" s="17">
        <f>10^(-3)*Boulder!$C$246</f>
        <v>484.83208000000002</v>
      </c>
      <c r="O208" s="17">
        <f>10^(-3)*Minneapolis!$C$246</f>
        <v>577.64032700000007</v>
      </c>
      <c r="P208" s="17">
        <f>10^(-3)*Helena!$C$246</f>
        <v>506.98902000000004</v>
      </c>
      <c r="Q208" s="17">
        <f>10^(-3)*Duluth!$C$246</f>
        <v>520.799711</v>
      </c>
      <c r="R208" s="17">
        <f>10^(-3)*Fairbanks!$C$246</f>
        <v>482.80380200000002</v>
      </c>
    </row>
    <row r="209" spans="1:18">
      <c r="A209" s="5"/>
      <c r="B209" s="60" t="s">
        <v>402</v>
      </c>
      <c r="C209" s="17">
        <f>10^(-3)*Miami!$C$247</f>
        <v>640.94199700000001</v>
      </c>
      <c r="D209" s="17">
        <f>10^(-3)*Houston!$C$247</f>
        <v>665.76885199999992</v>
      </c>
      <c r="E209" s="17">
        <f>10^(-3)*Phoenix!$C$247</f>
        <v>716.25375600000007</v>
      </c>
      <c r="F209" s="17">
        <f>10^(-3)*Atlanta!$C$247</f>
        <v>633.91551400000003</v>
      </c>
      <c r="G209" s="17">
        <f>10^(-3)*LosAngeles!$C$247</f>
        <v>475.21457900000001</v>
      </c>
      <c r="H209" s="17">
        <f>10^(-3)*LasVegas!$C$247</f>
        <v>664.59457299999997</v>
      </c>
      <c r="I209" s="17">
        <f>10^(-3)*SanFrancisco!$C$247</f>
        <v>496.01234199999999</v>
      </c>
      <c r="J209" s="17">
        <f>10^(-3)*Baltimore!$C$247</f>
        <v>659.39079299999992</v>
      </c>
      <c r="K209" s="17">
        <f>10^(-3)*Albuquerque!$C$247</f>
        <v>536.30025899999998</v>
      </c>
      <c r="L209" s="17">
        <f>10^(-3)*Seattle!$C$247</f>
        <v>485.78763500000002</v>
      </c>
      <c r="M209" s="17">
        <f>10^(-3)*Chicago!$C$247</f>
        <v>595.77750400000002</v>
      </c>
      <c r="N209" s="17">
        <f>10^(-3)*Boulder!$C$247</f>
        <v>516.02170000000001</v>
      </c>
      <c r="O209" s="17">
        <f>10^(-3)*Minneapolis!$C$247</f>
        <v>615.72068000000002</v>
      </c>
      <c r="P209" s="17">
        <f>10^(-3)*Helena!$C$247</f>
        <v>505.50663600000001</v>
      </c>
      <c r="Q209" s="17">
        <f>10^(-3)*Duluth!$C$247</f>
        <v>550.9345770000001</v>
      </c>
      <c r="R209" s="17">
        <f>10^(-3)*Fairbanks!$C$247</f>
        <v>482.92926699999998</v>
      </c>
    </row>
    <row r="210" spans="1:18">
      <c r="A210" s="5"/>
      <c r="B210" s="60" t="s">
        <v>401</v>
      </c>
      <c r="C210" s="17">
        <f>10^(-3)*Miami!$C$248</f>
        <v>651.058042</v>
      </c>
      <c r="D210" s="17">
        <f>10^(-3)*Houston!$C$248</f>
        <v>694.51395400000001</v>
      </c>
      <c r="E210" s="17">
        <f>10^(-3)*Phoenix!$C$248</f>
        <v>722.37006999999994</v>
      </c>
      <c r="F210" s="17">
        <f>10^(-3)*Atlanta!$C$248</f>
        <v>595.41436999999996</v>
      </c>
      <c r="G210" s="17">
        <f>10^(-3)*LosAngeles!$C$248</f>
        <v>500.53061400000001</v>
      </c>
      <c r="H210" s="17">
        <f>10^(-3)*LasVegas!$C$248</f>
        <v>632.23719299999993</v>
      </c>
      <c r="I210" s="17">
        <f>10^(-3)*SanFrancisco!$C$248</f>
        <v>431.80795000000001</v>
      </c>
      <c r="J210" s="17">
        <f>10^(-3)*Baltimore!$C$248</f>
        <v>658.91088200000002</v>
      </c>
      <c r="K210" s="17">
        <f>10^(-3)*Albuquerque!$C$248</f>
        <v>531.43629399999998</v>
      </c>
      <c r="L210" s="17">
        <f>10^(-3)*Seattle!$C$248</f>
        <v>474.97108300000002</v>
      </c>
      <c r="M210" s="17">
        <f>10^(-3)*Chicago!$C$248</f>
        <v>638.12433700000008</v>
      </c>
      <c r="N210" s="17">
        <f>10^(-3)*Boulder!$C$248</f>
        <v>496.80054000000001</v>
      </c>
      <c r="O210" s="17">
        <f>10^(-3)*Minneapolis!$C$248</f>
        <v>610.07099300000004</v>
      </c>
      <c r="P210" s="17">
        <f>10^(-3)*Helena!$C$248</f>
        <v>489.79052899999999</v>
      </c>
      <c r="Q210" s="17">
        <f>10^(-3)*Duluth!$C$248</f>
        <v>545.24732100000006</v>
      </c>
      <c r="R210" s="17">
        <f>10^(-3)*Fairbanks!$C$248</f>
        <v>466.91751699999998</v>
      </c>
    </row>
    <row r="211" spans="1:18">
      <c r="A211" s="5"/>
      <c r="B211" s="60" t="s">
        <v>400</v>
      </c>
      <c r="C211" s="17">
        <f>10^(-3)*Miami!$C$249</f>
        <v>629.21827099999996</v>
      </c>
      <c r="D211" s="17">
        <f>10^(-3)*Houston!$C$249</f>
        <v>635.003556</v>
      </c>
      <c r="E211" s="17">
        <f>10^(-3)*Phoenix!$C$249</f>
        <v>638.48402399999998</v>
      </c>
      <c r="F211" s="17">
        <f>10^(-3)*Atlanta!$C$249</f>
        <v>555.59473200000002</v>
      </c>
      <c r="G211" s="17">
        <f>10^(-3)*LosAngeles!$C$249</f>
        <v>485.99524300000002</v>
      </c>
      <c r="H211" s="17">
        <f>10^(-3)*LasVegas!$C$249</f>
        <v>573.14144599999997</v>
      </c>
      <c r="I211" s="17">
        <f>10^(-3)*SanFrancisco!$C$249</f>
        <v>494.15386200000006</v>
      </c>
      <c r="J211" s="17">
        <f>10^(-3)*Baltimore!$C$249</f>
        <v>506.15320500000001</v>
      </c>
      <c r="K211" s="17">
        <f>10^(-3)*Albuquerque!$C$249</f>
        <v>477.801017</v>
      </c>
      <c r="L211" s="17">
        <f>10^(-3)*Seattle!$C$249</f>
        <v>521.73821600000008</v>
      </c>
      <c r="M211" s="17">
        <f>10^(-3)*Chicago!$C$249</f>
        <v>523.81207600000005</v>
      </c>
      <c r="N211" s="17">
        <f>10^(-3)*Boulder!$C$249</f>
        <v>477.518258</v>
      </c>
      <c r="O211" s="17">
        <f>10^(-3)*Minneapolis!$C$249</f>
        <v>490.78722100000005</v>
      </c>
      <c r="P211" s="17">
        <f>10^(-3)*Helena!$C$249</f>
        <v>476.02544</v>
      </c>
      <c r="Q211" s="17">
        <f>10^(-3)*Duluth!$C$249</f>
        <v>488.52936</v>
      </c>
      <c r="R211" s="17">
        <f>10^(-3)*Fairbanks!$C$249</f>
        <v>407.01790399999999</v>
      </c>
    </row>
    <row r="212" spans="1:18">
      <c r="A212" s="5"/>
      <c r="B212" s="60" t="s">
        <v>399</v>
      </c>
      <c r="C212" s="17">
        <f>10^(-3)*Miami!$C$250</f>
        <v>624.47388899999999</v>
      </c>
      <c r="D212" s="17">
        <f>10^(-3)*Houston!$C$250</f>
        <v>587.10530799999992</v>
      </c>
      <c r="E212" s="17">
        <f>10^(-3)*Phoenix!$C$250</f>
        <v>547.95990900000004</v>
      </c>
      <c r="F212" s="17">
        <f>10^(-3)*Atlanta!$C$250</f>
        <v>503.21996500000006</v>
      </c>
      <c r="G212" s="17">
        <f>10^(-3)*LosAngeles!$C$250</f>
        <v>469.25136099999997</v>
      </c>
      <c r="H212" s="17">
        <f>10^(-3)*LasVegas!$C$250</f>
        <v>498.15682500000003</v>
      </c>
      <c r="I212" s="17">
        <f>10^(-3)*SanFrancisco!$C$250</f>
        <v>444.968232</v>
      </c>
      <c r="J212" s="17">
        <f>10^(-3)*Baltimore!$C$250</f>
        <v>516.78125199999999</v>
      </c>
      <c r="K212" s="17">
        <f>10^(-3)*Albuquerque!$C$250</f>
        <v>458.502499</v>
      </c>
      <c r="L212" s="17">
        <f>10^(-3)*Seattle!$C$250</f>
        <v>426.79164399999996</v>
      </c>
      <c r="M212" s="17">
        <f>10^(-3)*Chicago!$C$250</f>
        <v>462.36469199999999</v>
      </c>
      <c r="N212" s="17">
        <f>10^(-3)*Boulder!$C$250</f>
        <v>435.357891</v>
      </c>
      <c r="O212" s="17">
        <f>10^(-3)*Minneapolis!$C$250</f>
        <v>441.257406</v>
      </c>
      <c r="P212" s="17">
        <f>10^(-3)*Helena!$C$250</f>
        <v>431.25527799999998</v>
      </c>
      <c r="Q212" s="17">
        <f>10^(-3)*Duluth!$C$250</f>
        <v>415.93854499999998</v>
      </c>
      <c r="R212" s="17">
        <f>10^(-3)*Fairbanks!$C$250</f>
        <v>400.09788000000003</v>
      </c>
    </row>
    <row r="213" spans="1:18">
      <c r="A213" s="5"/>
      <c r="B213" s="60" t="s">
        <v>398</v>
      </c>
      <c r="C213" s="17">
        <f>10^(-3)*Miami!$C$251</f>
        <v>580.62755900000002</v>
      </c>
      <c r="D213" s="17">
        <f>10^(-3)*Houston!$C$251</f>
        <v>559.634726</v>
      </c>
      <c r="E213" s="17">
        <f>10^(-3)*Phoenix!$C$251</f>
        <v>457.32631199999997</v>
      </c>
      <c r="F213" s="17">
        <f>10^(-3)*Atlanta!$C$251</f>
        <v>430.90009800000001</v>
      </c>
      <c r="G213" s="17">
        <f>10^(-3)*LosAngeles!$C$251</f>
        <v>446.46812800000004</v>
      </c>
      <c r="H213" s="17">
        <f>10^(-3)*LasVegas!$C$251</f>
        <v>424.33737199999996</v>
      </c>
      <c r="I213" s="17">
        <f>10^(-3)*SanFrancisco!$C$251</f>
        <v>410.34766100000002</v>
      </c>
      <c r="J213" s="17">
        <f>10^(-3)*Baltimore!$C$251</f>
        <v>461.10426899999999</v>
      </c>
      <c r="K213" s="17">
        <f>10^(-3)*Albuquerque!$C$251</f>
        <v>416.51264600000002</v>
      </c>
      <c r="L213" s="17">
        <f>10^(-3)*Seattle!$C$251</f>
        <v>398.70861700000006</v>
      </c>
      <c r="M213" s="17">
        <f>10^(-3)*Chicago!$C$251</f>
        <v>456.08565299999998</v>
      </c>
      <c r="N213" s="17">
        <f>10^(-3)*Boulder!$C$251</f>
        <v>400.09512900000004</v>
      </c>
      <c r="O213" s="17">
        <f>10^(-3)*Minneapolis!$C$251</f>
        <v>401.49678000000006</v>
      </c>
      <c r="P213" s="17">
        <f>10^(-3)*Helena!$C$251</f>
        <v>397.634638</v>
      </c>
      <c r="Q213" s="17">
        <f>10^(-3)*Duluth!$C$251</f>
        <v>397.85639299999997</v>
      </c>
      <c r="R213" s="17">
        <f>10^(-3)*Fairbanks!$C$251</f>
        <v>389.46346500000004</v>
      </c>
    </row>
    <row r="214" spans="1:18">
      <c r="A214" s="5"/>
      <c r="B214" s="60" t="s">
        <v>397</v>
      </c>
      <c r="C214" s="17">
        <f>10^(-3)*Miami!$C$252</f>
        <v>549.07748700000002</v>
      </c>
      <c r="D214" s="17">
        <f>10^(-3)*Houston!$C$252</f>
        <v>533.96975300000008</v>
      </c>
      <c r="E214" s="17">
        <f>10^(-3)*Phoenix!$C$252</f>
        <v>434.51628999999997</v>
      </c>
      <c r="F214" s="17">
        <f>10^(-3)*Atlanta!$C$252</f>
        <v>427.72784899999999</v>
      </c>
      <c r="G214" s="17">
        <f>10^(-3)*LosAngeles!$C$252</f>
        <v>448.188602</v>
      </c>
      <c r="H214" s="17">
        <f>10^(-3)*LasVegas!$C$252</f>
        <v>407.94112000000001</v>
      </c>
      <c r="I214" s="17">
        <f>10^(-3)*SanFrancisco!$C$252</f>
        <v>394.60108100000002</v>
      </c>
      <c r="J214" s="17">
        <f>10^(-3)*Baltimore!$C$252</f>
        <v>389.59249499999999</v>
      </c>
      <c r="K214" s="17">
        <f>10^(-3)*Albuquerque!$C$252</f>
        <v>394.13226500000002</v>
      </c>
      <c r="L214" s="17">
        <f>10^(-3)*Seattle!$C$252</f>
        <v>389.43206900000001</v>
      </c>
      <c r="M214" s="17">
        <f>10^(-3)*Chicago!$C$252</f>
        <v>392.43379700000003</v>
      </c>
      <c r="N214" s="17">
        <f>10^(-3)*Boulder!$C$252</f>
        <v>393.64141499999999</v>
      </c>
      <c r="O214" s="17">
        <f>10^(-3)*Minneapolis!$C$252</f>
        <v>389.297752</v>
      </c>
      <c r="P214" s="17">
        <f>10^(-3)*Helena!$C$252</f>
        <v>391.45288500000004</v>
      </c>
      <c r="Q214" s="17">
        <f>10^(-3)*Duluth!$C$252</f>
        <v>388.95988299999999</v>
      </c>
      <c r="R214" s="17">
        <f>10^(-3)*Fairbanks!$C$252</f>
        <v>386.36666300000002</v>
      </c>
    </row>
    <row r="215" spans="1:18">
      <c r="A215" s="5"/>
      <c r="B215" s="60" t="s">
        <v>408</v>
      </c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</row>
    <row r="216" spans="1:18">
      <c r="A216" s="5"/>
      <c r="B216" s="9" t="s">
        <v>407</v>
      </c>
      <c r="C216" s="17" t="str">
        <f>Miami!$D$241</f>
        <v>06-JAN-20:00</v>
      </c>
      <c r="D216" s="17" t="str">
        <f>Houston!$D$241</f>
        <v>06-JAN-20:10</v>
      </c>
      <c r="E216" s="17" t="str">
        <f>Phoenix!$D$241</f>
        <v>27-JAN-20:10</v>
      </c>
      <c r="F216" s="17" t="str">
        <f>Atlanta!$D$241</f>
        <v>24-JAN-20:00</v>
      </c>
      <c r="G216" s="17" t="str">
        <f>LosAngeles!$D$241</f>
        <v>26-JAN-20:10</v>
      </c>
      <c r="H216" s="17" t="str">
        <f>LasVegas!$D$241</f>
        <v>18-JAN-20:49</v>
      </c>
      <c r="I216" s="17" t="str">
        <f>SanFrancisco!$D$241</f>
        <v>27-JAN-20:30</v>
      </c>
      <c r="J216" s="17" t="str">
        <f>Baltimore!$D$241</f>
        <v>05-JAN-20:00</v>
      </c>
      <c r="K216" s="17" t="str">
        <f>Albuquerque!$D$241</f>
        <v>26-JAN-20:30</v>
      </c>
      <c r="L216" s="17" t="str">
        <f>Seattle!$D$241</f>
        <v>27-JAN-20:00</v>
      </c>
      <c r="M216" s="17" t="str">
        <f>Chicago!$D$241</f>
        <v>17-JAN-20:00</v>
      </c>
      <c r="N216" s="17" t="str">
        <f>Boulder!$D$241</f>
        <v>24-JAN-20:49</v>
      </c>
      <c r="O216" s="17" t="str">
        <f>Minneapolis!$D$241</f>
        <v>30-JAN-20:00</v>
      </c>
      <c r="P216" s="17" t="str">
        <f>Helena!$D$241</f>
        <v>30-JAN-20:00</v>
      </c>
      <c r="Q216" s="17" t="str">
        <f>Duluth!$D$241</f>
        <v>20-JAN-20:00</v>
      </c>
      <c r="R216" s="17" t="str">
        <f>Fairbanks!$D$241</f>
        <v>20-JAN-20:00</v>
      </c>
    </row>
    <row r="217" spans="1:18">
      <c r="A217" s="5"/>
      <c r="B217" s="9" t="s">
        <v>406</v>
      </c>
      <c r="C217" s="17" t="str">
        <f>Miami!$D$242</f>
        <v>23-FEB-20:10</v>
      </c>
      <c r="D217" s="17" t="str">
        <f>Houston!$D$242</f>
        <v>20-FEB-20:10</v>
      </c>
      <c r="E217" s="17" t="str">
        <f>Phoenix!$D$242</f>
        <v>27-FEB-20:10</v>
      </c>
      <c r="F217" s="17" t="str">
        <f>Atlanta!$D$242</f>
        <v>19-FEB-20:00</v>
      </c>
      <c r="G217" s="17" t="str">
        <f>LosAngeles!$D$242</f>
        <v>13-FEB-20:00</v>
      </c>
      <c r="H217" s="17" t="str">
        <f>LasVegas!$D$242</f>
        <v>27-FEB-20:10</v>
      </c>
      <c r="I217" s="17" t="str">
        <f>SanFrancisco!$D$242</f>
        <v>15-FEB-20:10</v>
      </c>
      <c r="J217" s="17" t="str">
        <f>Baltimore!$D$242</f>
        <v>15-FEB-20:00</v>
      </c>
      <c r="K217" s="17" t="str">
        <f>Albuquerque!$D$242</f>
        <v>14-FEB-20:30</v>
      </c>
      <c r="L217" s="17" t="str">
        <f>Seattle!$D$242</f>
        <v>21-FEB-20:10</v>
      </c>
      <c r="M217" s="17" t="str">
        <f>Chicago!$D$242</f>
        <v>27-FEB-20:00</v>
      </c>
      <c r="N217" s="17" t="str">
        <f>Boulder!$D$242</f>
        <v>10-FEB-20:00</v>
      </c>
      <c r="O217" s="17" t="str">
        <f>Minneapolis!$D$242</f>
        <v>27-FEB-20:00</v>
      </c>
      <c r="P217" s="17" t="str">
        <f>Helena!$D$242</f>
        <v>03-FEB-20:00</v>
      </c>
      <c r="Q217" s="17" t="str">
        <f>Duluth!$D$242</f>
        <v>22-FEB-20:00</v>
      </c>
      <c r="R217" s="17" t="str">
        <f>Fairbanks!$D$242</f>
        <v>28-FEB-20:19</v>
      </c>
    </row>
    <row r="218" spans="1:18">
      <c r="A218" s="5"/>
      <c r="B218" s="60" t="s">
        <v>405</v>
      </c>
      <c r="C218" s="17" t="str">
        <f>Miami!$D$243</f>
        <v>13-MAR-19:10</v>
      </c>
      <c r="D218" s="17" t="str">
        <f>Houston!$D$243</f>
        <v>26-MAR-19:00</v>
      </c>
      <c r="E218" s="17" t="str">
        <f>Phoenix!$D$243</f>
        <v>17-MAR-19:10</v>
      </c>
      <c r="F218" s="17" t="str">
        <f>Atlanta!$D$243</f>
        <v>28-MAR-19:10</v>
      </c>
      <c r="G218" s="17" t="str">
        <f>LosAngeles!$D$243</f>
        <v>29-MAR-19:00</v>
      </c>
      <c r="H218" s="17" t="str">
        <f>LasVegas!$D$243</f>
        <v>30-MAR-19:10</v>
      </c>
      <c r="I218" s="17" t="str">
        <f>SanFrancisco!$D$243</f>
        <v>30-MAR-19:00</v>
      </c>
      <c r="J218" s="17" t="str">
        <f>Baltimore!$D$243</f>
        <v>09-MAR-20:00</v>
      </c>
      <c r="K218" s="17" t="str">
        <f>Albuquerque!$D$243</f>
        <v>20-MAR-19:10</v>
      </c>
      <c r="L218" s="17" t="str">
        <f>Seattle!$D$243</f>
        <v>29-MAR-19:10</v>
      </c>
      <c r="M218" s="17" t="str">
        <f>Chicago!$D$243</f>
        <v>31-MAR-19:10</v>
      </c>
      <c r="N218" s="17" t="str">
        <f>Boulder!$D$243</f>
        <v>30-MAR-19:10</v>
      </c>
      <c r="O218" s="17" t="str">
        <f>Minneapolis!$D$243</f>
        <v>28-MAR-19:00</v>
      </c>
      <c r="P218" s="17" t="str">
        <f>Helena!$D$243</f>
        <v>30-MAR-19:10</v>
      </c>
      <c r="Q218" s="17" t="str">
        <f>Duluth!$D$243</f>
        <v>22-MAR-19:19</v>
      </c>
      <c r="R218" s="17" t="str">
        <f>Fairbanks!$D$243</f>
        <v>29-MAR-19:30</v>
      </c>
    </row>
    <row r="219" spans="1:18">
      <c r="A219" s="5"/>
      <c r="B219" s="60" t="s">
        <v>404</v>
      </c>
      <c r="C219" s="17" t="str">
        <f>Miami!$D$244</f>
        <v>03-APR-19:00</v>
      </c>
      <c r="D219" s="17" t="str">
        <f>Houston!$D$244</f>
        <v>30-APR-19:10</v>
      </c>
      <c r="E219" s="17" t="str">
        <f>Phoenix!$D$244</f>
        <v>26-APR-19:10</v>
      </c>
      <c r="F219" s="17" t="str">
        <f>Atlanta!$D$244</f>
        <v>14-APR-19:10</v>
      </c>
      <c r="G219" s="17" t="str">
        <f>LosAngeles!$D$244</f>
        <v>11-APR-19:10</v>
      </c>
      <c r="H219" s="17" t="str">
        <f>LasVegas!$D$244</f>
        <v>21-APR-19:10</v>
      </c>
      <c r="I219" s="17" t="str">
        <f>SanFrancisco!$D$244</f>
        <v>13-APR-19:49</v>
      </c>
      <c r="J219" s="17" t="str">
        <f>Baltimore!$D$244</f>
        <v>05-APR-19:10</v>
      </c>
      <c r="K219" s="17" t="str">
        <f>Albuquerque!$D$244</f>
        <v>21-APR-19:10</v>
      </c>
      <c r="L219" s="17" t="str">
        <f>Seattle!$D$244</f>
        <v>14-APR-19:10</v>
      </c>
      <c r="M219" s="17" t="str">
        <f>Chicago!$D$244</f>
        <v>28-APR-19:00</v>
      </c>
      <c r="N219" s="17" t="str">
        <f>Boulder!$D$244</f>
        <v>25-APR-19:00</v>
      </c>
      <c r="O219" s="17" t="str">
        <f>Minneapolis!$D$244</f>
        <v>02-APR-19:00</v>
      </c>
      <c r="P219" s="17" t="str">
        <f>Helena!$D$244</f>
        <v>06-APR-19:10</v>
      </c>
      <c r="Q219" s="17" t="str">
        <f>Duluth!$D$244</f>
        <v>04-APR-19:10</v>
      </c>
      <c r="R219" s="17" t="str">
        <f>Fairbanks!$D$244</f>
        <v>25-APR-19:10</v>
      </c>
    </row>
    <row r="220" spans="1:18">
      <c r="A220" s="5"/>
      <c r="B220" s="60" t="s">
        <v>387</v>
      </c>
      <c r="C220" s="17" t="str">
        <f>Miami!$D$245</f>
        <v>15-MAY-19:49</v>
      </c>
      <c r="D220" s="17" t="str">
        <f>Houston!$D$245</f>
        <v>26-MAY-19:10</v>
      </c>
      <c r="E220" s="17" t="str">
        <f>Phoenix!$D$245</f>
        <v>28-MAY-19:30</v>
      </c>
      <c r="F220" s="17" t="str">
        <f>Atlanta!$D$245</f>
        <v>31-MAY-19:40</v>
      </c>
      <c r="G220" s="17" t="str">
        <f>LosAngeles!$D$245</f>
        <v>30-MAY-19:10</v>
      </c>
      <c r="H220" s="17" t="str">
        <f>LasVegas!$D$245</f>
        <v>31-MAY-19:10</v>
      </c>
      <c r="I220" s="17" t="str">
        <f>SanFrancisco!$D$245</f>
        <v>25-MAY-19:19</v>
      </c>
      <c r="J220" s="17" t="str">
        <f>Baltimore!$D$245</f>
        <v>15-MAY-19:10</v>
      </c>
      <c r="K220" s="17" t="str">
        <f>Albuquerque!$D$245</f>
        <v>30-MAY-19:10</v>
      </c>
      <c r="L220" s="17" t="str">
        <f>Seattle!$D$245</f>
        <v>04-MAY-19:19</v>
      </c>
      <c r="M220" s="17" t="str">
        <f>Chicago!$D$245</f>
        <v>30-MAY-17:10</v>
      </c>
      <c r="N220" s="17" t="str">
        <f>Boulder!$D$245</f>
        <v>23-MAY-19:19</v>
      </c>
      <c r="O220" s="17" t="str">
        <f>Minneapolis!$D$245</f>
        <v>27-MAY-17:19</v>
      </c>
      <c r="P220" s="17" t="str">
        <f>Helena!$D$245</f>
        <v>25-MAY-19:00</v>
      </c>
      <c r="Q220" s="17" t="str">
        <f>Duluth!$D$245</f>
        <v>31-MAY-19:10</v>
      </c>
      <c r="R220" s="17" t="str">
        <f>Fairbanks!$D$245</f>
        <v>24-MAY-19:10</v>
      </c>
    </row>
    <row r="221" spans="1:18">
      <c r="A221" s="5"/>
      <c r="B221" s="60" t="s">
        <v>403</v>
      </c>
      <c r="C221" s="17" t="str">
        <f>Miami!$D$246</f>
        <v>27-JUN-19:19</v>
      </c>
      <c r="D221" s="17" t="str">
        <f>Houston!$D$246</f>
        <v>29-JUN-19:30</v>
      </c>
      <c r="E221" s="17" t="str">
        <f>Phoenix!$D$246</f>
        <v>27-JUN-19:10</v>
      </c>
      <c r="F221" s="17" t="str">
        <f>Atlanta!$D$246</f>
        <v>08-JUN-19:10</v>
      </c>
      <c r="G221" s="17" t="str">
        <f>LosAngeles!$D$246</f>
        <v>28-JUN-19:10</v>
      </c>
      <c r="H221" s="17" t="str">
        <f>LasVegas!$D$246</f>
        <v>27-JUN-19:10</v>
      </c>
      <c r="I221" s="17" t="str">
        <f>SanFrancisco!$D$246</f>
        <v>16-JUN-19:30</v>
      </c>
      <c r="J221" s="17" t="str">
        <f>Baltimore!$D$246</f>
        <v>30-JUN-18:10</v>
      </c>
      <c r="K221" s="17" t="str">
        <f>Albuquerque!$D$246</f>
        <v>28-JUN-19:19</v>
      </c>
      <c r="L221" s="17" t="str">
        <f>Seattle!$D$246</f>
        <v>27-JUN-19:10</v>
      </c>
      <c r="M221" s="17" t="str">
        <f>Chicago!$D$246</f>
        <v>19-JUN-19:30</v>
      </c>
      <c r="N221" s="17" t="str">
        <f>Boulder!$D$246</f>
        <v>27-JUN-19:30</v>
      </c>
      <c r="O221" s="17" t="str">
        <f>Minneapolis!$D$246</f>
        <v>29-JUN-19:10</v>
      </c>
      <c r="P221" s="17" t="str">
        <f>Helena!$D$246</f>
        <v>25-JUN-19:10</v>
      </c>
      <c r="Q221" s="17" t="str">
        <f>Duluth!$D$246</f>
        <v>14-JUN-19:00</v>
      </c>
      <c r="R221" s="17" t="str">
        <f>Fairbanks!$D$246</f>
        <v>15-JUN-19:00</v>
      </c>
    </row>
    <row r="222" spans="1:18">
      <c r="A222" s="5"/>
      <c r="B222" s="60" t="s">
        <v>402</v>
      </c>
      <c r="C222" s="17" t="str">
        <f>Miami!$D$247</f>
        <v>11-JUL-19:19</v>
      </c>
      <c r="D222" s="17" t="str">
        <f>Houston!$D$247</f>
        <v>05-JUL-19:30</v>
      </c>
      <c r="E222" s="17" t="str">
        <f>Phoenix!$D$247</f>
        <v>11-JUL-19:10</v>
      </c>
      <c r="F222" s="17" t="str">
        <f>Atlanta!$D$247</f>
        <v>03-JUL-19:10</v>
      </c>
      <c r="G222" s="17" t="str">
        <f>LosAngeles!$D$247</f>
        <v>10-JUL-19:10</v>
      </c>
      <c r="H222" s="17" t="str">
        <f>LasVegas!$D$247</f>
        <v>25-JUL-19:10</v>
      </c>
      <c r="I222" s="17" t="str">
        <f>SanFrancisco!$D$247</f>
        <v>02-JUL-19:30</v>
      </c>
      <c r="J222" s="17" t="str">
        <f>Baltimore!$D$247</f>
        <v>24-JUL-19:30</v>
      </c>
      <c r="K222" s="17" t="str">
        <f>Albuquerque!$D$247</f>
        <v>18-JUL-19:10</v>
      </c>
      <c r="L222" s="17" t="str">
        <f>Seattle!$D$247</f>
        <v>24-JUL-19:10</v>
      </c>
      <c r="M222" s="17" t="str">
        <f>Chicago!$D$247</f>
        <v>14-JUL-19:30</v>
      </c>
      <c r="N222" s="17" t="str">
        <f>Boulder!$D$247</f>
        <v>10-JUL-19:30</v>
      </c>
      <c r="O222" s="17" t="str">
        <f>Minneapolis!$D$247</f>
        <v>13-JUL-19:10</v>
      </c>
      <c r="P222" s="17" t="str">
        <f>Helena!$D$247</f>
        <v>21-JUL-19:10</v>
      </c>
      <c r="Q222" s="17" t="str">
        <f>Duluth!$D$247</f>
        <v>06-JUL-19:10</v>
      </c>
      <c r="R222" s="17" t="str">
        <f>Fairbanks!$D$247</f>
        <v>11-JUL-19:10</v>
      </c>
    </row>
    <row r="223" spans="1:18">
      <c r="A223" s="5"/>
      <c r="B223" s="60" t="s">
        <v>401</v>
      </c>
      <c r="C223" s="17" t="str">
        <f>Miami!$D$248</f>
        <v>21-AUG-19:10</v>
      </c>
      <c r="D223" s="17" t="str">
        <f>Houston!$D$248</f>
        <v>06-AUG-19:10</v>
      </c>
      <c r="E223" s="17" t="str">
        <f>Phoenix!$D$248</f>
        <v>01-AUG-19:30</v>
      </c>
      <c r="F223" s="17" t="str">
        <f>Atlanta!$D$248</f>
        <v>14-AUG-19:30</v>
      </c>
      <c r="G223" s="17" t="str">
        <f>LosAngeles!$D$248</f>
        <v>16-AUG-19:10</v>
      </c>
      <c r="H223" s="17" t="str">
        <f>LasVegas!$D$248</f>
        <v>04-AUG-19:10</v>
      </c>
      <c r="I223" s="17" t="str">
        <f>SanFrancisco!$D$248</f>
        <v>14-AUG-19:10</v>
      </c>
      <c r="J223" s="17" t="str">
        <f>Baltimore!$D$248</f>
        <v>17-AUG-19:10</v>
      </c>
      <c r="K223" s="17" t="str">
        <f>Albuquerque!$D$248</f>
        <v>01-AUG-19:10</v>
      </c>
      <c r="L223" s="17" t="str">
        <f>Seattle!$D$248</f>
        <v>18-AUG-19:19</v>
      </c>
      <c r="M223" s="17" t="str">
        <f>Chicago!$D$248</f>
        <v>04-AUG-19:10</v>
      </c>
      <c r="N223" s="17" t="str">
        <f>Boulder!$D$248</f>
        <v>29-AUG-19:10</v>
      </c>
      <c r="O223" s="17" t="str">
        <f>Minneapolis!$D$248</f>
        <v>25-AUG-19:10</v>
      </c>
      <c r="P223" s="17" t="str">
        <f>Helena!$D$248</f>
        <v>11-AUG-19:49</v>
      </c>
      <c r="Q223" s="17" t="str">
        <f>Duluth!$D$248</f>
        <v>13-AUG-19:19</v>
      </c>
      <c r="R223" s="17" t="str">
        <f>Fairbanks!$D$248</f>
        <v>15-AUG-19:10</v>
      </c>
    </row>
    <row r="224" spans="1:18">
      <c r="A224" s="5"/>
      <c r="B224" s="60" t="s">
        <v>400</v>
      </c>
      <c r="C224" s="17" t="str">
        <f>Miami!$D$249</f>
        <v>01-SEP-19:00</v>
      </c>
      <c r="D224" s="17" t="str">
        <f>Houston!$D$249</f>
        <v>15-SEP-19:19</v>
      </c>
      <c r="E224" s="17" t="str">
        <f>Phoenix!$D$249</f>
        <v>08-SEP-19:10</v>
      </c>
      <c r="F224" s="17" t="str">
        <f>Atlanta!$D$249</f>
        <v>11-SEP-19:10</v>
      </c>
      <c r="G224" s="17" t="str">
        <f>LosAngeles!$D$249</f>
        <v>25-SEP-19:10</v>
      </c>
      <c r="H224" s="17" t="str">
        <f>LasVegas!$D$249</f>
        <v>01-SEP-19:00</v>
      </c>
      <c r="I224" s="17" t="str">
        <f>SanFrancisco!$D$249</f>
        <v>28-SEP-19:00</v>
      </c>
      <c r="J224" s="17" t="str">
        <f>Baltimore!$D$249</f>
        <v>09-SEP-19:00</v>
      </c>
      <c r="K224" s="17" t="str">
        <f>Albuquerque!$D$249</f>
        <v>13-SEP-19:10</v>
      </c>
      <c r="L224" s="17" t="str">
        <f>Seattle!$D$249</f>
        <v>02-SEP-17:10</v>
      </c>
      <c r="M224" s="17" t="str">
        <f>Chicago!$D$249</f>
        <v>06-SEP-19:10</v>
      </c>
      <c r="N224" s="17" t="str">
        <f>Boulder!$D$249</f>
        <v>01-SEP-19:10</v>
      </c>
      <c r="O224" s="17" t="str">
        <f>Minneapolis!$D$249</f>
        <v>13-SEP-19:10</v>
      </c>
      <c r="P224" s="17" t="str">
        <f>Helena!$D$249</f>
        <v>01-SEP-19:10</v>
      </c>
      <c r="Q224" s="17" t="str">
        <f>Duluth!$D$249</f>
        <v>08-SEP-19:10</v>
      </c>
      <c r="R224" s="17" t="str">
        <f>Fairbanks!$D$249</f>
        <v>08-SEP-19:49</v>
      </c>
    </row>
    <row r="225" spans="1:18">
      <c r="A225" s="5"/>
      <c r="B225" s="60" t="s">
        <v>399</v>
      </c>
      <c r="C225" s="17" t="str">
        <f>Miami!$D$250</f>
        <v>06-OCT-19:10</v>
      </c>
      <c r="D225" s="17" t="str">
        <f>Houston!$D$250</f>
        <v>29-OCT-19:49</v>
      </c>
      <c r="E225" s="17" t="str">
        <f>Phoenix!$D$250</f>
        <v>02-OCT-19:10</v>
      </c>
      <c r="F225" s="17" t="str">
        <f>Atlanta!$D$250</f>
        <v>20-OCT-19:10</v>
      </c>
      <c r="G225" s="17" t="str">
        <f>LosAngeles!$D$250</f>
        <v>05-OCT-19:00</v>
      </c>
      <c r="H225" s="17" t="str">
        <f>LasVegas!$D$250</f>
        <v>03-OCT-19:10</v>
      </c>
      <c r="I225" s="17" t="str">
        <f>SanFrancisco!$D$250</f>
        <v>16-OCT-19:10</v>
      </c>
      <c r="J225" s="17" t="str">
        <f>Baltimore!$D$250</f>
        <v>02-OCT-19:00</v>
      </c>
      <c r="K225" s="17" t="str">
        <f>Albuquerque!$D$250</f>
        <v>02-OCT-19:10</v>
      </c>
      <c r="L225" s="17" t="str">
        <f>Seattle!$D$250</f>
        <v>17-OCT-19:10</v>
      </c>
      <c r="M225" s="17" t="str">
        <f>Chicago!$D$250</f>
        <v>30-OCT-19:10</v>
      </c>
      <c r="N225" s="17" t="str">
        <f>Boulder!$D$250</f>
        <v>01-OCT-19:10</v>
      </c>
      <c r="O225" s="17" t="str">
        <f>Minneapolis!$D$250</f>
        <v>08-OCT-19:10</v>
      </c>
      <c r="P225" s="17" t="str">
        <f>Helena!$D$250</f>
        <v>05-OCT-19:10</v>
      </c>
      <c r="Q225" s="17" t="str">
        <f>Duluth!$D$250</f>
        <v>07-OCT-19:10</v>
      </c>
      <c r="R225" s="17" t="str">
        <f>Fairbanks!$D$250</f>
        <v>03-OCT-19:10</v>
      </c>
    </row>
    <row r="226" spans="1:18">
      <c r="A226" s="5"/>
      <c r="B226" s="60" t="s">
        <v>398</v>
      </c>
      <c r="C226" s="17" t="str">
        <f>Miami!$D$251</f>
        <v>01-NOV-19:00</v>
      </c>
      <c r="D226" s="17" t="str">
        <f>Houston!$D$251</f>
        <v>27-NOV-20:10</v>
      </c>
      <c r="E226" s="17" t="str">
        <f>Phoenix!$D$251</f>
        <v>02-NOV-19:10</v>
      </c>
      <c r="F226" s="17" t="str">
        <f>Atlanta!$D$251</f>
        <v>22-NOV-20:00</v>
      </c>
      <c r="G226" s="17" t="str">
        <f>LosAngeles!$D$251</f>
        <v>09-NOV-20:30</v>
      </c>
      <c r="H226" s="17" t="str">
        <f>LasVegas!$D$251</f>
        <v>09-NOV-20:19</v>
      </c>
      <c r="I226" s="17" t="str">
        <f>SanFrancisco!$D$251</f>
        <v>15-NOV-20:00</v>
      </c>
      <c r="J226" s="17" t="str">
        <f>Baltimore!$D$251</f>
        <v>03-NOV-19:10</v>
      </c>
      <c r="K226" s="17" t="str">
        <f>Albuquerque!$D$251</f>
        <v>09-NOV-20:00</v>
      </c>
      <c r="L226" s="17" t="str">
        <f>Seattle!$D$251</f>
        <v>03-NOV-19:00</v>
      </c>
      <c r="M226" s="17" t="str">
        <f>Chicago!$D$251</f>
        <v>02-NOV-19:00</v>
      </c>
      <c r="N226" s="17" t="str">
        <f>Boulder!$D$251</f>
        <v>03-NOV-19:10</v>
      </c>
      <c r="O226" s="17" t="str">
        <f>Minneapolis!$D$251</f>
        <v>02-NOV-19:00</v>
      </c>
      <c r="P226" s="17" t="str">
        <f>Helena!$D$251</f>
        <v>20-NOV-20:00</v>
      </c>
      <c r="Q226" s="17" t="str">
        <f>Duluth!$D$251</f>
        <v>02-NOV-19:00</v>
      </c>
      <c r="R226" s="17" t="str">
        <f>Fairbanks!$D$251</f>
        <v>14-NOV-20:00</v>
      </c>
    </row>
    <row r="227" spans="1:18">
      <c r="A227" s="5"/>
      <c r="B227" s="60" t="s">
        <v>397</v>
      </c>
      <c r="C227" s="17" t="str">
        <f>Miami!$D$252</f>
        <v>15-DEC-20:10</v>
      </c>
      <c r="D227" s="17" t="str">
        <f>Houston!$D$252</f>
        <v>02-DEC-20:10</v>
      </c>
      <c r="E227" s="17" t="str">
        <f>Phoenix!$D$252</f>
        <v>13-DEC-20:00</v>
      </c>
      <c r="F227" s="17" t="str">
        <f>Atlanta!$D$252</f>
        <v>04-DEC-20:00</v>
      </c>
      <c r="G227" s="17" t="str">
        <f>LosAngeles!$D$252</f>
        <v>18-DEC-20:10</v>
      </c>
      <c r="H227" s="17" t="str">
        <f>LasVegas!$D$252</f>
        <v>05-DEC-20:10</v>
      </c>
      <c r="I227" s="17" t="str">
        <f>SanFrancisco!$D$252</f>
        <v>07-DEC-20:00</v>
      </c>
      <c r="J227" s="17" t="str">
        <f>Baltimore!$D$252</f>
        <v>06-DEC-20:00</v>
      </c>
      <c r="K227" s="17" t="str">
        <f>Albuquerque!$D$252</f>
        <v>05-DEC-20:30</v>
      </c>
      <c r="L227" s="17" t="str">
        <f>Seattle!$D$252</f>
        <v>28-DEC-20:00</v>
      </c>
      <c r="M227" s="17" t="str">
        <f>Chicago!$D$252</f>
        <v>11-DEC-20:00</v>
      </c>
      <c r="N227" s="17" t="str">
        <f>Boulder!$D$252</f>
        <v>22-DEC-20:00</v>
      </c>
      <c r="O227" s="17" t="str">
        <f>Minneapolis!$D$252</f>
        <v>01-DEC-20:00</v>
      </c>
      <c r="P227" s="17" t="str">
        <f>Helena!$D$252</f>
        <v>01-DEC-20:00</v>
      </c>
      <c r="Q227" s="17" t="str">
        <f>Duluth!$D$252</f>
        <v>01-DEC-20:00</v>
      </c>
      <c r="R227" s="17" t="str">
        <f>Fairbanks!$D$252</f>
        <v>18-DEC-20:00</v>
      </c>
    </row>
    <row r="228" spans="1:18" s="69" customFormat="1">
      <c r="A228" s="64" t="s">
        <v>735</v>
      </c>
      <c r="B228" s="60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</row>
    <row r="229" spans="1:18" s="69" customFormat="1">
      <c r="A229" s="5"/>
      <c r="B229" s="76" t="s">
        <v>736</v>
      </c>
      <c r="C229" s="70">
        <f>Miami!$B$4</f>
        <v>42664.19</v>
      </c>
      <c r="D229" s="70">
        <f>Houston!$B$4</f>
        <v>43982.52</v>
      </c>
      <c r="E229" s="70">
        <f>Phoenix!$B$4</f>
        <v>37830.550000000003</v>
      </c>
      <c r="F229" s="70">
        <f>Atlanta!$B$4</f>
        <v>38927.08</v>
      </c>
      <c r="G229" s="70">
        <f>LosAngeles!$B$4</f>
        <v>33134.1</v>
      </c>
      <c r="H229" s="70">
        <f>LasVegas!$B$4</f>
        <v>40011.410000000003</v>
      </c>
      <c r="I229" s="70">
        <f>SanFrancisco!$B$4</f>
        <v>32340.63</v>
      </c>
      <c r="J229" s="70">
        <f>Baltimore!$B$4</f>
        <v>41415.339999999997</v>
      </c>
      <c r="K229" s="70">
        <f>Albuquerque!$B$4</f>
        <v>36892.01</v>
      </c>
      <c r="L229" s="70">
        <f>Seattle!$B$4</f>
        <v>24390.62</v>
      </c>
      <c r="M229" s="70">
        <f>Chicago!$B$4</f>
        <v>41623.89</v>
      </c>
      <c r="N229" s="70">
        <f>Boulder!$B$4</f>
        <v>37685.24</v>
      </c>
      <c r="O229" s="70">
        <f>Minneapolis!$B$4</f>
        <v>42270.78</v>
      </c>
      <c r="P229" s="70">
        <f>Helena!$B$4</f>
        <v>40322.26</v>
      </c>
      <c r="Q229" s="70">
        <f>Duluth!$B$4</f>
        <v>42905.38</v>
      </c>
      <c r="R229" s="70">
        <f>Fairbanks!$B$4</f>
        <v>48780.59</v>
      </c>
    </row>
    <row r="230" spans="1:18" s="69" customFormat="1">
      <c r="A230" s="5"/>
      <c r="B230" s="77" t="s">
        <v>737</v>
      </c>
      <c r="C230" s="70">
        <f>Miami!$C$4</f>
        <v>3760.52</v>
      </c>
      <c r="D230" s="70">
        <f>Houston!$C$4</f>
        <v>3876.72</v>
      </c>
      <c r="E230" s="70">
        <f>Phoenix!$C$4</f>
        <v>3334.47</v>
      </c>
      <c r="F230" s="70">
        <f>Atlanta!$C$4</f>
        <v>3431.12</v>
      </c>
      <c r="G230" s="70">
        <f>LosAngeles!$C$4</f>
        <v>2920.52</v>
      </c>
      <c r="H230" s="70">
        <f>LasVegas!$C$4</f>
        <v>3526.7</v>
      </c>
      <c r="I230" s="70">
        <f>SanFrancisco!$C$4</f>
        <v>2850.58</v>
      </c>
      <c r="J230" s="70">
        <f>Baltimore!$C$4</f>
        <v>3650.44</v>
      </c>
      <c r="K230" s="70">
        <f>Albuquerque!$C$4</f>
        <v>3251.75</v>
      </c>
      <c r="L230" s="70">
        <f>Seattle!$C$4</f>
        <v>2149.85</v>
      </c>
      <c r="M230" s="70">
        <f>Chicago!$C$4</f>
        <v>3668.83</v>
      </c>
      <c r="N230" s="70">
        <f>Boulder!$C$4</f>
        <v>3321.66</v>
      </c>
      <c r="O230" s="70">
        <f>Minneapolis!$C$4</f>
        <v>3725.84</v>
      </c>
      <c r="P230" s="70">
        <f>Helena!$C$4</f>
        <v>3554.1</v>
      </c>
      <c r="Q230" s="70">
        <f>Duluth!$C$4</f>
        <v>3781.78</v>
      </c>
      <c r="R230" s="70">
        <f>Fairbanks!$C$4</f>
        <v>4299.6400000000003</v>
      </c>
    </row>
    <row r="231" spans="1:18">
      <c r="A231" s="64" t="s">
        <v>396</v>
      </c>
      <c r="B231" s="65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</row>
    <row r="232" spans="1:18">
      <c r="A232" s="64"/>
      <c r="B232" s="63" t="s">
        <v>197</v>
      </c>
      <c r="C232" s="11">
        <f>Miami!$G$14</f>
        <v>0</v>
      </c>
      <c r="D232" s="11">
        <f>Houston!$G$14</f>
        <v>0</v>
      </c>
      <c r="E232" s="11">
        <f>Phoenix!$G$14</f>
        <v>0</v>
      </c>
      <c r="F232" s="11">
        <f>Atlanta!$G$14</f>
        <v>0</v>
      </c>
      <c r="G232" s="11">
        <f>LosAngeles!$G$14</f>
        <v>0</v>
      </c>
      <c r="H232" s="11">
        <f>LasVegas!$G$14</f>
        <v>0</v>
      </c>
      <c r="I232" s="11">
        <f>SanFrancisco!$G$14</f>
        <v>0</v>
      </c>
      <c r="J232" s="11">
        <f>Baltimore!$G$14</f>
        <v>0</v>
      </c>
      <c r="K232" s="11">
        <f>Albuquerque!$G$14</f>
        <v>0</v>
      </c>
      <c r="L232" s="11">
        <f>Seattle!$G$14</f>
        <v>0</v>
      </c>
      <c r="M232" s="11">
        <f>Chicago!$G$14</f>
        <v>0</v>
      </c>
      <c r="N232" s="11">
        <f>Boulder!$G$14</f>
        <v>0</v>
      </c>
      <c r="O232" s="11">
        <f>Minneapolis!$G$14</f>
        <v>0</v>
      </c>
      <c r="P232" s="11">
        <f>Helena!$G$14</f>
        <v>0</v>
      </c>
      <c r="Q232" s="11">
        <f>Duluth!$G$14</f>
        <v>0</v>
      </c>
      <c r="R232" s="11">
        <f>Fairbanks!$G$14</f>
        <v>0</v>
      </c>
    </row>
    <row r="233" spans="1:18">
      <c r="A233" s="64"/>
      <c r="B233" s="63" t="s">
        <v>211</v>
      </c>
      <c r="C233" s="11">
        <f>Miami!$G$21</f>
        <v>0</v>
      </c>
      <c r="D233" s="11">
        <f>Houston!$G$21</f>
        <v>0</v>
      </c>
      <c r="E233" s="11">
        <f>Phoenix!$G$21</f>
        <v>0</v>
      </c>
      <c r="F233" s="11">
        <f>Atlanta!$G$21</f>
        <v>0</v>
      </c>
      <c r="G233" s="11">
        <f>LosAngeles!$G$21</f>
        <v>0</v>
      </c>
      <c r="H233" s="11">
        <f>LasVegas!$G$21</f>
        <v>0</v>
      </c>
      <c r="I233" s="11">
        <f>SanFrancisco!$G$21</f>
        <v>0</v>
      </c>
      <c r="J233" s="11">
        <f>Baltimore!$G$21</f>
        <v>0</v>
      </c>
      <c r="K233" s="11">
        <f>Albuquerque!$G$21</f>
        <v>0</v>
      </c>
      <c r="L233" s="11">
        <f>Seattle!$G$21</f>
        <v>0</v>
      </c>
      <c r="M233" s="11">
        <f>Chicago!$G$21</f>
        <v>0</v>
      </c>
      <c r="N233" s="11">
        <f>Boulder!$G$21</f>
        <v>0</v>
      </c>
      <c r="O233" s="11">
        <f>Minneapolis!$G$21</f>
        <v>0</v>
      </c>
      <c r="P233" s="11">
        <f>Helena!$G$21</f>
        <v>0</v>
      </c>
      <c r="Q233" s="11">
        <f>Duluth!$G$21</f>
        <v>0</v>
      </c>
      <c r="R233" s="11">
        <f>Fairbanks!$G$21</f>
        <v>0</v>
      </c>
    </row>
    <row r="234" spans="1:18">
      <c r="A234" s="64"/>
      <c r="B234" s="63" t="s">
        <v>213</v>
      </c>
      <c r="C234" s="11">
        <f>Miami!$G$24</f>
        <v>44332.9</v>
      </c>
      <c r="D234" s="11">
        <f>Houston!$G$24</f>
        <v>44332.9</v>
      </c>
      <c r="E234" s="11">
        <f>Phoenix!$G$24</f>
        <v>44332.9</v>
      </c>
      <c r="F234" s="11">
        <f>Atlanta!$G$24</f>
        <v>44332.9</v>
      </c>
      <c r="G234" s="11">
        <f>LosAngeles!$G$24</f>
        <v>44332.9</v>
      </c>
      <c r="H234" s="11">
        <f>LasVegas!$G$24</f>
        <v>44332.9</v>
      </c>
      <c r="I234" s="11">
        <f>SanFrancisco!$G$24</f>
        <v>44332.9</v>
      </c>
      <c r="J234" s="11">
        <f>Baltimore!$G$24</f>
        <v>44332.9</v>
      </c>
      <c r="K234" s="11">
        <f>Albuquerque!$G$24</f>
        <v>44332.9</v>
      </c>
      <c r="L234" s="11">
        <f>Seattle!$G$24</f>
        <v>44332.9</v>
      </c>
      <c r="M234" s="11">
        <f>Chicago!$G$24</f>
        <v>44332.9</v>
      </c>
      <c r="N234" s="11">
        <f>Boulder!$G$24</f>
        <v>44332.9</v>
      </c>
      <c r="O234" s="11">
        <f>Minneapolis!$G$24</f>
        <v>44332.9</v>
      </c>
      <c r="P234" s="11">
        <f>Helena!$G$24</f>
        <v>44332.9</v>
      </c>
      <c r="Q234" s="11">
        <f>Duluth!$G$24</f>
        <v>44332.9</v>
      </c>
      <c r="R234" s="11">
        <f>Fairbanks!$G$24</f>
        <v>44332.9</v>
      </c>
    </row>
    <row r="235" spans="1:18">
      <c r="A235" s="64"/>
      <c r="B235" s="65" t="s">
        <v>395</v>
      </c>
      <c r="C235" s="11">
        <f>Miami!$G$28</f>
        <v>44332.9</v>
      </c>
      <c r="D235" s="11">
        <f>Houston!$G$28</f>
        <v>44332.9</v>
      </c>
      <c r="E235" s="11">
        <f>Phoenix!$G$28</f>
        <v>44332.9</v>
      </c>
      <c r="F235" s="11">
        <f>Atlanta!$G$28</f>
        <v>44332.9</v>
      </c>
      <c r="G235" s="11">
        <f>LosAngeles!$G$28</f>
        <v>44332.9</v>
      </c>
      <c r="H235" s="11">
        <f>LasVegas!$G$28</f>
        <v>44332.9</v>
      </c>
      <c r="I235" s="11">
        <f>SanFrancisco!$G$28</f>
        <v>44332.9</v>
      </c>
      <c r="J235" s="11">
        <f>Baltimore!$G$28</f>
        <v>44332.9</v>
      </c>
      <c r="K235" s="11">
        <f>Albuquerque!$G$28</f>
        <v>44332.9</v>
      </c>
      <c r="L235" s="11">
        <f>Seattle!$G$28</f>
        <v>44332.9</v>
      </c>
      <c r="M235" s="11">
        <f>Chicago!$G$28</f>
        <v>44332.9</v>
      </c>
      <c r="N235" s="11">
        <f>Boulder!$G$28</f>
        <v>44332.9</v>
      </c>
      <c r="O235" s="11">
        <f>Minneapolis!$G$28</f>
        <v>44332.9</v>
      </c>
      <c r="P235" s="11">
        <f>Helena!$G$28</f>
        <v>44332.9</v>
      </c>
      <c r="Q235" s="11">
        <f>Duluth!$G$28</f>
        <v>44332.9</v>
      </c>
      <c r="R235" s="11">
        <f>Fairbanks!$G$28</f>
        <v>44332.9</v>
      </c>
    </row>
    <row r="236" spans="1:18">
      <c r="A236" s="64" t="s">
        <v>394</v>
      </c>
      <c r="B236" s="63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</row>
    <row r="237" spans="1:18">
      <c r="A237" s="5"/>
      <c r="B237" s="60" t="s">
        <v>393</v>
      </c>
      <c r="C237" s="11">
        <f>Miami!$H$236</f>
        <v>942899.97560000001</v>
      </c>
      <c r="D237" s="11">
        <f>Houston!$H$236</f>
        <v>1053180</v>
      </c>
      <c r="E237" s="11">
        <f>Phoenix!$H$236</f>
        <v>936766.7794</v>
      </c>
      <c r="F237" s="11">
        <f>Atlanta!$H$236</f>
        <v>904885.03060000006</v>
      </c>
      <c r="G237" s="11">
        <f>LosAngeles!$H$236</f>
        <v>395339.90590000001</v>
      </c>
      <c r="H237" s="11">
        <f>LasVegas!$H$236</f>
        <v>972515.13740000001</v>
      </c>
      <c r="I237" s="11">
        <f>SanFrancisco!$H$236</f>
        <v>396463.56969999999</v>
      </c>
      <c r="J237" s="11">
        <f>Baltimore!$H$236</f>
        <v>817046.47279999999</v>
      </c>
      <c r="K237" s="11">
        <f>Albuquerque!$H$236</f>
        <v>1079680</v>
      </c>
      <c r="L237" s="11">
        <f>Seattle!$H$236</f>
        <v>339743.49780000001</v>
      </c>
      <c r="M237" s="11">
        <f>Chicago!$H$236</f>
        <v>1399880</v>
      </c>
      <c r="N237" s="11">
        <f>Boulder!$H$236</f>
        <v>1074750</v>
      </c>
      <c r="O237" s="11">
        <f>Minneapolis!$H$236</f>
        <v>999944.03229999996</v>
      </c>
      <c r="P237" s="11">
        <f>Helena!$H$236</f>
        <v>996310.79520000005</v>
      </c>
      <c r="Q237" s="11">
        <f>Duluth!$H$236</f>
        <v>993223.01100000006</v>
      </c>
      <c r="R237" s="11">
        <f>Fairbanks!$H$236</f>
        <v>945154.14690000005</v>
      </c>
    </row>
    <row r="238" spans="1:18">
      <c r="A238" s="5"/>
      <c r="B238" s="9" t="s">
        <v>392</v>
      </c>
      <c r="C238" s="11">
        <f>Miami!$B$236</f>
        <v>2237580</v>
      </c>
      <c r="D238" s="11">
        <f>Houston!$B$236</f>
        <v>2690750</v>
      </c>
      <c r="E238" s="11">
        <f>Phoenix!$B$236</f>
        <v>2261730</v>
      </c>
      <c r="F238" s="11">
        <f>Atlanta!$B$236</f>
        <v>2151490</v>
      </c>
      <c r="G238" s="11">
        <f>LosAngeles!$B$236</f>
        <v>1084230</v>
      </c>
      <c r="H238" s="11">
        <f>LasVegas!$B$236</f>
        <v>2370440</v>
      </c>
      <c r="I238" s="11">
        <f>SanFrancisco!$B$236</f>
        <v>1092910</v>
      </c>
      <c r="J238" s="11">
        <f>Baltimore!$B$236</f>
        <v>1954920</v>
      </c>
      <c r="K238" s="11">
        <f>Albuquerque!$B$236</f>
        <v>2610760</v>
      </c>
      <c r="L238" s="11">
        <f>Seattle!$B$236</f>
        <v>904828.99959999998</v>
      </c>
      <c r="M238" s="11">
        <f>Chicago!$B$236</f>
        <v>3358740</v>
      </c>
      <c r="N238" s="11">
        <f>Boulder!$B$236</f>
        <v>2616010</v>
      </c>
      <c r="O238" s="11">
        <f>Minneapolis!$B$236</f>
        <v>2451760</v>
      </c>
      <c r="P238" s="11">
        <f>Helena!$B$236</f>
        <v>2450140</v>
      </c>
      <c r="Q238" s="11">
        <f>Duluth!$B$236</f>
        <v>2457250</v>
      </c>
      <c r="R238" s="11">
        <f>Fairbanks!$B$236</f>
        <v>2512110</v>
      </c>
    </row>
    <row r="239" spans="1:18">
      <c r="A239" s="5"/>
      <c r="B239" s="60" t="s">
        <v>391</v>
      </c>
      <c r="C239" s="11">
        <f>Miami!$C$236</f>
        <v>3712.4086000000002</v>
      </c>
      <c r="D239" s="11">
        <f>Houston!$C$236</f>
        <v>3388.317</v>
      </c>
      <c r="E239" s="11">
        <f>Phoenix!$C$236</f>
        <v>3575.6993000000002</v>
      </c>
      <c r="F239" s="11">
        <f>Atlanta!$C$236</f>
        <v>3688.1028000000001</v>
      </c>
      <c r="G239" s="11">
        <f>LosAngeles!$C$236</f>
        <v>947.58130000000006</v>
      </c>
      <c r="H239" s="11">
        <f>LasVegas!$C$236</f>
        <v>3615.0734000000002</v>
      </c>
      <c r="I239" s="11">
        <f>SanFrancisco!$C$236</f>
        <v>958.90599999999995</v>
      </c>
      <c r="J239" s="11">
        <f>Baltimore!$C$236</f>
        <v>3310.4612000000002</v>
      </c>
      <c r="K239" s="11">
        <f>Albuquerque!$C$236</f>
        <v>4165.0149000000001</v>
      </c>
      <c r="L239" s="11">
        <f>Seattle!$C$236</f>
        <v>1069.5165999999999</v>
      </c>
      <c r="M239" s="11">
        <f>Chicago!$C$236</f>
        <v>5531.9327999999996</v>
      </c>
      <c r="N239" s="11">
        <f>Boulder!$C$236</f>
        <v>4101.0033000000003</v>
      </c>
      <c r="O239" s="11">
        <f>Minneapolis!$C$236</f>
        <v>3809.2384999999999</v>
      </c>
      <c r="P239" s="11">
        <f>Helena!$C$236</f>
        <v>3758.3245000000002</v>
      </c>
      <c r="Q239" s="11">
        <f>Duluth!$C$236</f>
        <v>3724.018</v>
      </c>
      <c r="R239" s="11">
        <f>Fairbanks!$C$236</f>
        <v>2772.3854000000001</v>
      </c>
    </row>
    <row r="240" spans="1:18">
      <c r="A240" s="5"/>
      <c r="B240" s="60" t="s">
        <v>390</v>
      </c>
      <c r="C240" s="11">
        <f>Miami!$D$236</f>
        <v>13241.923000000001</v>
      </c>
      <c r="D240" s="11">
        <f>Houston!$D$236</f>
        <v>13255.583000000001</v>
      </c>
      <c r="E240" s="11">
        <f>Phoenix!$D$236</f>
        <v>11024.3698</v>
      </c>
      <c r="F240" s="11">
        <f>Atlanta!$D$236</f>
        <v>8515.3228999999992</v>
      </c>
      <c r="G240" s="11">
        <f>LosAngeles!$D$236</f>
        <v>6583.1057000000001</v>
      </c>
      <c r="H240" s="11">
        <f>LasVegas!$D$236</f>
        <v>13763.5578</v>
      </c>
      <c r="I240" s="11">
        <f>SanFrancisco!$D$236</f>
        <v>5966.7878000000001</v>
      </c>
      <c r="J240" s="11">
        <f>Baltimore!$D$236</f>
        <v>8489.2433999999994</v>
      </c>
      <c r="K240" s="11">
        <f>Albuquerque!$D$236</f>
        <v>9727.7052000000003</v>
      </c>
      <c r="L240" s="11">
        <f>Seattle!$D$236</f>
        <v>1588.4147</v>
      </c>
      <c r="M240" s="11">
        <f>Chicago!$D$236</f>
        <v>14900.007799999999</v>
      </c>
      <c r="N240" s="11">
        <f>Boulder!$D$236</f>
        <v>9355.4758000000002</v>
      </c>
      <c r="O240" s="11">
        <f>Minneapolis!$D$236</f>
        <v>5168.3014000000003</v>
      </c>
      <c r="P240" s="11">
        <f>Helena!$D$236</f>
        <v>5560.0060000000003</v>
      </c>
      <c r="Q240" s="11">
        <f>Duluth!$D$236</f>
        <v>4874.5947999999999</v>
      </c>
      <c r="R240" s="11">
        <f>Fairbanks!$D$236</f>
        <v>10300.1304</v>
      </c>
    </row>
    <row r="241" spans="1:18">
      <c r="A241" s="5"/>
      <c r="B241" s="60" t="s">
        <v>389</v>
      </c>
      <c r="C241" s="11">
        <f>Miami!$E$236</f>
        <v>0</v>
      </c>
      <c r="D241" s="11">
        <f>Houston!$E$236</f>
        <v>0</v>
      </c>
      <c r="E241" s="11">
        <f>Phoenix!$E$236</f>
        <v>0</v>
      </c>
      <c r="F241" s="11">
        <f>Atlanta!$E$236</f>
        <v>0</v>
      </c>
      <c r="G241" s="11">
        <f>LosAngeles!$E$236</f>
        <v>0</v>
      </c>
      <c r="H241" s="11">
        <f>LasVegas!$E$236</f>
        <v>0</v>
      </c>
      <c r="I241" s="11">
        <f>SanFrancisco!$E$236</f>
        <v>0</v>
      </c>
      <c r="J241" s="11">
        <f>Baltimore!$E$236</f>
        <v>0</v>
      </c>
      <c r="K241" s="11">
        <f>Albuquerque!$E$236</f>
        <v>0</v>
      </c>
      <c r="L241" s="11">
        <f>Seattle!$E$236</f>
        <v>0</v>
      </c>
      <c r="M241" s="11">
        <f>Chicago!$E$236</f>
        <v>0</v>
      </c>
      <c r="N241" s="11">
        <f>Boulder!$E$236</f>
        <v>0</v>
      </c>
      <c r="O241" s="11">
        <f>Minneapolis!$E$236</f>
        <v>0</v>
      </c>
      <c r="P241" s="11">
        <f>Helena!$E$236</f>
        <v>0</v>
      </c>
      <c r="Q241" s="11">
        <f>Duluth!$E$236</f>
        <v>0</v>
      </c>
      <c r="R241" s="11">
        <f>Fairbanks!$E$236</f>
        <v>0</v>
      </c>
    </row>
    <row r="242" spans="1:18">
      <c r="A242" s="5"/>
      <c r="B242" s="60" t="s">
        <v>388</v>
      </c>
      <c r="C242" s="61">
        <f>Miami!$F$236</f>
        <v>6.0900000000000003E-2</v>
      </c>
      <c r="D242" s="61">
        <f>Houston!$F$236</f>
        <v>3.7999999999999999E-2</v>
      </c>
      <c r="E242" s="61">
        <f>Phoenix!$F$236</f>
        <v>3.0599999999999999E-2</v>
      </c>
      <c r="F242" s="61">
        <f>Atlanta!$F$236</f>
        <v>3.2000000000000001E-2</v>
      </c>
      <c r="G242" s="61">
        <f>LosAngeles!$F$236</f>
        <v>3.7000000000000002E-3</v>
      </c>
      <c r="H242" s="61">
        <f>LasVegas!$F$236</f>
        <v>2.6599999999999999E-2</v>
      </c>
      <c r="I242" s="61">
        <f>SanFrancisco!$F$236</f>
        <v>3.5999999999999999E-3</v>
      </c>
      <c r="J242" s="61">
        <f>Baltimore!$F$236</f>
        <v>3.5299999999999998E-2</v>
      </c>
      <c r="K242" s="61">
        <f>Albuquerque!$F$236</f>
        <v>3.8899999999999997E-2</v>
      </c>
      <c r="L242" s="61">
        <f>Seattle!$F$236</f>
        <v>7.3000000000000001E-3</v>
      </c>
      <c r="M242" s="61">
        <f>Chicago!$F$236</f>
        <v>4.6199999999999998E-2</v>
      </c>
      <c r="N242" s="61">
        <f>Boulder!$F$236</f>
        <v>3.7600000000000001E-2</v>
      </c>
      <c r="O242" s="61">
        <f>Minneapolis!$F$236</f>
        <v>3.9199999999999999E-2</v>
      </c>
      <c r="P242" s="61">
        <f>Helena!$F$236</f>
        <v>0.04</v>
      </c>
      <c r="Q242" s="61">
        <f>Duluth!$F$236</f>
        <v>3.73E-2</v>
      </c>
      <c r="R242" s="61">
        <f>Fairbanks!$F$236</f>
        <v>3.7100000000000001E-2</v>
      </c>
    </row>
    <row r="243" spans="1:18">
      <c r="A243" s="5"/>
      <c r="B243" s="60" t="s">
        <v>416</v>
      </c>
      <c r="C243" s="11">
        <f>10^(-3)*Miami!$G$236</f>
        <v>1638.7</v>
      </c>
      <c r="D243" s="11">
        <f>10^(-3)*Houston!$G$236</f>
        <v>4521.03</v>
      </c>
      <c r="E243" s="11">
        <f>10^(-3)*Phoenix!$G$236</f>
        <v>81424.5</v>
      </c>
      <c r="F243" s="11">
        <f>10^(-3)*Atlanta!$G$236</f>
        <v>15142.9</v>
      </c>
      <c r="G243" s="11">
        <f>10^(-3)*LosAngeles!$G$236</f>
        <v>39709.700000000004</v>
      </c>
      <c r="H243" s="11">
        <f>10^(-3)*LasVegas!$G$236</f>
        <v>68633.100000000006</v>
      </c>
      <c r="I243" s="11">
        <f>10^(-3)*SanFrancisco!$G$236</f>
        <v>35988.6</v>
      </c>
      <c r="J243" s="11">
        <f>10^(-3)*Baltimore!$G$236</f>
        <v>527.81541449999997</v>
      </c>
      <c r="K243" s="11">
        <f>10^(-3)*Albuquerque!$G$236</f>
        <v>10112.700000000001</v>
      </c>
      <c r="L243" s="11">
        <f>10^(-3)*Seattle!$G$236</f>
        <v>20959</v>
      </c>
      <c r="M243" s="11">
        <f>10^(-3)*Chicago!$G$236</f>
        <v>3429.39</v>
      </c>
      <c r="N243" s="11">
        <f>10^(-3)*Boulder!$G$236</f>
        <v>9725.16</v>
      </c>
      <c r="O243" s="11">
        <f>10^(-3)*Minneapolis!$G$236</f>
        <v>3394.91</v>
      </c>
      <c r="P243" s="11">
        <f>10^(-3)*Helena!$G$236</f>
        <v>131819</v>
      </c>
      <c r="Q243" s="11">
        <f>10^(-3)*Duluth!$G$236</f>
        <v>3201.4900000000002</v>
      </c>
      <c r="R243" s="11">
        <f>10^(-3)*Fairbanks!$G$236</f>
        <v>2066.19</v>
      </c>
    </row>
    <row r="244" spans="1:18">
      <c r="B244" s="16"/>
      <c r="C244" s="17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</row>
    <row r="245" spans="1:18">
      <c r="B245" s="16"/>
      <c r="C245" s="17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 spans="1:18">
      <c r="B246" s="16"/>
      <c r="C246" s="17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1:18">
      <c r="B247" s="16"/>
      <c r="C247" s="17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spans="1:18">
      <c r="B248" s="16"/>
      <c r="C248" s="17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spans="1:18">
      <c r="B249" s="16"/>
      <c r="C249" s="17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spans="1:18">
      <c r="B250" s="16"/>
      <c r="C250" s="17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spans="1:18">
      <c r="B251" s="16"/>
      <c r="C251" s="17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 spans="1:18">
      <c r="B252" s="16"/>
      <c r="C252" s="17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 spans="1:18">
      <c r="B253" s="16"/>
      <c r="C253" s="17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</row>
    <row r="254" spans="1:18">
      <c r="B254" s="16"/>
      <c r="C254" s="17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 spans="1:18">
      <c r="B255" s="16"/>
      <c r="C255" s="17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 spans="1:18">
      <c r="B256" s="16"/>
      <c r="C256" s="17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</row>
    <row r="257" spans="2:18">
      <c r="B257" s="16"/>
      <c r="C257" s="17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 spans="2:18">
      <c r="B258" s="16"/>
      <c r="C258" s="17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2:18">
      <c r="B259" s="16"/>
      <c r="C259" s="17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 spans="2:18">
      <c r="B260" s="16"/>
      <c r="C260" s="17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spans="2:18">
      <c r="B261" s="16"/>
      <c r="C261" s="17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spans="2:18">
      <c r="B262" s="16"/>
      <c r="C262" s="17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2:18">
      <c r="B263" s="16"/>
      <c r="C263" s="17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2:18">
      <c r="B264" s="16"/>
      <c r="C264" s="17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2:18">
      <c r="B265" s="16"/>
      <c r="C265" s="17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7" spans="2:18">
      <c r="B267" s="15"/>
    </row>
    <row r="268" spans="2:18">
      <c r="B268" s="16"/>
      <c r="C268" s="17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spans="2:18">
      <c r="B269" s="16"/>
      <c r="C269" s="17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spans="2:18">
      <c r="B270" s="16"/>
      <c r="C270" s="17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2:18">
      <c r="B271" s="16"/>
      <c r="C271" s="17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2:18">
      <c r="B272" s="16"/>
      <c r="C272" s="17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spans="2:18">
      <c r="B273" s="16"/>
      <c r="C273" s="17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spans="2:18">
      <c r="B274" s="16"/>
      <c r="C274" s="17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2:18">
      <c r="B275" s="16"/>
      <c r="C275" s="17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 spans="2:18">
      <c r="B276" s="16"/>
      <c r="C276" s="17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2:18">
      <c r="B277" s="16"/>
      <c r="C277" s="17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spans="2:18">
      <c r="B278" s="16"/>
      <c r="C278" s="17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2:18">
      <c r="B279" s="16"/>
      <c r="C279" s="17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spans="2:18">
      <c r="B280" s="16"/>
      <c r="C280" s="17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2:18">
      <c r="B281" s="16"/>
      <c r="C281" s="17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2:18">
      <c r="B282" s="16"/>
      <c r="C282" s="17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spans="2:18">
      <c r="B283" s="16"/>
      <c r="C283" s="17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 spans="2:18">
      <c r="B284" s="16"/>
      <c r="C284" s="17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</row>
    <row r="285" spans="2:18">
      <c r="B285" s="16"/>
      <c r="C285" s="17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 spans="2:18">
      <c r="B286" s="16"/>
      <c r="C286" s="17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 spans="2:18">
      <c r="B287" s="16"/>
      <c r="C287" s="17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</row>
    <row r="288" spans="2:18">
      <c r="B288" s="16"/>
      <c r="C288" s="17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 spans="2:18">
      <c r="B289" s="16"/>
      <c r="C289" s="17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2:18">
      <c r="B290" s="16"/>
      <c r="C290" s="17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 spans="2:18">
      <c r="B291" s="16"/>
      <c r="C291" s="17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spans="2:18">
      <c r="B292" s="16"/>
      <c r="C292" s="17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2:18">
      <c r="B293" s="16"/>
      <c r="C293" s="17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2:18">
      <c r="B294" s="16"/>
      <c r="C294" s="17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2:18">
      <c r="B295" s="16"/>
      <c r="C295" s="17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2:18">
      <c r="B296" s="16"/>
      <c r="C296" s="17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8" spans="2:18">
      <c r="B298" s="15"/>
    </row>
    <row r="299" spans="2:18">
      <c r="B299" s="16"/>
      <c r="C299" s="17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spans="2:18">
      <c r="B300" s="16"/>
      <c r="C300" s="17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spans="2:18">
      <c r="B301" s="16"/>
      <c r="C301" s="17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spans="2:18">
      <c r="B302" s="16"/>
      <c r="C302" s="17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2:18">
      <c r="B303" s="16"/>
      <c r="C303" s="17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spans="2:18">
      <c r="B304" s="16"/>
      <c r="C304" s="17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spans="2:18">
      <c r="B305" s="16"/>
      <c r="C305" s="17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2:18">
      <c r="B306" s="16"/>
      <c r="C306" s="17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 spans="2:18">
      <c r="B307" s="16"/>
      <c r="C307" s="17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spans="2:18">
      <c r="B308" s="16"/>
      <c r="C308" s="17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spans="2:18">
      <c r="B309" s="16"/>
      <c r="C309" s="17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spans="2:18">
      <c r="B310" s="16"/>
      <c r="C310" s="17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spans="2:18">
      <c r="B311" s="16"/>
      <c r="C311" s="17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2:18">
      <c r="B312" s="16"/>
      <c r="C312" s="17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spans="2:18">
      <c r="B313" s="16"/>
      <c r="C313" s="17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spans="2:18">
      <c r="B314" s="16"/>
      <c r="C314" s="17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 spans="2:18">
      <c r="B315" s="16"/>
      <c r="C315" s="17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</row>
    <row r="316" spans="2:18">
      <c r="B316" s="16"/>
      <c r="C316" s="17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 spans="2:18">
      <c r="B317" s="16"/>
      <c r="C317" s="17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 spans="2:18">
      <c r="B318" s="16"/>
      <c r="C318" s="17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</row>
    <row r="319" spans="2:18">
      <c r="B319" s="16"/>
      <c r="C319" s="17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 spans="2:18">
      <c r="B320" s="16"/>
      <c r="C320" s="17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2:18">
      <c r="B321" s="16"/>
      <c r="C321" s="17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 spans="2:18">
      <c r="B322" s="16"/>
      <c r="C322" s="17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2:18">
      <c r="B323" s="16"/>
      <c r="C323" s="17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2:18">
      <c r="B324" s="16"/>
      <c r="C324" s="17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2:18">
      <c r="B325" s="16"/>
      <c r="C325" s="17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spans="2:18">
      <c r="B326" s="16"/>
      <c r="C326" s="17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spans="2:18">
      <c r="B327" s="16"/>
      <c r="C327" s="17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9" spans="2:18">
      <c r="B329" s="15"/>
    </row>
    <row r="330" spans="2:18">
      <c r="B330" s="16"/>
      <c r="C330" s="17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 spans="2:18">
      <c r="B331" s="16"/>
      <c r="C331" s="17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 spans="2:18">
      <c r="B332" s="16"/>
      <c r="C332" s="17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2:18">
      <c r="B333" s="16"/>
      <c r="C333" s="17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spans="2:18">
      <c r="B334" s="16"/>
      <c r="C334" s="17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spans="2:18">
      <c r="B335" s="16"/>
      <c r="C335" s="17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spans="2:18">
      <c r="B336" s="16"/>
      <c r="C336" s="17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2:18">
      <c r="B337" s="16"/>
      <c r="C337" s="17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 spans="2:18">
      <c r="B338" s="16"/>
      <c r="C338" s="17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spans="2:18">
      <c r="B339" s="16"/>
      <c r="C339" s="17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spans="2:18">
      <c r="B340" s="16"/>
      <c r="C340" s="17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2:18">
      <c r="B341" s="16"/>
      <c r="C341" s="17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spans="2:18">
      <c r="B342" s="16"/>
      <c r="C342" s="17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spans="2:18">
      <c r="B343" s="16"/>
      <c r="C343" s="17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 spans="2:18">
      <c r="B344" s="16"/>
      <c r="C344" s="17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spans="2:18">
      <c r="B345" s="16"/>
      <c r="C345" s="17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 spans="2:18">
      <c r="B346" s="16"/>
      <c r="C346" s="17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</row>
    <row r="347" spans="2:18">
      <c r="B347" s="16"/>
      <c r="C347" s="17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 spans="2:18">
      <c r="B348" s="16"/>
      <c r="C348" s="17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spans="2:18">
      <c r="B349" s="16"/>
      <c r="C349" s="17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</row>
    <row r="350" spans="2:18">
      <c r="B350" s="16"/>
      <c r="C350" s="17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 spans="2:18">
      <c r="B351" s="16"/>
      <c r="C351" s="17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2:18">
      <c r="B352" s="16"/>
      <c r="C352" s="17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 spans="2:18">
      <c r="B353" s="16"/>
      <c r="C353" s="17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2:18">
      <c r="B354" s="16"/>
      <c r="C354" s="17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2:18">
      <c r="B355" s="16"/>
      <c r="C355" s="17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2:18">
      <c r="B356" s="16"/>
      <c r="C356" s="17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2:18">
      <c r="B357" s="16"/>
      <c r="C357" s="17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spans="2:18">
      <c r="B358" s="16"/>
      <c r="C358" s="17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60" spans="2:18">
      <c r="B360" s="15"/>
    </row>
    <row r="361" spans="2:18">
      <c r="B361" s="16"/>
      <c r="C361" s="17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 spans="2:18">
      <c r="B362" s="16"/>
      <c r="C362" s="17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spans="2:18">
      <c r="B363" s="16"/>
      <c r="C363" s="17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spans="2:18">
      <c r="B364" s="16"/>
      <c r="C364" s="17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2:18">
      <c r="B365" s="16"/>
      <c r="C365" s="17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spans="2:18">
      <c r="B366" s="16"/>
      <c r="C366" s="17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2:18">
      <c r="B367" s="16"/>
      <c r="C367" s="17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2:18">
      <c r="B368" s="16"/>
      <c r="C368" s="17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 spans="2:18">
      <c r="B369" s="16"/>
      <c r="C369" s="17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spans="2:18">
      <c r="B370" s="16"/>
      <c r="C370" s="17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2:18">
      <c r="B371" s="16"/>
      <c r="C371" s="17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spans="2:18">
      <c r="B372" s="16"/>
      <c r="C372" s="17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2:18">
      <c r="B373" s="16"/>
      <c r="C373" s="17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spans="2:18">
      <c r="B374" s="16"/>
      <c r="C374" s="17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spans="2:18">
      <c r="B375" s="16"/>
      <c r="C375" s="17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 spans="2:18">
      <c r="B376" s="16"/>
      <c r="C376" s="17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spans="2:18">
      <c r="B377" s="16"/>
      <c r="C377" s="17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</row>
    <row r="378" spans="2:18">
      <c r="B378" s="16"/>
      <c r="C378" s="17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 spans="2:18">
      <c r="B379" s="16"/>
      <c r="C379" s="17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 spans="2:18">
      <c r="B380" s="16"/>
      <c r="C380" s="17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</row>
    <row r="381" spans="2:18">
      <c r="B381" s="16"/>
      <c r="C381" s="17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 spans="2:18">
      <c r="B382" s="16"/>
      <c r="C382" s="17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2:18">
      <c r="B383" s="16"/>
      <c r="C383" s="17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 spans="2:18">
      <c r="B384" s="16"/>
      <c r="C384" s="17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2:18">
      <c r="B385" s="16"/>
      <c r="C385" s="17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2:18">
      <c r="B386" s="16"/>
      <c r="C386" s="17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2:18">
      <c r="B387" s="16"/>
      <c r="C387" s="17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2:18">
      <c r="B388" s="16"/>
      <c r="C388" s="17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2:18">
      <c r="B389" s="16"/>
      <c r="C389" s="17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1" spans="2:18">
      <c r="B391" s="15"/>
    </row>
    <row r="392" spans="2:18">
      <c r="B392" s="16"/>
      <c r="C392" s="17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2:18">
      <c r="B393" s="16"/>
      <c r="C393" s="17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spans="2:18">
      <c r="B394" s="16"/>
      <c r="C394" s="17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2:18">
      <c r="B395" s="16"/>
      <c r="C395" s="17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2:18">
      <c r="B396" s="16"/>
      <c r="C396" s="17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2:18">
      <c r="B397" s="16"/>
      <c r="C397" s="17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2:18">
      <c r="B398" s="16"/>
      <c r="C398" s="17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2:18">
      <c r="B399" s="16"/>
      <c r="C399" s="17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 spans="2:18">
      <c r="B400" s="16"/>
      <c r="C400" s="17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2:18">
      <c r="B401" s="16"/>
      <c r="C401" s="17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2:18">
      <c r="B402" s="16"/>
      <c r="C402" s="17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2:18">
      <c r="B403" s="16"/>
      <c r="C403" s="17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2:18">
      <c r="B404" s="16"/>
      <c r="C404" s="17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2:18">
      <c r="B405" s="16"/>
      <c r="C405" s="17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spans="2:18">
      <c r="B406" s="16"/>
      <c r="C406" s="17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spans="2:18">
      <c r="B407" s="16"/>
      <c r="C407" s="17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 spans="2:18">
      <c r="B408" s="16"/>
      <c r="C408" s="17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 spans="2:18">
      <c r="B409" s="16"/>
      <c r="C409" s="17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 spans="2:18">
      <c r="B410" s="16"/>
      <c r="C410" s="17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spans="2:18">
      <c r="B411" s="16"/>
      <c r="C411" s="17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</row>
    <row r="412" spans="2:18">
      <c r="B412" s="16"/>
      <c r="C412" s="17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 spans="2:18">
      <c r="B413" s="16"/>
      <c r="C413" s="17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2:18">
      <c r="B414" s="16"/>
      <c r="C414" s="17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 spans="2:18">
      <c r="B415" s="16"/>
      <c r="C415" s="17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2:18">
      <c r="B416" s="16"/>
      <c r="C416" s="17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2:18">
      <c r="B417" s="16"/>
      <c r="C417" s="17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2:18">
      <c r="B418" s="16"/>
      <c r="C418" s="17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2:18">
      <c r="B419" s="16"/>
      <c r="C419" s="17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2:18">
      <c r="B420" s="16"/>
      <c r="C420" s="17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2" spans="2:18">
      <c r="B422" s="15"/>
    </row>
    <row r="423" spans="2:18">
      <c r="B423" s="16"/>
      <c r="C423" s="17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 spans="2:18">
      <c r="B424" s="16"/>
      <c r="C424" s="17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2:18">
      <c r="B425" s="16"/>
      <c r="C425" s="17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2:18">
      <c r="B426" s="16"/>
      <c r="C426" s="17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2:18">
      <c r="B427" s="16"/>
      <c r="C427" s="17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spans="2:18">
      <c r="B428" s="16"/>
      <c r="C428" s="17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2:18">
      <c r="B429" s="16"/>
      <c r="C429" s="17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spans="2:18">
      <c r="B430" s="16"/>
      <c r="C430" s="17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 spans="2:18">
      <c r="B431" s="16"/>
      <c r="C431" s="17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2:18">
      <c r="B432" s="16"/>
      <c r="C432" s="17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spans="2:18">
      <c r="B433" s="16"/>
      <c r="C433" s="17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spans="2:18">
      <c r="B434" s="16"/>
      <c r="C434" s="17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2:18">
      <c r="B435" s="16"/>
      <c r="C435" s="17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spans="2:18">
      <c r="B436" s="16"/>
      <c r="C436" s="17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spans="2:18">
      <c r="B437" s="16"/>
      <c r="C437" s="17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 spans="2:18">
      <c r="B438" s="16"/>
      <c r="C438" s="17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spans="2:18">
      <c r="B439" s="16"/>
      <c r="C439" s="17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</row>
    <row r="440" spans="2:18">
      <c r="B440" s="16"/>
      <c r="C440" s="17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 spans="2:18">
      <c r="B441" s="16"/>
      <c r="C441" s="17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 spans="2:18">
      <c r="B442" s="16"/>
      <c r="C442" s="17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</row>
    <row r="443" spans="2:18">
      <c r="B443" s="16"/>
      <c r="C443" s="17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 spans="2:18">
      <c r="B444" s="16"/>
      <c r="C444" s="17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2:18">
      <c r="B445" s="16"/>
      <c r="C445" s="17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 spans="2:18">
      <c r="B446" s="16"/>
      <c r="C446" s="17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2:18">
      <c r="B447" s="16"/>
      <c r="C447" s="17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2:18">
      <c r="B448" s="16"/>
      <c r="C448" s="17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2:18">
      <c r="B449" s="16"/>
      <c r="C449" s="17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spans="2:18">
      <c r="B450" s="16"/>
      <c r="C450" s="17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2:18">
      <c r="B451" s="16"/>
      <c r="C451" s="17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3" spans="2:18">
      <c r="B453" s="15"/>
    </row>
    <row r="454" spans="2:18">
      <c r="B454" s="16"/>
      <c r="C454" s="17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spans="2:18">
      <c r="B455" s="16"/>
      <c r="C455" s="17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spans="2:18">
      <c r="B456" s="16"/>
      <c r="C456" s="17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spans="2:18">
      <c r="B457" s="16"/>
      <c r="C457" s="17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spans="2:18">
      <c r="B458" s="16"/>
      <c r="C458" s="17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spans="2:18">
      <c r="B459" s="16"/>
      <c r="C459" s="17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spans="2:18">
      <c r="B460" s="16"/>
      <c r="C460" s="17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spans="2:18">
      <c r="B461" s="16"/>
      <c r="C461" s="17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 spans="2:18">
      <c r="B462" s="16"/>
      <c r="C462" s="17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spans="2:18">
      <c r="B463" s="16"/>
      <c r="C463" s="17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 spans="2:18">
      <c r="B464" s="16"/>
      <c r="C464" s="17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spans="2:18">
      <c r="B465" s="16"/>
      <c r="C465" s="17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 spans="2:18">
      <c r="B466" s="16"/>
      <c r="C466" s="17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spans="2:18">
      <c r="B467" s="16"/>
      <c r="C467" s="17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 spans="2:18">
      <c r="B468" s="16"/>
      <c r="C468" s="17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 spans="2:18">
      <c r="B469" s="16"/>
      <c r="C469" s="17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 spans="2:18">
      <c r="B470" s="16"/>
      <c r="C470" s="17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</row>
    <row r="471" spans="2:18">
      <c r="B471" s="16"/>
      <c r="C471" s="17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 spans="2:18">
      <c r="B472" s="16"/>
      <c r="C472" s="17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 spans="2:18">
      <c r="B473" s="16"/>
      <c r="C473" s="17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</row>
    <row r="474" spans="2:18">
      <c r="B474" s="16"/>
      <c r="C474" s="17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 spans="2:18">
      <c r="B475" s="16"/>
      <c r="C475" s="17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spans="2:18">
      <c r="B476" s="16"/>
      <c r="C476" s="17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 spans="2:18">
      <c r="B477" s="16"/>
      <c r="C477" s="17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spans="2:18">
      <c r="B478" s="16"/>
      <c r="C478" s="17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spans="2:18">
      <c r="B479" s="16"/>
      <c r="C479" s="17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spans="2:18">
      <c r="B480" s="16"/>
      <c r="C480" s="17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spans="2:18">
      <c r="B481" s="16"/>
      <c r="C481" s="17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spans="2:18">
      <c r="B482" s="16"/>
      <c r="C482" s="17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4" spans="2:18">
      <c r="B484" s="15"/>
    </row>
    <row r="485" spans="2:18">
      <c r="B485" s="16"/>
      <c r="C485" s="17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 spans="2:18">
      <c r="B486" s="16"/>
      <c r="C486" s="17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spans="2:18">
      <c r="B487" s="16"/>
      <c r="C487" s="17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spans="2:18">
      <c r="B488" s="16"/>
      <c r="C488" s="17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spans="2:18">
      <c r="B489" s="16"/>
      <c r="C489" s="17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 spans="2:18">
      <c r="B490" s="16"/>
      <c r="C490" s="17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spans="2:18">
      <c r="B491" s="16"/>
      <c r="C491" s="17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spans="2:18">
      <c r="B492" s="16"/>
      <c r="C492" s="17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 spans="2:18">
      <c r="B493" s="16"/>
      <c r="C493" s="17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spans="2:18">
      <c r="B494" s="16"/>
      <c r="C494" s="17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spans="2:18">
      <c r="B495" s="16"/>
      <c r="C495" s="17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 spans="2:18">
      <c r="B496" s="16"/>
      <c r="C496" s="17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spans="2:18">
      <c r="B497" s="16"/>
      <c r="C497" s="17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spans="2:18">
      <c r="B498" s="16"/>
      <c r="C498" s="17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 spans="2:18">
      <c r="B499" s="16"/>
      <c r="C499" s="17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 spans="2:18">
      <c r="B500" s="16"/>
      <c r="C500" s="17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 spans="2:18">
      <c r="B501" s="16"/>
      <c r="C501" s="17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</row>
    <row r="502" spans="2:18">
      <c r="B502" s="16"/>
      <c r="C502" s="17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 spans="2:18">
      <c r="B503" s="16"/>
      <c r="C503" s="17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 spans="2:18">
      <c r="B504" s="16"/>
      <c r="C504" s="17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</row>
    <row r="505" spans="2:18">
      <c r="B505" s="16"/>
      <c r="C505" s="17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</row>
    <row r="506" spans="2:18">
      <c r="B506" s="16"/>
      <c r="C506" s="17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 spans="2:18">
      <c r="B507" s="16"/>
      <c r="C507" s="17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</row>
    <row r="508" spans="2:18">
      <c r="B508" s="16"/>
      <c r="C508" s="17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 spans="2:18">
      <c r="B509" s="16"/>
      <c r="C509" s="17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 spans="2:18">
      <c r="B510" s="16"/>
      <c r="C510" s="17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spans="2:18">
      <c r="B511" s="16"/>
      <c r="C511" s="17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 spans="2:18">
      <c r="B512" s="16"/>
      <c r="C512" s="17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spans="2:18">
      <c r="B513" s="16"/>
      <c r="C513" s="17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5" spans="2:18">
      <c r="B515" s="15"/>
    </row>
    <row r="516" spans="2:18">
      <c r="B516" s="16"/>
      <c r="C516" s="17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 spans="2:18">
      <c r="B517" s="16"/>
      <c r="C517" s="17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 spans="2:18">
      <c r="B518" s="16"/>
      <c r="C518" s="17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spans="2:18">
      <c r="B519" s="16"/>
      <c r="C519" s="17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 spans="2:18">
      <c r="B520" s="16"/>
      <c r="C520" s="17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 spans="2:18">
      <c r="B521" s="16"/>
      <c r="C521" s="17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 spans="2:18">
      <c r="B522" s="16"/>
      <c r="C522" s="17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spans="2:18">
      <c r="B523" s="16"/>
      <c r="C523" s="17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</row>
    <row r="524" spans="2:18">
      <c r="B524" s="16"/>
      <c r="C524" s="17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 spans="2:18">
      <c r="B525" s="16"/>
      <c r="C525" s="17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 spans="2:18">
      <c r="B526" s="16"/>
      <c r="C526" s="17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 spans="2:18">
      <c r="B527" s="16"/>
      <c r="C527" s="17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 spans="2:18">
      <c r="B528" s="16"/>
      <c r="C528" s="17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 spans="2:18">
      <c r="B529" s="16"/>
      <c r="C529" s="17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 spans="2:18">
      <c r="B530" s="16"/>
      <c r="C530" s="17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 spans="2:18">
      <c r="B531" s="16"/>
      <c r="C531" s="17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 spans="2:18">
      <c r="B532" s="16"/>
      <c r="C532" s="17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</row>
    <row r="533" spans="2:18">
      <c r="B533" s="16"/>
      <c r="C533" s="17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 spans="2:18">
      <c r="B534" s="16"/>
      <c r="C534" s="17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 spans="2:18">
      <c r="B535" s="16"/>
      <c r="C535" s="17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</row>
    <row r="536" spans="2:18">
      <c r="B536" s="16"/>
      <c r="C536" s="17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</row>
    <row r="537" spans="2:18">
      <c r="B537" s="16"/>
      <c r="C537" s="17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 spans="2:18">
      <c r="B538" s="16"/>
      <c r="C538" s="17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</row>
    <row r="539" spans="2:18">
      <c r="B539" s="16"/>
      <c r="C539" s="17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 spans="2:18">
      <c r="B540" s="16"/>
      <c r="C540" s="17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 spans="2:18">
      <c r="B541" s="16"/>
      <c r="C541" s="17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 spans="2:18">
      <c r="B542" s="16"/>
      <c r="C542" s="17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 spans="2:18">
      <c r="B543" s="16"/>
      <c r="C543" s="17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 spans="2:18">
      <c r="B544" s="16"/>
      <c r="C544" s="17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6" spans="2:18">
      <c r="B546" s="15"/>
    </row>
    <row r="547" spans="2:18">
      <c r="B547" s="16"/>
      <c r="C547" s="17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 spans="2:18">
      <c r="B548" s="16"/>
      <c r="C548" s="17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 spans="2:18">
      <c r="B549" s="16"/>
      <c r="C549" s="17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 spans="2:18">
      <c r="B550" s="16"/>
      <c r="C550" s="17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spans="2:18">
      <c r="B551" s="16"/>
      <c r="C551" s="17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 spans="2:18">
      <c r="B552" s="16"/>
      <c r="C552" s="17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spans="2:18">
      <c r="B553" s="16"/>
      <c r="C553" s="17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 spans="2:18">
      <c r="B554" s="16"/>
      <c r="C554" s="17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 spans="2:18">
      <c r="B555" s="16"/>
      <c r="C555" s="17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 spans="2:18">
      <c r="B556" s="16"/>
      <c r="C556" s="17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 spans="2:18">
      <c r="B557" s="16"/>
      <c r="C557" s="17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 spans="2:18">
      <c r="B558" s="16"/>
      <c r="C558" s="17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 spans="2:18">
      <c r="B559" s="16"/>
      <c r="C559" s="17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 spans="2:18">
      <c r="B560" s="16"/>
      <c r="C560" s="17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 spans="2:18">
      <c r="B561" s="16"/>
      <c r="C561" s="17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 spans="2:18">
      <c r="B562" s="16"/>
      <c r="C562" s="17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 spans="2:18">
      <c r="B563" s="16"/>
      <c r="C563" s="17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</row>
    <row r="564" spans="2:18">
      <c r="B564" s="16"/>
      <c r="C564" s="17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 spans="2:18">
      <c r="B565" s="16"/>
      <c r="C565" s="17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 spans="2:18">
      <c r="B566" s="16"/>
      <c r="C566" s="17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</row>
    <row r="567" spans="2:18">
      <c r="B567" s="16"/>
      <c r="C567" s="17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</row>
    <row r="568" spans="2:18">
      <c r="B568" s="16"/>
      <c r="C568" s="17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 spans="2:18">
      <c r="B569" s="16"/>
      <c r="C569" s="17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</row>
    <row r="570" spans="2:18">
      <c r="B570" s="16"/>
      <c r="C570" s="17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 spans="2:18">
      <c r="B571" s="16"/>
      <c r="C571" s="17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 spans="2:18">
      <c r="B572" s="16"/>
      <c r="C572" s="17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 spans="2:18">
      <c r="B573" s="16"/>
      <c r="C573" s="17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 spans="2:18">
      <c r="B574" s="16"/>
      <c r="C574" s="17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 spans="2:18">
      <c r="B575" s="16"/>
      <c r="C575" s="17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7" spans="2:18">
      <c r="B577" s="15"/>
    </row>
    <row r="578" spans="2:18">
      <c r="B578" s="16"/>
      <c r="C578" s="17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 spans="2:18">
      <c r="B579" s="16"/>
      <c r="C579" s="17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 spans="2:18">
      <c r="B580" s="16"/>
      <c r="C580" s="17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 spans="2:18">
      <c r="B581" s="16"/>
      <c r="C581" s="17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 spans="2:18">
      <c r="B582" s="16"/>
      <c r="C582" s="17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 spans="2:18">
      <c r="B583" s="16"/>
      <c r="C583" s="17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 spans="2:18">
      <c r="B584" s="16"/>
      <c r="C584" s="17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 spans="2:18">
      <c r="B585" s="16"/>
      <c r="C585" s="17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</row>
    <row r="586" spans="2:18">
      <c r="B586" s="16"/>
      <c r="C586" s="17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 spans="2:18">
      <c r="B587" s="16"/>
      <c r="C587" s="17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 spans="2:18">
      <c r="B588" s="16"/>
      <c r="C588" s="17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 spans="2:18">
      <c r="B589" s="16"/>
      <c r="C589" s="17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 spans="2:18">
      <c r="B590" s="16"/>
      <c r="C590" s="17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 spans="2:18">
      <c r="B591" s="16"/>
      <c r="C591" s="17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 spans="2:18">
      <c r="B592" s="16"/>
      <c r="C592" s="17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 spans="2:18">
      <c r="B593" s="16"/>
      <c r="C593" s="17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 spans="2:18">
      <c r="B594" s="16"/>
      <c r="C594" s="17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</row>
    <row r="595" spans="2:18">
      <c r="B595" s="16"/>
      <c r="C595" s="17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 spans="2:18">
      <c r="B596" s="16"/>
      <c r="C596" s="17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 spans="2:18">
      <c r="B597" s="16"/>
      <c r="C597" s="17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</row>
    <row r="598" spans="2:18">
      <c r="B598" s="16"/>
      <c r="C598" s="17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</row>
    <row r="599" spans="2:18">
      <c r="B599" s="16"/>
      <c r="C599" s="17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 spans="2:18">
      <c r="B600" s="16"/>
      <c r="C600" s="17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</row>
    <row r="601" spans="2:18">
      <c r="B601" s="16"/>
      <c r="C601" s="17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 spans="2:18">
      <c r="B602" s="16"/>
      <c r="C602" s="17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 spans="2:18">
      <c r="B603" s="16"/>
      <c r="C603" s="17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 spans="2:18">
      <c r="B604" s="16"/>
      <c r="C604" s="17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 spans="2:18">
      <c r="B605" s="16"/>
      <c r="C605" s="17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 spans="2:18">
      <c r="B606" s="16"/>
      <c r="C606" s="17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8" spans="2:18">
      <c r="B608" s="15"/>
    </row>
    <row r="609" spans="2:18">
      <c r="B609" s="16"/>
      <c r="C609" s="17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 spans="2:18">
      <c r="B610" s="16"/>
      <c r="C610" s="17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 spans="2:18">
      <c r="B611" s="16"/>
      <c r="C611" s="17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 spans="2:18">
      <c r="B612" s="16"/>
      <c r="C612" s="17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 spans="2:18">
      <c r="B613" s="16"/>
      <c r="C613" s="17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 spans="2:18">
      <c r="B614" s="16"/>
      <c r="C614" s="17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 spans="2:18">
      <c r="B615" s="16"/>
      <c r="C615" s="17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 spans="2:18">
      <c r="B616" s="16"/>
      <c r="C616" s="17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</row>
    <row r="617" spans="2:18">
      <c r="B617" s="16"/>
      <c r="C617" s="17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 spans="2:18">
      <c r="B618" s="16"/>
      <c r="C618" s="17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 spans="2:18">
      <c r="B619" s="16"/>
      <c r="C619" s="17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 spans="2:18">
      <c r="B620" s="16"/>
      <c r="C620" s="17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 spans="2:18">
      <c r="B621" s="16"/>
      <c r="C621" s="17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 spans="2:18">
      <c r="B622" s="16"/>
      <c r="C622" s="17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 spans="2:18">
      <c r="B623" s="16"/>
      <c r="C623" s="17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 spans="2:18">
      <c r="B624" s="16"/>
      <c r="C624" s="17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 spans="2:18">
      <c r="B625" s="16"/>
      <c r="C625" s="17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</row>
    <row r="626" spans="2:18">
      <c r="B626" s="16"/>
      <c r="C626" s="17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 spans="2:18">
      <c r="B627" s="16"/>
      <c r="C627" s="17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 spans="2:18">
      <c r="B628" s="16"/>
      <c r="C628" s="17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</row>
    <row r="629" spans="2:18">
      <c r="B629" s="16"/>
      <c r="C629" s="17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</row>
    <row r="630" spans="2:18">
      <c r="B630" s="16"/>
      <c r="C630" s="17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 spans="2:18">
      <c r="B631" s="16"/>
      <c r="C631" s="17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</row>
    <row r="632" spans="2:18">
      <c r="B632" s="16"/>
      <c r="C632" s="17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 spans="2:18">
      <c r="B633" s="16"/>
      <c r="C633" s="17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 spans="2:18">
      <c r="B634" s="16"/>
      <c r="C634" s="17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 spans="2:18">
      <c r="B635" s="16"/>
      <c r="C635" s="17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 spans="2:18">
      <c r="B636" s="16"/>
      <c r="C636" s="17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 spans="2:18">
      <c r="B637" s="16"/>
      <c r="C637" s="17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9" spans="2:18">
      <c r="B639" s="15"/>
    </row>
    <row r="640" spans="2:18">
      <c r="B640" s="16"/>
      <c r="C640" s="17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 spans="2:18">
      <c r="B641" s="16"/>
      <c r="C641" s="17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 spans="2:18">
      <c r="B642" s="16"/>
      <c r="C642" s="17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 spans="2:18">
      <c r="B643" s="16"/>
      <c r="C643" s="17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 spans="2:18">
      <c r="B644" s="16"/>
      <c r="C644" s="17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 spans="2:18">
      <c r="B645" s="16"/>
      <c r="C645" s="17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 spans="2:18">
      <c r="B646" s="16"/>
      <c r="C646" s="17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 spans="2:18">
      <c r="B647" s="16"/>
      <c r="C647" s="17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</row>
    <row r="648" spans="2:18">
      <c r="B648" s="16"/>
      <c r="C648" s="17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 spans="2:18">
      <c r="B649" s="16"/>
      <c r="C649" s="17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 spans="2:18">
      <c r="B650" s="16"/>
      <c r="C650" s="17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 spans="2:18">
      <c r="B651" s="16"/>
      <c r="C651" s="17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 spans="2:18">
      <c r="B652" s="16"/>
      <c r="C652" s="17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 spans="2:18">
      <c r="B653" s="16"/>
      <c r="C653" s="17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 spans="2:18">
      <c r="B654" s="16"/>
      <c r="C654" s="17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 spans="2:18">
      <c r="B655" s="16"/>
      <c r="C655" s="17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 spans="2:18">
      <c r="B656" s="16"/>
      <c r="C656" s="17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</row>
    <row r="657" spans="2:18">
      <c r="B657" s="16"/>
      <c r="C657" s="17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  <row r="658" spans="2:18">
      <c r="B658" s="16"/>
      <c r="C658" s="17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</row>
    <row r="659" spans="2:18">
      <c r="B659" s="16"/>
      <c r="C659" s="17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</row>
    <row r="660" spans="2:18">
      <c r="B660" s="16"/>
      <c r="C660" s="17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</row>
    <row r="661" spans="2:18">
      <c r="B661" s="16"/>
      <c r="C661" s="17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</row>
    <row r="662" spans="2:18">
      <c r="B662" s="16"/>
      <c r="C662" s="17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</row>
    <row r="663" spans="2:18">
      <c r="B663" s="16"/>
      <c r="C663" s="17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</row>
    <row r="664" spans="2:18">
      <c r="B664" s="16"/>
      <c r="C664" s="17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</row>
    <row r="665" spans="2:18">
      <c r="B665" s="16"/>
      <c r="C665" s="17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</row>
    <row r="666" spans="2:18">
      <c r="B666" s="16"/>
      <c r="C666" s="17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</row>
    <row r="667" spans="2:18">
      <c r="B667" s="16"/>
      <c r="C667" s="17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</row>
    <row r="668" spans="2:18">
      <c r="B668" s="16"/>
      <c r="C668" s="17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274"/>
  <sheetViews>
    <sheetView topLeftCell="A196" workbookViewId="0">
      <selection activeCell="A212" sqref="A212"/>
    </sheetView>
  </sheetViews>
  <sheetFormatPr defaultRowHeight="10.5"/>
  <cols>
    <col min="1" max="1" width="47.1640625" style="73" customWidth="1"/>
    <col min="2" max="2" width="25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426</v>
      </c>
      <c r="C1" s="83" t="s">
        <v>427</v>
      </c>
      <c r="D1" s="83" t="s">
        <v>428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429</v>
      </c>
      <c r="B2" s="83">
        <v>16379.98</v>
      </c>
      <c r="C2" s="83">
        <v>1443.77</v>
      </c>
      <c r="D2" s="83">
        <v>1443.77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430</v>
      </c>
      <c r="B3" s="83">
        <v>16379.98</v>
      </c>
      <c r="C3" s="83">
        <v>1443.77</v>
      </c>
      <c r="D3" s="83">
        <v>1443.77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431</v>
      </c>
      <c r="B4" s="83">
        <v>42664.19</v>
      </c>
      <c r="C4" s="83">
        <v>3760.52</v>
      </c>
      <c r="D4" s="83">
        <v>3760.52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432</v>
      </c>
      <c r="B5" s="83">
        <v>42664.19</v>
      </c>
      <c r="C5" s="83">
        <v>3760.52</v>
      </c>
      <c r="D5" s="83">
        <v>3760.52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434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435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436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437</v>
      </c>
      <c r="C12" s="83" t="s">
        <v>438</v>
      </c>
      <c r="D12" s="83" t="s">
        <v>439</v>
      </c>
      <c r="E12" s="83" t="s">
        <v>440</v>
      </c>
      <c r="F12" s="83" t="s">
        <v>441</v>
      </c>
      <c r="G12" s="83" t="s">
        <v>442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196</v>
      </c>
      <c r="B13" s="83">
        <v>0.25</v>
      </c>
      <c r="C13" s="83">
        <v>176.02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197</v>
      </c>
      <c r="B14" s="83">
        <v>4446.47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205</v>
      </c>
      <c r="B15" s="83">
        <v>2237.64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206</v>
      </c>
      <c r="B16" s="83">
        <v>187.06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207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208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209</v>
      </c>
      <c r="B19" s="83">
        <v>1149.3699999999999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210</v>
      </c>
      <c r="B20" s="83">
        <v>136.74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211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212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191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213</v>
      </c>
      <c r="B24" s="83">
        <v>0</v>
      </c>
      <c r="C24" s="83">
        <v>3829.47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214</v>
      </c>
      <c r="B25" s="83">
        <v>78.58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215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216</v>
      </c>
      <c r="B28" s="83">
        <v>11135.84</v>
      </c>
      <c r="C28" s="83">
        <v>5244.14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433</v>
      </c>
      <c r="C30" s="83" t="s">
        <v>338</v>
      </c>
      <c r="D30" s="83" t="s">
        <v>443</v>
      </c>
      <c r="E30" s="83" t="s">
        <v>444</v>
      </c>
      <c r="F30" s="83" t="s">
        <v>445</v>
      </c>
      <c r="G30" s="83" t="s">
        <v>446</v>
      </c>
      <c r="H30" s="83" t="s">
        <v>447</v>
      </c>
      <c r="I30" s="83" t="s">
        <v>448</v>
      </c>
      <c r="J30" s="83" t="s">
        <v>449</v>
      </c>
      <c r="K30"/>
      <c r="L30"/>
      <c r="M30"/>
      <c r="N30"/>
      <c r="O30"/>
      <c r="P30"/>
      <c r="Q30"/>
      <c r="R30"/>
      <c r="S30"/>
    </row>
    <row r="31" spans="1:19">
      <c r="A31" s="83" t="s">
        <v>468</v>
      </c>
      <c r="B31" s="83">
        <v>331.66</v>
      </c>
      <c r="C31" s="83" t="s">
        <v>286</v>
      </c>
      <c r="D31" s="83">
        <v>1010.89</v>
      </c>
      <c r="E31" s="83">
        <v>1</v>
      </c>
      <c r="F31" s="83">
        <v>97.55</v>
      </c>
      <c r="G31" s="83">
        <v>32.21</v>
      </c>
      <c r="H31" s="83">
        <v>27.55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450</v>
      </c>
      <c r="B32" s="83">
        <v>1978.83</v>
      </c>
      <c r="C32" s="83" t="s">
        <v>286</v>
      </c>
      <c r="D32" s="83">
        <v>4826.41</v>
      </c>
      <c r="E32" s="83">
        <v>1</v>
      </c>
      <c r="F32" s="83">
        <v>0</v>
      </c>
      <c r="G32" s="83">
        <v>0</v>
      </c>
      <c r="H32" s="83">
        <v>7.53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456</v>
      </c>
      <c r="B33" s="83">
        <v>188.86</v>
      </c>
      <c r="C33" s="83" t="s">
        <v>286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15.74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464</v>
      </c>
      <c r="B34" s="83">
        <v>389.4</v>
      </c>
      <c r="C34" s="83" t="s">
        <v>286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13.11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471</v>
      </c>
      <c r="B35" s="83">
        <v>412.12</v>
      </c>
      <c r="C35" s="83" t="s">
        <v>286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13.11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469</v>
      </c>
      <c r="B36" s="83">
        <v>331.66</v>
      </c>
      <c r="C36" s="83" t="s">
        <v>286</v>
      </c>
      <c r="D36" s="83">
        <v>1010.89</v>
      </c>
      <c r="E36" s="83">
        <v>1</v>
      </c>
      <c r="F36" s="83">
        <v>97.55</v>
      </c>
      <c r="G36" s="83">
        <v>32.21</v>
      </c>
      <c r="H36" s="83">
        <v>27.55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470</v>
      </c>
      <c r="B37" s="83">
        <v>103.3</v>
      </c>
      <c r="C37" s="83" t="s">
        <v>286</v>
      </c>
      <c r="D37" s="83">
        <v>314.87</v>
      </c>
      <c r="E37" s="83">
        <v>1</v>
      </c>
      <c r="F37" s="83">
        <v>87.33</v>
      </c>
      <c r="G37" s="83">
        <v>26.38</v>
      </c>
      <c r="H37" s="83">
        <v>16.829999999999998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455</v>
      </c>
      <c r="B38" s="83">
        <v>78.040000000000006</v>
      </c>
      <c r="C38" s="83" t="s">
        <v>286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12.23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457</v>
      </c>
      <c r="B39" s="83">
        <v>1308.19</v>
      </c>
      <c r="C39" s="83" t="s">
        <v>286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20.28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453</v>
      </c>
      <c r="B40" s="83">
        <v>164.24</v>
      </c>
      <c r="C40" s="83" t="s">
        <v>286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8.6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451</v>
      </c>
      <c r="B41" s="83">
        <v>67.069999999999993</v>
      </c>
      <c r="C41" s="83" t="s">
        <v>286</v>
      </c>
      <c r="D41" s="83">
        <v>265.76</v>
      </c>
      <c r="E41" s="83">
        <v>1</v>
      </c>
      <c r="F41" s="83">
        <v>68.84</v>
      </c>
      <c r="G41" s="83">
        <v>23.3</v>
      </c>
      <c r="H41" s="83">
        <v>38.090000000000003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452</v>
      </c>
      <c r="B42" s="83">
        <v>77.67</v>
      </c>
      <c r="C42" s="83" t="s">
        <v>286</v>
      </c>
      <c r="D42" s="83">
        <v>307.76</v>
      </c>
      <c r="E42" s="83">
        <v>1</v>
      </c>
      <c r="F42" s="83">
        <v>26.57</v>
      </c>
      <c r="G42" s="83">
        <v>0</v>
      </c>
      <c r="H42" s="83">
        <v>38.090000000000003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458</v>
      </c>
      <c r="B43" s="83">
        <v>39.020000000000003</v>
      </c>
      <c r="C43" s="83" t="s">
        <v>286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19.09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465</v>
      </c>
      <c r="B44" s="83">
        <v>39.020000000000003</v>
      </c>
      <c r="C44" s="83" t="s">
        <v>286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19.09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459</v>
      </c>
      <c r="B45" s="83">
        <v>39.020000000000003</v>
      </c>
      <c r="C45" s="83" t="s">
        <v>286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19.09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466</v>
      </c>
      <c r="B46" s="83">
        <v>39.020000000000003</v>
      </c>
      <c r="C46" s="83" t="s">
        <v>286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19.09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460</v>
      </c>
      <c r="B47" s="83">
        <v>24.52</v>
      </c>
      <c r="C47" s="83" t="s">
        <v>286</v>
      </c>
      <c r="D47" s="83">
        <v>74.75</v>
      </c>
      <c r="E47" s="83">
        <v>76</v>
      </c>
      <c r="F47" s="83">
        <v>11.15</v>
      </c>
      <c r="G47" s="83">
        <v>3.68</v>
      </c>
      <c r="H47" s="83">
        <v>19.09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467</v>
      </c>
      <c r="B48" s="83">
        <v>24.53</v>
      </c>
      <c r="C48" s="83" t="s">
        <v>286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19.09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461</v>
      </c>
      <c r="B49" s="83">
        <v>24.53</v>
      </c>
      <c r="C49" s="83" t="s">
        <v>286</v>
      </c>
      <c r="D49" s="83">
        <v>74.77</v>
      </c>
      <c r="E49" s="83">
        <v>76</v>
      </c>
      <c r="F49" s="83">
        <v>11.15</v>
      </c>
      <c r="G49" s="83">
        <v>3.68</v>
      </c>
      <c r="H49" s="83">
        <v>19.09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462</v>
      </c>
      <c r="B50" s="83">
        <v>39.020000000000003</v>
      </c>
      <c r="C50" s="83" t="s">
        <v>286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19.09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463</v>
      </c>
      <c r="B51" s="83">
        <v>39.020000000000003</v>
      </c>
      <c r="C51" s="83" t="s">
        <v>286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19.09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454</v>
      </c>
      <c r="B52" s="83">
        <v>94.76</v>
      </c>
      <c r="C52" s="83" t="s">
        <v>286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3.96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287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16.507999999999999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472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16.507999999999999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473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176</v>
      </c>
      <c r="C57" s="83" t="s">
        <v>474</v>
      </c>
      <c r="D57" s="83" t="s">
        <v>475</v>
      </c>
      <c r="E57" s="83" t="s">
        <v>476</v>
      </c>
      <c r="F57" s="83" t="s">
        <v>477</v>
      </c>
      <c r="G57" s="83" t="s">
        <v>478</v>
      </c>
      <c r="H57" s="83" t="s">
        <v>479</v>
      </c>
      <c r="I57" s="83" t="s">
        <v>480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529</v>
      </c>
      <c r="B58" s="83" t="s">
        <v>732</v>
      </c>
      <c r="C58" s="83">
        <v>0.08</v>
      </c>
      <c r="D58" s="83">
        <v>2.3769999999999998</v>
      </c>
      <c r="E58" s="83">
        <v>3.6909999999999998</v>
      </c>
      <c r="F58" s="83">
        <v>97.55</v>
      </c>
      <c r="G58" s="83">
        <v>0</v>
      </c>
      <c r="H58" s="83">
        <v>90</v>
      </c>
      <c r="I58" s="83" t="s">
        <v>483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530</v>
      </c>
      <c r="B59" s="83" t="s">
        <v>733</v>
      </c>
      <c r="C59" s="83">
        <v>0.3</v>
      </c>
      <c r="D59" s="83">
        <v>0.42099999999999999</v>
      </c>
      <c r="E59" s="83">
        <v>0.45700000000000002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484</v>
      </c>
      <c r="B60" s="83" t="s">
        <v>482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485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481</v>
      </c>
      <c r="B61" s="83" t="s">
        <v>482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483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486</v>
      </c>
      <c r="B62" s="83" t="s">
        <v>482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487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488</v>
      </c>
      <c r="B63" s="83" t="s">
        <v>482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489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490</v>
      </c>
      <c r="B64" s="83" t="s">
        <v>482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499</v>
      </c>
      <c r="B65" s="83" t="s">
        <v>734</v>
      </c>
      <c r="C65" s="83">
        <v>0.08</v>
      </c>
      <c r="D65" s="83">
        <v>2.3769999999999998</v>
      </c>
      <c r="E65" s="83">
        <v>3.6909999999999998</v>
      </c>
      <c r="F65" s="83">
        <v>22.95</v>
      </c>
      <c r="G65" s="83">
        <v>90</v>
      </c>
      <c r="H65" s="83">
        <v>90</v>
      </c>
      <c r="I65" s="83" t="s">
        <v>485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500</v>
      </c>
      <c r="B66" s="83" t="s">
        <v>734</v>
      </c>
      <c r="C66" s="83">
        <v>0.08</v>
      </c>
      <c r="D66" s="83">
        <v>2.3769999999999998</v>
      </c>
      <c r="E66" s="83">
        <v>3.6909999999999998</v>
      </c>
      <c r="F66" s="83">
        <v>129.22999999999999</v>
      </c>
      <c r="G66" s="83">
        <v>180</v>
      </c>
      <c r="H66" s="83">
        <v>90</v>
      </c>
      <c r="I66" s="83" t="s">
        <v>487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501</v>
      </c>
      <c r="B67" s="83" t="s">
        <v>733</v>
      </c>
      <c r="C67" s="83">
        <v>0.3</v>
      </c>
      <c r="D67" s="83">
        <v>0.42099999999999999</v>
      </c>
      <c r="E67" s="83">
        <v>0.45700000000000002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517</v>
      </c>
      <c r="B68" s="83" t="s">
        <v>732</v>
      </c>
      <c r="C68" s="83">
        <v>0.08</v>
      </c>
      <c r="D68" s="83">
        <v>2.3769999999999998</v>
      </c>
      <c r="E68" s="83">
        <v>3.6909999999999998</v>
      </c>
      <c r="F68" s="83">
        <v>70.599999999999994</v>
      </c>
      <c r="G68" s="83">
        <v>0</v>
      </c>
      <c r="H68" s="83">
        <v>90</v>
      </c>
      <c r="I68" s="83" t="s">
        <v>483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519</v>
      </c>
      <c r="B69" s="83" t="s">
        <v>732</v>
      </c>
      <c r="C69" s="83">
        <v>0.08</v>
      </c>
      <c r="D69" s="83">
        <v>2.3769999999999998</v>
      </c>
      <c r="E69" s="83">
        <v>3.6909999999999998</v>
      </c>
      <c r="F69" s="83">
        <v>26.02</v>
      </c>
      <c r="G69" s="83">
        <v>180</v>
      </c>
      <c r="H69" s="83">
        <v>90</v>
      </c>
      <c r="I69" s="83" t="s">
        <v>487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518</v>
      </c>
      <c r="B70" s="83" t="s">
        <v>732</v>
      </c>
      <c r="C70" s="83">
        <v>0.08</v>
      </c>
      <c r="D70" s="83">
        <v>2.3769999999999998</v>
      </c>
      <c r="E70" s="83">
        <v>3.6909999999999998</v>
      </c>
      <c r="F70" s="83">
        <v>26.01</v>
      </c>
      <c r="G70" s="83">
        <v>0</v>
      </c>
      <c r="H70" s="83">
        <v>90</v>
      </c>
      <c r="I70" s="83" t="s">
        <v>483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520</v>
      </c>
      <c r="B71" s="83" t="s">
        <v>732</v>
      </c>
      <c r="C71" s="83">
        <v>0.08</v>
      </c>
      <c r="D71" s="83">
        <v>2.3769999999999998</v>
      </c>
      <c r="E71" s="83">
        <v>3.6909999999999998</v>
      </c>
      <c r="F71" s="83">
        <v>70.599999999999994</v>
      </c>
      <c r="G71" s="83">
        <v>180</v>
      </c>
      <c r="H71" s="83">
        <v>90</v>
      </c>
      <c r="I71" s="83" t="s">
        <v>487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537</v>
      </c>
      <c r="B72" s="83" t="s">
        <v>732</v>
      </c>
      <c r="C72" s="83">
        <v>0.08</v>
      </c>
      <c r="D72" s="83">
        <v>2.3769999999999998</v>
      </c>
      <c r="E72" s="83">
        <v>3.6909999999999998</v>
      </c>
      <c r="F72" s="83">
        <v>17.649999999999999</v>
      </c>
      <c r="G72" s="83">
        <v>0</v>
      </c>
      <c r="H72" s="83">
        <v>90</v>
      </c>
      <c r="I72" s="83" t="s">
        <v>483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538</v>
      </c>
      <c r="B73" s="83" t="s">
        <v>732</v>
      </c>
      <c r="C73" s="83">
        <v>0.08</v>
      </c>
      <c r="D73" s="83">
        <v>2.3769999999999998</v>
      </c>
      <c r="E73" s="83">
        <v>3.6909999999999998</v>
      </c>
      <c r="F73" s="83">
        <v>15.79</v>
      </c>
      <c r="G73" s="83">
        <v>0</v>
      </c>
      <c r="H73" s="83">
        <v>90</v>
      </c>
      <c r="I73" s="83" t="s">
        <v>483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539</v>
      </c>
      <c r="B74" s="83" t="s">
        <v>732</v>
      </c>
      <c r="C74" s="83">
        <v>0.08</v>
      </c>
      <c r="D74" s="83">
        <v>2.3769999999999998</v>
      </c>
      <c r="E74" s="83">
        <v>3.6909999999999998</v>
      </c>
      <c r="F74" s="83">
        <v>52.03</v>
      </c>
      <c r="G74" s="83">
        <v>180</v>
      </c>
      <c r="H74" s="83">
        <v>90</v>
      </c>
      <c r="I74" s="83" t="s">
        <v>487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540</v>
      </c>
      <c r="B75" s="83" t="s">
        <v>733</v>
      </c>
      <c r="C75" s="83">
        <v>0.3</v>
      </c>
      <c r="D75" s="83">
        <v>0.42099999999999999</v>
      </c>
      <c r="E75" s="83">
        <v>0.45700000000000002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541</v>
      </c>
      <c r="B76" s="83" t="s">
        <v>733</v>
      </c>
      <c r="C76" s="83">
        <v>0.3</v>
      </c>
      <c r="D76" s="83">
        <v>0.42099999999999999</v>
      </c>
      <c r="E76" s="83">
        <v>0.45700000000000002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531</v>
      </c>
      <c r="B77" s="83" t="s">
        <v>732</v>
      </c>
      <c r="C77" s="83">
        <v>0.08</v>
      </c>
      <c r="D77" s="83">
        <v>2.3769999999999998</v>
      </c>
      <c r="E77" s="83">
        <v>3.6909999999999998</v>
      </c>
      <c r="F77" s="83">
        <v>97.55</v>
      </c>
      <c r="G77" s="83">
        <v>0</v>
      </c>
      <c r="H77" s="83">
        <v>90</v>
      </c>
      <c r="I77" s="83" t="s">
        <v>483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532</v>
      </c>
      <c r="B78" s="83" t="s">
        <v>733</v>
      </c>
      <c r="C78" s="83">
        <v>0.3</v>
      </c>
      <c r="D78" s="83">
        <v>0.42099999999999999</v>
      </c>
      <c r="E78" s="83">
        <v>0.45700000000000002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535</v>
      </c>
      <c r="B79" s="83" t="s">
        <v>732</v>
      </c>
      <c r="C79" s="83">
        <v>0.08</v>
      </c>
      <c r="D79" s="83">
        <v>2.3769999999999998</v>
      </c>
      <c r="E79" s="83">
        <v>3.6909999999999998</v>
      </c>
      <c r="F79" s="83">
        <v>13.94</v>
      </c>
      <c r="G79" s="83">
        <v>180</v>
      </c>
      <c r="H79" s="83">
        <v>90</v>
      </c>
      <c r="I79" s="83" t="s">
        <v>487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534</v>
      </c>
      <c r="B80" s="83" t="s">
        <v>732</v>
      </c>
      <c r="C80" s="83">
        <v>0.08</v>
      </c>
      <c r="D80" s="83">
        <v>2.3769999999999998</v>
      </c>
      <c r="E80" s="83">
        <v>3.6909999999999998</v>
      </c>
      <c r="F80" s="83">
        <v>52.03</v>
      </c>
      <c r="G80" s="83">
        <v>90</v>
      </c>
      <c r="H80" s="83">
        <v>90</v>
      </c>
      <c r="I80" s="83" t="s">
        <v>485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533</v>
      </c>
      <c r="B81" s="83" t="s">
        <v>732</v>
      </c>
      <c r="C81" s="83">
        <v>0.08</v>
      </c>
      <c r="D81" s="83">
        <v>2.3769999999999998</v>
      </c>
      <c r="E81" s="83">
        <v>3.6909999999999998</v>
      </c>
      <c r="F81" s="83">
        <v>21.37</v>
      </c>
      <c r="G81" s="83">
        <v>0</v>
      </c>
      <c r="H81" s="83">
        <v>90</v>
      </c>
      <c r="I81" s="83" t="s">
        <v>483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536</v>
      </c>
      <c r="B82" s="83" t="s">
        <v>733</v>
      </c>
      <c r="C82" s="83">
        <v>0.3</v>
      </c>
      <c r="D82" s="83">
        <v>0.42099999999999999</v>
      </c>
      <c r="E82" s="83">
        <v>0.45700000000000002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498</v>
      </c>
      <c r="B83" s="83" t="s">
        <v>734</v>
      </c>
      <c r="C83" s="83">
        <v>0.08</v>
      </c>
      <c r="D83" s="83">
        <v>2.3769999999999998</v>
      </c>
      <c r="E83" s="83">
        <v>3.6909999999999998</v>
      </c>
      <c r="F83" s="83">
        <v>67.63</v>
      </c>
      <c r="G83" s="83">
        <v>90</v>
      </c>
      <c r="H83" s="83">
        <v>90</v>
      </c>
      <c r="I83" s="83" t="s">
        <v>485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497</v>
      </c>
      <c r="B84" s="83" t="s">
        <v>734</v>
      </c>
      <c r="C84" s="83">
        <v>0.08</v>
      </c>
      <c r="D84" s="83">
        <v>2.3769999999999998</v>
      </c>
      <c r="E84" s="83">
        <v>3.6909999999999998</v>
      </c>
      <c r="F84" s="83">
        <v>18.12</v>
      </c>
      <c r="G84" s="83">
        <v>0</v>
      </c>
      <c r="H84" s="83">
        <v>90</v>
      </c>
      <c r="I84" s="83" t="s">
        <v>483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502</v>
      </c>
      <c r="B85" s="83" t="s">
        <v>734</v>
      </c>
      <c r="C85" s="83">
        <v>0.08</v>
      </c>
      <c r="D85" s="83">
        <v>2.3769999999999998</v>
      </c>
      <c r="E85" s="83">
        <v>3.6909999999999998</v>
      </c>
      <c r="F85" s="83">
        <v>213.77</v>
      </c>
      <c r="G85" s="83">
        <v>0</v>
      </c>
      <c r="H85" s="83">
        <v>90</v>
      </c>
      <c r="I85" s="83" t="s">
        <v>483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504</v>
      </c>
      <c r="B86" s="83" t="s">
        <v>734</v>
      </c>
      <c r="C86" s="83">
        <v>0.08</v>
      </c>
      <c r="D86" s="83">
        <v>2.3769999999999998</v>
      </c>
      <c r="E86" s="83">
        <v>3.6909999999999998</v>
      </c>
      <c r="F86" s="83">
        <v>167.88</v>
      </c>
      <c r="G86" s="83">
        <v>180</v>
      </c>
      <c r="H86" s="83">
        <v>90</v>
      </c>
      <c r="I86" s="83" t="s">
        <v>487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505</v>
      </c>
      <c r="B87" s="83" t="s">
        <v>734</v>
      </c>
      <c r="C87" s="83">
        <v>0.08</v>
      </c>
      <c r="D87" s="83">
        <v>2.3769999999999998</v>
      </c>
      <c r="E87" s="83">
        <v>3.6909999999999998</v>
      </c>
      <c r="F87" s="83">
        <v>41.06</v>
      </c>
      <c r="G87" s="83">
        <v>270</v>
      </c>
      <c r="H87" s="83">
        <v>90</v>
      </c>
      <c r="I87" s="83" t="s">
        <v>489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503</v>
      </c>
      <c r="B88" s="83" t="s">
        <v>734</v>
      </c>
      <c r="C88" s="83">
        <v>0.08</v>
      </c>
      <c r="D88" s="83">
        <v>2.3769999999999998</v>
      </c>
      <c r="E88" s="83">
        <v>3.6909999999999998</v>
      </c>
      <c r="F88" s="83">
        <v>12.08</v>
      </c>
      <c r="G88" s="83">
        <v>0</v>
      </c>
      <c r="H88" s="83">
        <v>90</v>
      </c>
      <c r="I88" s="83" t="s">
        <v>483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506</v>
      </c>
      <c r="B89" s="83" t="s">
        <v>733</v>
      </c>
      <c r="C89" s="83">
        <v>0.3</v>
      </c>
      <c r="D89" s="83">
        <v>0.42099999999999999</v>
      </c>
      <c r="E89" s="83">
        <v>0.45700000000000002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495</v>
      </c>
      <c r="B90" s="83" t="s">
        <v>734</v>
      </c>
      <c r="C90" s="83">
        <v>0.08</v>
      </c>
      <c r="D90" s="83">
        <v>2.3769999999999998</v>
      </c>
      <c r="E90" s="83">
        <v>3.6909999999999998</v>
      </c>
      <c r="F90" s="83">
        <v>62.8</v>
      </c>
      <c r="G90" s="83">
        <v>0</v>
      </c>
      <c r="H90" s="83">
        <v>90</v>
      </c>
      <c r="I90" s="83" t="s">
        <v>483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491</v>
      </c>
      <c r="B91" s="83" t="s">
        <v>734</v>
      </c>
      <c r="C91" s="83">
        <v>0.08</v>
      </c>
      <c r="D91" s="83">
        <v>2.3769999999999998</v>
      </c>
      <c r="E91" s="83">
        <v>3.6909999999999998</v>
      </c>
      <c r="F91" s="83">
        <v>45.89</v>
      </c>
      <c r="G91" s="83">
        <v>180</v>
      </c>
      <c r="H91" s="83">
        <v>90</v>
      </c>
      <c r="I91" s="83" t="s">
        <v>487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492</v>
      </c>
      <c r="B92" s="83" t="s">
        <v>734</v>
      </c>
      <c r="C92" s="83">
        <v>0.08</v>
      </c>
      <c r="D92" s="83">
        <v>2.3769999999999998</v>
      </c>
      <c r="E92" s="83">
        <v>3.6909999999999998</v>
      </c>
      <c r="F92" s="83">
        <v>22.95</v>
      </c>
      <c r="G92" s="83">
        <v>270</v>
      </c>
      <c r="H92" s="83">
        <v>90</v>
      </c>
      <c r="I92" s="83" t="s">
        <v>489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493</v>
      </c>
      <c r="B93" s="83" t="s">
        <v>733</v>
      </c>
      <c r="C93" s="83">
        <v>0.3</v>
      </c>
      <c r="D93" s="83">
        <v>0.42099999999999999</v>
      </c>
      <c r="E93" s="83">
        <v>0.45700000000000002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494</v>
      </c>
      <c r="B94" s="83" t="s">
        <v>734</v>
      </c>
      <c r="C94" s="83">
        <v>0.08</v>
      </c>
      <c r="D94" s="83">
        <v>2.3769999999999998</v>
      </c>
      <c r="E94" s="83">
        <v>3.6909999999999998</v>
      </c>
      <c r="F94" s="83">
        <v>26.57</v>
      </c>
      <c r="G94" s="83">
        <v>270</v>
      </c>
      <c r="H94" s="83">
        <v>90</v>
      </c>
      <c r="I94" s="83" t="s">
        <v>489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507</v>
      </c>
      <c r="B95" s="83" t="s">
        <v>732</v>
      </c>
      <c r="C95" s="83">
        <v>0.08</v>
      </c>
      <c r="D95" s="83">
        <v>2.3769999999999998</v>
      </c>
      <c r="E95" s="83">
        <v>3.6909999999999998</v>
      </c>
      <c r="F95" s="83">
        <v>55.74</v>
      </c>
      <c r="G95" s="83">
        <v>180</v>
      </c>
      <c r="H95" s="83">
        <v>90</v>
      </c>
      <c r="I95" s="83" t="s">
        <v>487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508</v>
      </c>
      <c r="B96" s="83" t="s">
        <v>732</v>
      </c>
      <c r="C96" s="83">
        <v>0.08</v>
      </c>
      <c r="D96" s="83">
        <v>2.3769999999999998</v>
      </c>
      <c r="E96" s="83">
        <v>3.6909999999999998</v>
      </c>
      <c r="F96" s="83">
        <v>104.06</v>
      </c>
      <c r="G96" s="83">
        <v>270</v>
      </c>
      <c r="H96" s="83">
        <v>90</v>
      </c>
      <c r="I96" s="83" t="s">
        <v>489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521</v>
      </c>
      <c r="B97" s="83" t="s">
        <v>732</v>
      </c>
      <c r="C97" s="83">
        <v>0.08</v>
      </c>
      <c r="D97" s="83">
        <v>2.3769999999999998</v>
      </c>
      <c r="E97" s="83">
        <v>3.6909999999999998</v>
      </c>
      <c r="F97" s="83">
        <v>13.94</v>
      </c>
      <c r="G97" s="83">
        <v>180</v>
      </c>
      <c r="H97" s="83">
        <v>90</v>
      </c>
      <c r="I97" s="83" t="s">
        <v>487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522</v>
      </c>
      <c r="B98" s="83" t="s">
        <v>732</v>
      </c>
      <c r="C98" s="83">
        <v>0.08</v>
      </c>
      <c r="D98" s="83">
        <v>2.3769999999999998</v>
      </c>
      <c r="E98" s="83">
        <v>3.6909999999999998</v>
      </c>
      <c r="F98" s="83">
        <v>26.01</v>
      </c>
      <c r="G98" s="83">
        <v>270</v>
      </c>
      <c r="H98" s="83">
        <v>90</v>
      </c>
      <c r="I98" s="83" t="s">
        <v>489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523</v>
      </c>
      <c r="B99" s="83" t="s">
        <v>733</v>
      </c>
      <c r="C99" s="83">
        <v>0.3</v>
      </c>
      <c r="D99" s="83">
        <v>0.42099999999999999</v>
      </c>
      <c r="E99" s="83">
        <v>0.45700000000000002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509</v>
      </c>
      <c r="B100" s="83" t="s">
        <v>732</v>
      </c>
      <c r="C100" s="83">
        <v>0.08</v>
      </c>
      <c r="D100" s="83">
        <v>2.3769999999999998</v>
      </c>
      <c r="E100" s="83">
        <v>3.6909999999999998</v>
      </c>
      <c r="F100" s="83">
        <v>55.74</v>
      </c>
      <c r="G100" s="83">
        <v>0</v>
      </c>
      <c r="H100" s="83">
        <v>90</v>
      </c>
      <c r="I100" s="83" t="s">
        <v>483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510</v>
      </c>
      <c r="B101" s="83" t="s">
        <v>732</v>
      </c>
      <c r="C101" s="83">
        <v>0.08</v>
      </c>
      <c r="D101" s="83">
        <v>2.3769999999999998</v>
      </c>
      <c r="E101" s="83">
        <v>3.6909999999999998</v>
      </c>
      <c r="F101" s="83">
        <v>104.05</v>
      </c>
      <c r="G101" s="83">
        <v>270</v>
      </c>
      <c r="H101" s="83">
        <v>90</v>
      </c>
      <c r="I101" s="83" t="s">
        <v>489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524</v>
      </c>
      <c r="B102" s="83" t="s">
        <v>732</v>
      </c>
      <c r="C102" s="83">
        <v>0.08</v>
      </c>
      <c r="D102" s="83">
        <v>2.3769999999999998</v>
      </c>
      <c r="E102" s="83">
        <v>3.6909999999999998</v>
      </c>
      <c r="F102" s="83">
        <v>13.94</v>
      </c>
      <c r="G102" s="83">
        <v>0</v>
      </c>
      <c r="H102" s="83">
        <v>90</v>
      </c>
      <c r="I102" s="83" t="s">
        <v>483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525</v>
      </c>
      <c r="B103" s="83" t="s">
        <v>732</v>
      </c>
      <c r="C103" s="83">
        <v>0.08</v>
      </c>
      <c r="D103" s="83">
        <v>2.3769999999999998</v>
      </c>
      <c r="E103" s="83">
        <v>3.6909999999999998</v>
      </c>
      <c r="F103" s="83">
        <v>26.01</v>
      </c>
      <c r="G103" s="83">
        <v>270</v>
      </c>
      <c r="H103" s="83">
        <v>90</v>
      </c>
      <c r="I103" s="83" t="s">
        <v>489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526</v>
      </c>
      <c r="B104" s="83" t="s">
        <v>733</v>
      </c>
      <c r="C104" s="83">
        <v>0.3</v>
      </c>
      <c r="D104" s="83">
        <v>0.42099999999999999</v>
      </c>
      <c r="E104" s="83">
        <v>0.45700000000000002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511</v>
      </c>
      <c r="B105" s="83" t="s">
        <v>732</v>
      </c>
      <c r="C105" s="83">
        <v>0.08</v>
      </c>
      <c r="D105" s="83">
        <v>2.3769999999999998</v>
      </c>
      <c r="E105" s="83">
        <v>3.6909999999999998</v>
      </c>
      <c r="F105" s="83">
        <v>847.14</v>
      </c>
      <c r="G105" s="83">
        <v>180</v>
      </c>
      <c r="H105" s="83">
        <v>90</v>
      </c>
      <c r="I105" s="83" t="s">
        <v>487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527</v>
      </c>
      <c r="B106" s="83" t="s">
        <v>732</v>
      </c>
      <c r="C106" s="83">
        <v>0.08</v>
      </c>
      <c r="D106" s="83">
        <v>2.3769999999999998</v>
      </c>
      <c r="E106" s="83">
        <v>3.6909999999999998</v>
      </c>
      <c r="F106" s="83">
        <v>183.96</v>
      </c>
      <c r="G106" s="83">
        <v>180</v>
      </c>
      <c r="H106" s="83">
        <v>90</v>
      </c>
      <c r="I106" s="83" t="s">
        <v>487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528</v>
      </c>
      <c r="B107" s="83" t="s">
        <v>733</v>
      </c>
      <c r="C107" s="83">
        <v>0.3</v>
      </c>
      <c r="D107" s="83">
        <v>0.42099999999999999</v>
      </c>
      <c r="E107" s="83">
        <v>0.45700000000000002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512</v>
      </c>
      <c r="B108" s="83" t="s">
        <v>732</v>
      </c>
      <c r="C108" s="83">
        <v>0.08</v>
      </c>
      <c r="D108" s="83">
        <v>2.3769999999999998</v>
      </c>
      <c r="E108" s="83">
        <v>3.6909999999999998</v>
      </c>
      <c r="F108" s="83">
        <v>847.37</v>
      </c>
      <c r="G108" s="83">
        <v>0</v>
      </c>
      <c r="H108" s="83">
        <v>90</v>
      </c>
      <c r="I108" s="83" t="s">
        <v>483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513</v>
      </c>
      <c r="B109" s="83" t="s">
        <v>732</v>
      </c>
      <c r="C109" s="83">
        <v>0.08</v>
      </c>
      <c r="D109" s="83">
        <v>2.3769999999999998</v>
      </c>
      <c r="E109" s="83">
        <v>3.6909999999999998</v>
      </c>
      <c r="F109" s="83">
        <v>104.06</v>
      </c>
      <c r="G109" s="83">
        <v>90</v>
      </c>
      <c r="H109" s="83">
        <v>90</v>
      </c>
      <c r="I109" s="83" t="s">
        <v>485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514</v>
      </c>
      <c r="B110" s="83" t="s">
        <v>732</v>
      </c>
      <c r="C110" s="83">
        <v>0.08</v>
      </c>
      <c r="D110" s="83">
        <v>2.3769999999999998</v>
      </c>
      <c r="E110" s="83">
        <v>3.6909999999999998</v>
      </c>
      <c r="F110" s="83">
        <v>55.74</v>
      </c>
      <c r="G110" s="83">
        <v>180</v>
      </c>
      <c r="H110" s="83">
        <v>90</v>
      </c>
      <c r="I110" s="83" t="s">
        <v>487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516</v>
      </c>
      <c r="B111" s="83" t="s">
        <v>732</v>
      </c>
      <c r="C111" s="83">
        <v>0.08</v>
      </c>
      <c r="D111" s="83">
        <v>2.3769999999999998</v>
      </c>
      <c r="E111" s="83">
        <v>3.6909999999999998</v>
      </c>
      <c r="F111" s="83">
        <v>104.05</v>
      </c>
      <c r="G111" s="83">
        <v>90</v>
      </c>
      <c r="H111" s="83">
        <v>90</v>
      </c>
      <c r="I111" s="83" t="s">
        <v>485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515</v>
      </c>
      <c r="B112" s="83" t="s">
        <v>732</v>
      </c>
      <c r="C112" s="83">
        <v>0.08</v>
      </c>
      <c r="D112" s="83">
        <v>2.3769999999999998</v>
      </c>
      <c r="E112" s="83">
        <v>3.6909999999999998</v>
      </c>
      <c r="F112" s="83">
        <v>55.74</v>
      </c>
      <c r="G112" s="83">
        <v>0</v>
      </c>
      <c r="H112" s="83">
        <v>90</v>
      </c>
      <c r="I112" s="83" t="s">
        <v>483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496</v>
      </c>
      <c r="B113" s="83" t="s">
        <v>734</v>
      </c>
      <c r="C113" s="83">
        <v>0.08</v>
      </c>
      <c r="D113" s="83">
        <v>2.3769999999999998</v>
      </c>
      <c r="E113" s="83">
        <v>3.6909999999999998</v>
      </c>
      <c r="F113" s="83">
        <v>36.229999999999997</v>
      </c>
      <c r="G113" s="83">
        <v>0</v>
      </c>
      <c r="H113" s="83">
        <v>90</v>
      </c>
      <c r="I113" s="83" t="s">
        <v>483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176</v>
      </c>
      <c r="C115" s="83" t="s">
        <v>542</v>
      </c>
      <c r="D115" s="83" t="s">
        <v>543</v>
      </c>
      <c r="E115" s="83" t="s">
        <v>544</v>
      </c>
      <c r="F115" s="83" t="s">
        <v>171</v>
      </c>
      <c r="G115" s="83" t="s">
        <v>545</v>
      </c>
      <c r="H115" s="83" t="s">
        <v>546</v>
      </c>
      <c r="I115" s="83" t="s">
        <v>547</v>
      </c>
      <c r="J115" s="83" t="s">
        <v>478</v>
      </c>
      <c r="K115" s="83" t="s">
        <v>480</v>
      </c>
      <c r="L115"/>
      <c r="M115"/>
      <c r="N115"/>
      <c r="O115"/>
      <c r="P115"/>
      <c r="Q115"/>
      <c r="R115"/>
      <c r="S115"/>
    </row>
    <row r="116" spans="1:19">
      <c r="A116" s="83" t="s">
        <v>571</v>
      </c>
      <c r="B116" s="83" t="s">
        <v>878</v>
      </c>
      <c r="C116" s="83">
        <v>32.21</v>
      </c>
      <c r="D116" s="83">
        <v>32.21</v>
      </c>
      <c r="E116" s="83">
        <v>5.835</v>
      </c>
      <c r="F116" s="83">
        <v>0.251</v>
      </c>
      <c r="G116" s="83">
        <v>0.11</v>
      </c>
      <c r="H116" s="83" t="s">
        <v>549</v>
      </c>
      <c r="I116" s="83" t="s">
        <v>529</v>
      </c>
      <c r="J116" s="83">
        <v>0</v>
      </c>
      <c r="K116" s="83" t="s">
        <v>483</v>
      </c>
      <c r="L116"/>
      <c r="M116"/>
      <c r="N116"/>
      <c r="O116"/>
      <c r="P116"/>
      <c r="Q116"/>
      <c r="R116"/>
      <c r="S116"/>
    </row>
    <row r="117" spans="1:19">
      <c r="A117" s="83" t="s">
        <v>550</v>
      </c>
      <c r="B117" s="83" t="s">
        <v>878</v>
      </c>
      <c r="C117" s="83">
        <v>65.62</v>
      </c>
      <c r="D117" s="83">
        <v>65.62</v>
      </c>
      <c r="E117" s="83">
        <v>5.835</v>
      </c>
      <c r="F117" s="83">
        <v>0.251</v>
      </c>
      <c r="G117" s="83">
        <v>0.11</v>
      </c>
      <c r="H117" s="83" t="s">
        <v>549</v>
      </c>
      <c r="I117" s="83" t="s">
        <v>500</v>
      </c>
      <c r="J117" s="83">
        <v>180</v>
      </c>
      <c r="K117" s="83" t="s">
        <v>487</v>
      </c>
      <c r="L117"/>
      <c r="M117"/>
      <c r="N117"/>
      <c r="O117"/>
      <c r="P117"/>
      <c r="Q117"/>
      <c r="R117"/>
      <c r="S117"/>
    </row>
    <row r="118" spans="1:19">
      <c r="A118" s="83" t="s">
        <v>562</v>
      </c>
      <c r="B118" s="83" t="s">
        <v>878</v>
      </c>
      <c r="C118" s="83">
        <v>5.82</v>
      </c>
      <c r="D118" s="83">
        <v>23.29</v>
      </c>
      <c r="E118" s="83">
        <v>5.835</v>
      </c>
      <c r="F118" s="83">
        <v>0.251</v>
      </c>
      <c r="G118" s="83">
        <v>0.11</v>
      </c>
      <c r="H118" s="83" t="s">
        <v>549</v>
      </c>
      <c r="I118" s="83" t="s">
        <v>517</v>
      </c>
      <c r="J118" s="83">
        <v>0</v>
      </c>
      <c r="K118" s="83" t="s">
        <v>483</v>
      </c>
      <c r="L118"/>
      <c r="M118"/>
      <c r="N118"/>
      <c r="O118"/>
      <c r="P118"/>
      <c r="Q118"/>
      <c r="R118"/>
      <c r="S118"/>
    </row>
    <row r="119" spans="1:19">
      <c r="A119" s="83" t="s">
        <v>564</v>
      </c>
      <c r="B119" s="83" t="s">
        <v>878</v>
      </c>
      <c r="C119" s="83">
        <v>2.15</v>
      </c>
      <c r="D119" s="83">
        <v>8.58</v>
      </c>
      <c r="E119" s="83">
        <v>5.835</v>
      </c>
      <c r="F119" s="83">
        <v>0.251</v>
      </c>
      <c r="G119" s="83">
        <v>0.11</v>
      </c>
      <c r="H119" s="83" t="s">
        <v>549</v>
      </c>
      <c r="I119" s="83" t="s">
        <v>519</v>
      </c>
      <c r="J119" s="83">
        <v>180</v>
      </c>
      <c r="K119" s="83" t="s">
        <v>487</v>
      </c>
      <c r="L119"/>
      <c r="M119"/>
      <c r="N119"/>
      <c r="O119"/>
      <c r="P119"/>
      <c r="Q119"/>
      <c r="R119"/>
      <c r="S119"/>
    </row>
    <row r="120" spans="1:19">
      <c r="A120" s="83" t="s">
        <v>563</v>
      </c>
      <c r="B120" s="83" t="s">
        <v>878</v>
      </c>
      <c r="C120" s="83">
        <v>2.15</v>
      </c>
      <c r="D120" s="83">
        <v>8.59</v>
      </c>
      <c r="E120" s="83">
        <v>5.835</v>
      </c>
      <c r="F120" s="83">
        <v>0.251</v>
      </c>
      <c r="G120" s="83">
        <v>0.11</v>
      </c>
      <c r="H120" s="83" t="s">
        <v>549</v>
      </c>
      <c r="I120" s="83" t="s">
        <v>518</v>
      </c>
      <c r="J120" s="83">
        <v>0</v>
      </c>
      <c r="K120" s="83" t="s">
        <v>483</v>
      </c>
      <c r="L120"/>
      <c r="M120"/>
      <c r="N120"/>
      <c r="O120"/>
      <c r="P120"/>
      <c r="Q120"/>
      <c r="R120"/>
      <c r="S120"/>
    </row>
    <row r="121" spans="1:19">
      <c r="A121" s="83" t="s">
        <v>565</v>
      </c>
      <c r="B121" s="83" t="s">
        <v>878</v>
      </c>
      <c r="C121" s="83">
        <v>5.82</v>
      </c>
      <c r="D121" s="83">
        <v>23.29</v>
      </c>
      <c r="E121" s="83">
        <v>5.835</v>
      </c>
      <c r="F121" s="83">
        <v>0.251</v>
      </c>
      <c r="G121" s="83">
        <v>0.11</v>
      </c>
      <c r="H121" s="83" t="s">
        <v>549</v>
      </c>
      <c r="I121" s="83" t="s">
        <v>520</v>
      </c>
      <c r="J121" s="83">
        <v>180</v>
      </c>
      <c r="K121" s="83" t="s">
        <v>487</v>
      </c>
      <c r="L121"/>
      <c r="M121"/>
      <c r="N121"/>
      <c r="O121"/>
      <c r="P121"/>
      <c r="Q121"/>
      <c r="R121"/>
      <c r="S121"/>
    </row>
    <row r="122" spans="1:19">
      <c r="A122" s="83" t="s">
        <v>576</v>
      </c>
      <c r="B122" s="83" t="s">
        <v>878</v>
      </c>
      <c r="C122" s="83">
        <v>5.83</v>
      </c>
      <c r="D122" s="83">
        <v>5.83</v>
      </c>
      <c r="E122" s="83">
        <v>5.835</v>
      </c>
      <c r="F122" s="83">
        <v>0.251</v>
      </c>
      <c r="G122" s="83">
        <v>0.11</v>
      </c>
      <c r="H122" s="83" t="s">
        <v>549</v>
      </c>
      <c r="I122" s="83" t="s">
        <v>537</v>
      </c>
      <c r="J122" s="83">
        <v>0</v>
      </c>
      <c r="K122" s="83" t="s">
        <v>483</v>
      </c>
      <c r="L122"/>
      <c r="M122"/>
      <c r="N122"/>
      <c r="O122"/>
      <c r="P122"/>
      <c r="Q122"/>
      <c r="R122"/>
      <c r="S122"/>
    </row>
    <row r="123" spans="1:19">
      <c r="A123" s="83" t="s">
        <v>577</v>
      </c>
      <c r="B123" s="83" t="s">
        <v>878</v>
      </c>
      <c r="C123" s="83">
        <v>5.21</v>
      </c>
      <c r="D123" s="83">
        <v>5.21</v>
      </c>
      <c r="E123" s="83">
        <v>5.835</v>
      </c>
      <c r="F123" s="83">
        <v>0.251</v>
      </c>
      <c r="G123" s="83">
        <v>0.11</v>
      </c>
      <c r="H123" s="83" t="s">
        <v>549</v>
      </c>
      <c r="I123" s="83" t="s">
        <v>538</v>
      </c>
      <c r="J123" s="83">
        <v>0</v>
      </c>
      <c r="K123" s="83" t="s">
        <v>483</v>
      </c>
      <c r="L123"/>
      <c r="M123"/>
      <c r="N123"/>
      <c r="O123"/>
      <c r="P123"/>
      <c r="Q123"/>
      <c r="R123"/>
      <c r="S123"/>
    </row>
    <row r="124" spans="1:19">
      <c r="A124" s="83" t="s">
        <v>578</v>
      </c>
      <c r="B124" s="83" t="s">
        <v>878</v>
      </c>
      <c r="C124" s="83">
        <v>17.18</v>
      </c>
      <c r="D124" s="83">
        <v>17.18</v>
      </c>
      <c r="E124" s="83">
        <v>5.835</v>
      </c>
      <c r="F124" s="83">
        <v>0.251</v>
      </c>
      <c r="G124" s="83">
        <v>0.11</v>
      </c>
      <c r="H124" s="83" t="s">
        <v>549</v>
      </c>
      <c r="I124" s="83" t="s">
        <v>539</v>
      </c>
      <c r="J124" s="83">
        <v>180</v>
      </c>
      <c r="K124" s="83" t="s">
        <v>487</v>
      </c>
      <c r="L124"/>
      <c r="M124"/>
      <c r="N124"/>
      <c r="O124"/>
      <c r="P124"/>
      <c r="Q124"/>
      <c r="R124"/>
      <c r="S124"/>
    </row>
    <row r="125" spans="1:19">
      <c r="A125" s="83" t="s">
        <v>572</v>
      </c>
      <c r="B125" s="83" t="s">
        <v>878</v>
      </c>
      <c r="C125" s="83">
        <v>32.21</v>
      </c>
      <c r="D125" s="83">
        <v>32.21</v>
      </c>
      <c r="E125" s="83">
        <v>5.835</v>
      </c>
      <c r="F125" s="83">
        <v>0.251</v>
      </c>
      <c r="G125" s="83">
        <v>0.11</v>
      </c>
      <c r="H125" s="83" t="s">
        <v>549</v>
      </c>
      <c r="I125" s="83" t="s">
        <v>531</v>
      </c>
      <c r="J125" s="83">
        <v>0</v>
      </c>
      <c r="K125" s="83" t="s">
        <v>483</v>
      </c>
      <c r="L125"/>
      <c r="M125"/>
      <c r="N125"/>
      <c r="O125"/>
      <c r="P125"/>
      <c r="Q125"/>
      <c r="R125"/>
      <c r="S125"/>
    </row>
    <row r="126" spans="1:19">
      <c r="A126" s="83" t="s">
        <v>575</v>
      </c>
      <c r="B126" s="83" t="s">
        <v>878</v>
      </c>
      <c r="C126" s="83">
        <v>4.5999999999999996</v>
      </c>
      <c r="D126" s="83">
        <v>4.5999999999999996</v>
      </c>
      <c r="E126" s="83">
        <v>5.835</v>
      </c>
      <c r="F126" s="83">
        <v>0.251</v>
      </c>
      <c r="G126" s="83">
        <v>0.11</v>
      </c>
      <c r="H126" s="83" t="s">
        <v>549</v>
      </c>
      <c r="I126" s="83" t="s">
        <v>535</v>
      </c>
      <c r="J126" s="83">
        <v>180</v>
      </c>
      <c r="K126" s="83" t="s">
        <v>487</v>
      </c>
      <c r="L126"/>
      <c r="M126"/>
      <c r="N126"/>
      <c r="O126"/>
      <c r="P126"/>
      <c r="Q126"/>
      <c r="R126"/>
      <c r="S126"/>
    </row>
    <row r="127" spans="1:19">
      <c r="A127" s="83" t="s">
        <v>574</v>
      </c>
      <c r="B127" s="83" t="s">
        <v>878</v>
      </c>
      <c r="C127" s="83">
        <v>17.18</v>
      </c>
      <c r="D127" s="83">
        <v>17.18</v>
      </c>
      <c r="E127" s="83">
        <v>5.835</v>
      </c>
      <c r="F127" s="83">
        <v>0.251</v>
      </c>
      <c r="G127" s="83">
        <v>0.11</v>
      </c>
      <c r="H127" s="83" t="s">
        <v>549</v>
      </c>
      <c r="I127" s="83" t="s">
        <v>534</v>
      </c>
      <c r="J127" s="83">
        <v>90</v>
      </c>
      <c r="K127" s="83" t="s">
        <v>485</v>
      </c>
      <c r="L127"/>
      <c r="M127"/>
      <c r="N127"/>
      <c r="O127"/>
      <c r="P127"/>
      <c r="Q127"/>
      <c r="R127"/>
      <c r="S127"/>
    </row>
    <row r="128" spans="1:19">
      <c r="A128" s="83" t="s">
        <v>573</v>
      </c>
      <c r="B128" s="83" t="s">
        <v>878</v>
      </c>
      <c r="C128" s="83">
        <v>4.5999999999999996</v>
      </c>
      <c r="D128" s="83">
        <v>4.5999999999999996</v>
      </c>
      <c r="E128" s="83">
        <v>5.835</v>
      </c>
      <c r="F128" s="83">
        <v>0.251</v>
      </c>
      <c r="G128" s="83">
        <v>0.11</v>
      </c>
      <c r="H128" s="83" t="s">
        <v>549</v>
      </c>
      <c r="I128" s="83" t="s">
        <v>533</v>
      </c>
      <c r="J128" s="83">
        <v>0</v>
      </c>
      <c r="K128" s="83" t="s">
        <v>483</v>
      </c>
      <c r="L128"/>
      <c r="M128"/>
      <c r="N128"/>
      <c r="O128"/>
      <c r="P128"/>
      <c r="Q128"/>
      <c r="R128"/>
      <c r="S128"/>
    </row>
    <row r="129" spans="1:19">
      <c r="A129" s="83" t="s">
        <v>551</v>
      </c>
      <c r="B129" s="83" t="s">
        <v>878</v>
      </c>
      <c r="C129" s="83">
        <v>85.24</v>
      </c>
      <c r="D129" s="83">
        <v>85.24</v>
      </c>
      <c r="E129" s="83">
        <v>5.835</v>
      </c>
      <c r="F129" s="83">
        <v>0.251</v>
      </c>
      <c r="G129" s="83">
        <v>0.11</v>
      </c>
      <c r="H129" s="83" t="s">
        <v>549</v>
      </c>
      <c r="I129" s="83" t="s">
        <v>504</v>
      </c>
      <c r="J129" s="83">
        <v>180</v>
      </c>
      <c r="K129" s="83" t="s">
        <v>487</v>
      </c>
      <c r="L129"/>
      <c r="M129"/>
      <c r="N129"/>
      <c r="O129"/>
      <c r="P129"/>
      <c r="Q129"/>
      <c r="R129"/>
      <c r="S129"/>
    </row>
    <row r="130" spans="1:19">
      <c r="A130" s="83" t="s">
        <v>548</v>
      </c>
      <c r="B130" s="83" t="s">
        <v>878</v>
      </c>
      <c r="C130" s="83">
        <v>23.3</v>
      </c>
      <c r="D130" s="83">
        <v>23.3</v>
      </c>
      <c r="E130" s="83">
        <v>5.835</v>
      </c>
      <c r="F130" s="83">
        <v>0.251</v>
      </c>
      <c r="G130" s="83">
        <v>0.11</v>
      </c>
      <c r="H130" s="83" t="s">
        <v>549</v>
      </c>
      <c r="I130" s="83" t="s">
        <v>491</v>
      </c>
      <c r="J130" s="83">
        <v>180</v>
      </c>
      <c r="K130" s="83" t="s">
        <v>487</v>
      </c>
      <c r="L130"/>
      <c r="M130"/>
      <c r="N130"/>
      <c r="O130"/>
      <c r="P130"/>
      <c r="Q130"/>
      <c r="R130"/>
      <c r="S130"/>
    </row>
    <row r="131" spans="1:19">
      <c r="A131" s="83" t="s">
        <v>552</v>
      </c>
      <c r="B131" s="83" t="s">
        <v>879</v>
      </c>
      <c r="C131" s="83">
        <v>4.5999999999999996</v>
      </c>
      <c r="D131" s="83">
        <v>18.39</v>
      </c>
      <c r="E131" s="83">
        <v>5.835</v>
      </c>
      <c r="F131" s="83">
        <v>0.251</v>
      </c>
      <c r="G131" s="83">
        <v>0.11</v>
      </c>
      <c r="H131" s="83" t="s">
        <v>549</v>
      </c>
      <c r="I131" s="83" t="s">
        <v>507</v>
      </c>
      <c r="J131" s="83">
        <v>180</v>
      </c>
      <c r="K131" s="83" t="s">
        <v>487</v>
      </c>
      <c r="L131"/>
      <c r="M131"/>
      <c r="N131"/>
      <c r="O131"/>
      <c r="P131"/>
      <c r="Q131"/>
      <c r="R131"/>
      <c r="S131"/>
    </row>
    <row r="132" spans="1:19">
      <c r="A132" s="83" t="s">
        <v>553</v>
      </c>
      <c r="B132" s="83" t="s">
        <v>879</v>
      </c>
      <c r="C132" s="83">
        <v>8.58</v>
      </c>
      <c r="D132" s="83">
        <v>34.33</v>
      </c>
      <c r="E132" s="83">
        <v>5.835</v>
      </c>
      <c r="F132" s="83">
        <v>0.251</v>
      </c>
      <c r="G132" s="83">
        <v>0.11</v>
      </c>
      <c r="H132" s="83" t="s">
        <v>549</v>
      </c>
      <c r="I132" s="83" t="s">
        <v>508</v>
      </c>
      <c r="J132" s="83">
        <v>270</v>
      </c>
      <c r="K132" s="83" t="s">
        <v>489</v>
      </c>
      <c r="L132"/>
      <c r="M132"/>
      <c r="N132"/>
      <c r="O132"/>
      <c r="P132"/>
      <c r="Q132"/>
      <c r="R132"/>
      <c r="S132"/>
    </row>
    <row r="133" spans="1:19">
      <c r="A133" s="83" t="s">
        <v>566</v>
      </c>
      <c r="B133" s="83" t="s">
        <v>879</v>
      </c>
      <c r="C133" s="83">
        <v>4.5999999999999996</v>
      </c>
      <c r="D133" s="83">
        <v>4.5999999999999996</v>
      </c>
      <c r="E133" s="83">
        <v>5.835</v>
      </c>
      <c r="F133" s="83">
        <v>0.251</v>
      </c>
      <c r="G133" s="83">
        <v>0.11</v>
      </c>
      <c r="H133" s="83" t="s">
        <v>549</v>
      </c>
      <c r="I133" s="83" t="s">
        <v>521</v>
      </c>
      <c r="J133" s="83">
        <v>180</v>
      </c>
      <c r="K133" s="83" t="s">
        <v>487</v>
      </c>
      <c r="L133"/>
      <c r="M133"/>
      <c r="N133"/>
      <c r="O133"/>
      <c r="P133"/>
      <c r="Q133"/>
      <c r="R133"/>
      <c r="S133"/>
    </row>
    <row r="134" spans="1:19">
      <c r="A134" s="83" t="s">
        <v>567</v>
      </c>
      <c r="B134" s="83" t="s">
        <v>879</v>
      </c>
      <c r="C134" s="83">
        <v>8.59</v>
      </c>
      <c r="D134" s="83">
        <v>8.59</v>
      </c>
      <c r="E134" s="83">
        <v>5.835</v>
      </c>
      <c r="F134" s="83">
        <v>0.251</v>
      </c>
      <c r="G134" s="83">
        <v>0.11</v>
      </c>
      <c r="H134" s="83" t="s">
        <v>549</v>
      </c>
      <c r="I134" s="83" t="s">
        <v>522</v>
      </c>
      <c r="J134" s="83">
        <v>270</v>
      </c>
      <c r="K134" s="83" t="s">
        <v>489</v>
      </c>
      <c r="L134"/>
      <c r="M134"/>
      <c r="N134"/>
      <c r="O134"/>
      <c r="P134"/>
      <c r="Q134"/>
      <c r="R134"/>
      <c r="S134"/>
    </row>
    <row r="135" spans="1:19">
      <c r="A135" s="83" t="s">
        <v>554</v>
      </c>
      <c r="B135" s="83" t="s">
        <v>879</v>
      </c>
      <c r="C135" s="83">
        <v>4.5999999999999996</v>
      </c>
      <c r="D135" s="83">
        <v>18.39</v>
      </c>
      <c r="E135" s="83">
        <v>5.835</v>
      </c>
      <c r="F135" s="83">
        <v>0.251</v>
      </c>
      <c r="G135" s="83">
        <v>0.11</v>
      </c>
      <c r="H135" s="83" t="s">
        <v>549</v>
      </c>
      <c r="I135" s="83" t="s">
        <v>509</v>
      </c>
      <c r="J135" s="83">
        <v>0</v>
      </c>
      <c r="K135" s="83" t="s">
        <v>483</v>
      </c>
      <c r="L135"/>
      <c r="M135"/>
      <c r="N135"/>
      <c r="O135"/>
      <c r="P135"/>
      <c r="Q135"/>
      <c r="R135"/>
      <c r="S135"/>
    </row>
    <row r="136" spans="1:19">
      <c r="A136" s="83" t="s">
        <v>555</v>
      </c>
      <c r="B136" s="83" t="s">
        <v>879</v>
      </c>
      <c r="C136" s="83">
        <v>8.58</v>
      </c>
      <c r="D136" s="83">
        <v>34.33</v>
      </c>
      <c r="E136" s="83">
        <v>5.835</v>
      </c>
      <c r="F136" s="83">
        <v>0.251</v>
      </c>
      <c r="G136" s="83">
        <v>0.11</v>
      </c>
      <c r="H136" s="83" t="s">
        <v>549</v>
      </c>
      <c r="I136" s="83" t="s">
        <v>510</v>
      </c>
      <c r="J136" s="83">
        <v>270</v>
      </c>
      <c r="K136" s="83" t="s">
        <v>489</v>
      </c>
      <c r="L136"/>
      <c r="M136"/>
      <c r="N136"/>
      <c r="O136"/>
      <c r="P136"/>
      <c r="Q136"/>
      <c r="R136"/>
      <c r="S136"/>
    </row>
    <row r="137" spans="1:19">
      <c r="A137" s="83" t="s">
        <v>568</v>
      </c>
      <c r="B137" s="83" t="s">
        <v>879</v>
      </c>
      <c r="C137" s="83">
        <v>4.5999999999999996</v>
      </c>
      <c r="D137" s="83">
        <v>4.5999999999999996</v>
      </c>
      <c r="E137" s="83">
        <v>5.835</v>
      </c>
      <c r="F137" s="83">
        <v>0.251</v>
      </c>
      <c r="G137" s="83">
        <v>0.11</v>
      </c>
      <c r="H137" s="83" t="s">
        <v>549</v>
      </c>
      <c r="I137" s="83" t="s">
        <v>524</v>
      </c>
      <c r="J137" s="83">
        <v>0</v>
      </c>
      <c r="K137" s="83" t="s">
        <v>483</v>
      </c>
      <c r="L137"/>
      <c r="M137"/>
      <c r="N137"/>
      <c r="O137"/>
      <c r="P137"/>
      <c r="Q137"/>
      <c r="R137"/>
      <c r="S137"/>
    </row>
    <row r="138" spans="1:19">
      <c r="A138" s="83" t="s">
        <v>569</v>
      </c>
      <c r="B138" s="83" t="s">
        <v>879</v>
      </c>
      <c r="C138" s="83">
        <v>8.59</v>
      </c>
      <c r="D138" s="83">
        <v>8.59</v>
      </c>
      <c r="E138" s="83">
        <v>5.835</v>
      </c>
      <c r="F138" s="83">
        <v>0.251</v>
      </c>
      <c r="G138" s="83">
        <v>0.11</v>
      </c>
      <c r="H138" s="83" t="s">
        <v>549</v>
      </c>
      <c r="I138" s="83" t="s">
        <v>525</v>
      </c>
      <c r="J138" s="83">
        <v>270</v>
      </c>
      <c r="K138" s="83" t="s">
        <v>489</v>
      </c>
      <c r="L138"/>
      <c r="M138"/>
      <c r="N138"/>
      <c r="O138"/>
      <c r="P138"/>
      <c r="Q138"/>
      <c r="R138"/>
      <c r="S138"/>
    </row>
    <row r="139" spans="1:19">
      <c r="A139" s="83" t="s">
        <v>556</v>
      </c>
      <c r="B139" s="83" t="s">
        <v>879</v>
      </c>
      <c r="C139" s="83">
        <v>3.68</v>
      </c>
      <c r="D139" s="83">
        <v>279.51</v>
      </c>
      <c r="E139" s="83">
        <v>5.835</v>
      </c>
      <c r="F139" s="83">
        <v>0.251</v>
      </c>
      <c r="G139" s="83">
        <v>0.11</v>
      </c>
      <c r="H139" s="83" t="s">
        <v>549</v>
      </c>
      <c r="I139" s="83" t="s">
        <v>511</v>
      </c>
      <c r="J139" s="83">
        <v>180</v>
      </c>
      <c r="K139" s="83" t="s">
        <v>487</v>
      </c>
      <c r="L139"/>
      <c r="M139"/>
      <c r="N139"/>
      <c r="O139"/>
      <c r="P139"/>
      <c r="Q139"/>
      <c r="R139"/>
      <c r="S139"/>
    </row>
    <row r="140" spans="1:19">
      <c r="A140" s="83" t="s">
        <v>570</v>
      </c>
      <c r="B140" s="83" t="s">
        <v>879</v>
      </c>
      <c r="C140" s="83">
        <v>6.75</v>
      </c>
      <c r="D140" s="83">
        <v>60.74</v>
      </c>
      <c r="E140" s="83">
        <v>5.835</v>
      </c>
      <c r="F140" s="83">
        <v>0.251</v>
      </c>
      <c r="G140" s="83">
        <v>0.11</v>
      </c>
      <c r="H140" s="83" t="s">
        <v>549</v>
      </c>
      <c r="I140" s="83" t="s">
        <v>527</v>
      </c>
      <c r="J140" s="83">
        <v>180</v>
      </c>
      <c r="K140" s="83" t="s">
        <v>487</v>
      </c>
      <c r="L140"/>
      <c r="M140"/>
      <c r="N140"/>
      <c r="O140"/>
      <c r="P140"/>
      <c r="Q140"/>
      <c r="R140"/>
      <c r="S140"/>
    </row>
    <row r="141" spans="1:19">
      <c r="A141" s="83" t="s">
        <v>557</v>
      </c>
      <c r="B141" s="83" t="s">
        <v>879</v>
      </c>
      <c r="C141" s="83">
        <v>3.68</v>
      </c>
      <c r="D141" s="83">
        <v>279.60000000000002</v>
      </c>
      <c r="E141" s="83">
        <v>5.835</v>
      </c>
      <c r="F141" s="83">
        <v>0.251</v>
      </c>
      <c r="G141" s="83">
        <v>0.11</v>
      </c>
      <c r="H141" s="83" t="s">
        <v>549</v>
      </c>
      <c r="I141" s="83" t="s">
        <v>512</v>
      </c>
      <c r="J141" s="83">
        <v>0</v>
      </c>
      <c r="K141" s="83" t="s">
        <v>483</v>
      </c>
      <c r="L141"/>
      <c r="M141"/>
      <c r="N141"/>
      <c r="O141"/>
      <c r="P141"/>
      <c r="Q141"/>
      <c r="R141"/>
      <c r="S141"/>
    </row>
    <row r="142" spans="1:19">
      <c r="A142" s="83" t="s">
        <v>558</v>
      </c>
      <c r="B142" s="83" t="s">
        <v>879</v>
      </c>
      <c r="C142" s="83">
        <v>8.58</v>
      </c>
      <c r="D142" s="83">
        <v>34.33</v>
      </c>
      <c r="E142" s="83">
        <v>5.835</v>
      </c>
      <c r="F142" s="83">
        <v>0.251</v>
      </c>
      <c r="G142" s="83">
        <v>0.11</v>
      </c>
      <c r="H142" s="83" t="s">
        <v>549</v>
      </c>
      <c r="I142" s="83" t="s">
        <v>513</v>
      </c>
      <c r="J142" s="83">
        <v>90</v>
      </c>
      <c r="K142" s="83" t="s">
        <v>485</v>
      </c>
      <c r="L142"/>
      <c r="M142"/>
      <c r="N142"/>
      <c r="O142"/>
      <c r="P142"/>
      <c r="Q142"/>
      <c r="R142"/>
      <c r="S142"/>
    </row>
    <row r="143" spans="1:19">
      <c r="A143" s="83" t="s">
        <v>559</v>
      </c>
      <c r="B143" s="83" t="s">
        <v>879</v>
      </c>
      <c r="C143" s="83">
        <v>4.5999999999999996</v>
      </c>
      <c r="D143" s="83">
        <v>18.39</v>
      </c>
      <c r="E143" s="83">
        <v>5.835</v>
      </c>
      <c r="F143" s="83">
        <v>0.251</v>
      </c>
      <c r="G143" s="83">
        <v>0.11</v>
      </c>
      <c r="H143" s="83" t="s">
        <v>549</v>
      </c>
      <c r="I143" s="83" t="s">
        <v>514</v>
      </c>
      <c r="J143" s="83">
        <v>180</v>
      </c>
      <c r="K143" s="83" t="s">
        <v>487</v>
      </c>
      <c r="L143"/>
      <c r="M143"/>
      <c r="N143"/>
      <c r="O143"/>
      <c r="P143"/>
      <c r="Q143"/>
      <c r="R143"/>
      <c r="S143"/>
    </row>
    <row r="144" spans="1:19">
      <c r="A144" s="83" t="s">
        <v>561</v>
      </c>
      <c r="B144" s="83" t="s">
        <v>879</v>
      </c>
      <c r="C144" s="83">
        <v>8.58</v>
      </c>
      <c r="D144" s="83">
        <v>34.33</v>
      </c>
      <c r="E144" s="83">
        <v>5.835</v>
      </c>
      <c r="F144" s="83">
        <v>0.251</v>
      </c>
      <c r="G144" s="83">
        <v>0.11</v>
      </c>
      <c r="H144" s="83" t="s">
        <v>549</v>
      </c>
      <c r="I144" s="83" t="s">
        <v>516</v>
      </c>
      <c r="J144" s="83">
        <v>90</v>
      </c>
      <c r="K144" s="83" t="s">
        <v>485</v>
      </c>
      <c r="L144"/>
      <c r="M144"/>
      <c r="N144"/>
      <c r="O144"/>
      <c r="P144"/>
      <c r="Q144"/>
      <c r="R144"/>
      <c r="S144"/>
    </row>
    <row r="145" spans="1:19">
      <c r="A145" s="83" t="s">
        <v>560</v>
      </c>
      <c r="B145" s="83" t="s">
        <v>879</v>
      </c>
      <c r="C145" s="83">
        <v>4.5999999999999996</v>
      </c>
      <c r="D145" s="83">
        <v>18.39</v>
      </c>
      <c r="E145" s="83">
        <v>5.835</v>
      </c>
      <c r="F145" s="83">
        <v>0.251</v>
      </c>
      <c r="G145" s="83">
        <v>0.11</v>
      </c>
      <c r="H145" s="83" t="s">
        <v>549</v>
      </c>
      <c r="I145" s="83" t="s">
        <v>515</v>
      </c>
      <c r="J145" s="83">
        <v>0</v>
      </c>
      <c r="K145" s="83" t="s">
        <v>483</v>
      </c>
      <c r="L145"/>
      <c r="M145"/>
      <c r="N145"/>
      <c r="O145"/>
      <c r="P145"/>
      <c r="Q145"/>
      <c r="R145"/>
      <c r="S145"/>
    </row>
    <row r="146" spans="1:19">
      <c r="A146" s="83" t="s">
        <v>579</v>
      </c>
      <c r="B146" s="83"/>
      <c r="C146" s="83"/>
      <c r="D146" s="83">
        <v>1214.08</v>
      </c>
      <c r="E146" s="83">
        <v>5.83</v>
      </c>
      <c r="F146" s="83">
        <v>0.251</v>
      </c>
      <c r="G146" s="83">
        <v>0.11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580</v>
      </c>
      <c r="B147" s="83"/>
      <c r="C147" s="83"/>
      <c r="D147" s="83">
        <v>432.93</v>
      </c>
      <c r="E147" s="83">
        <v>5.83</v>
      </c>
      <c r="F147" s="83">
        <v>0.251</v>
      </c>
      <c r="G147" s="83">
        <v>0.11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581</v>
      </c>
      <c r="B148" s="83"/>
      <c r="C148" s="83"/>
      <c r="D148" s="83">
        <v>781.15</v>
      </c>
      <c r="E148" s="83">
        <v>5.83</v>
      </c>
      <c r="F148" s="83">
        <v>0.251</v>
      </c>
      <c r="G148" s="83">
        <v>0.11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241</v>
      </c>
      <c r="C150" s="83" t="s">
        <v>582</v>
      </c>
      <c r="D150" s="83" t="s">
        <v>583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584</v>
      </c>
      <c r="B151" s="83" t="s">
        <v>585</v>
      </c>
      <c r="C151" s="83">
        <v>3722383.68</v>
      </c>
      <c r="D151" s="83">
        <v>2.5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586</v>
      </c>
      <c r="B152" s="83" t="s">
        <v>587</v>
      </c>
      <c r="C152" s="83">
        <v>2175332.7599999998</v>
      </c>
      <c r="D152" s="83">
        <v>0.7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241</v>
      </c>
      <c r="C154" s="83" t="s">
        <v>588</v>
      </c>
      <c r="D154" s="83" t="s">
        <v>589</v>
      </c>
      <c r="E154" s="83" t="s">
        <v>590</v>
      </c>
      <c r="F154" s="83" t="s">
        <v>591</v>
      </c>
      <c r="G154" s="83" t="s">
        <v>583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592</v>
      </c>
      <c r="B155" s="83" t="s">
        <v>593</v>
      </c>
      <c r="C155" s="83">
        <v>35058.93</v>
      </c>
      <c r="D155" s="83">
        <v>24189.52</v>
      </c>
      <c r="E155" s="83">
        <v>10869.41</v>
      </c>
      <c r="F155" s="83">
        <v>0.69</v>
      </c>
      <c r="G155" s="83" t="s">
        <v>594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600</v>
      </c>
      <c r="B156" s="83" t="s">
        <v>593</v>
      </c>
      <c r="C156" s="83">
        <v>9531.98</v>
      </c>
      <c r="D156" s="83">
        <v>6592.88</v>
      </c>
      <c r="E156" s="83">
        <v>2939.09</v>
      </c>
      <c r="F156" s="83">
        <v>0.69</v>
      </c>
      <c r="G156" s="83" t="s">
        <v>594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595</v>
      </c>
      <c r="B157" s="83" t="s">
        <v>593</v>
      </c>
      <c r="C157" s="83">
        <v>35655.65</v>
      </c>
      <c r="D157" s="83">
        <v>24613.85</v>
      </c>
      <c r="E157" s="83">
        <v>11041.8</v>
      </c>
      <c r="F157" s="83">
        <v>0.69</v>
      </c>
      <c r="G157" s="83" t="s">
        <v>594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601</v>
      </c>
      <c r="B158" s="83" t="s">
        <v>593</v>
      </c>
      <c r="C158" s="83">
        <v>9702.4500000000007</v>
      </c>
      <c r="D158" s="83">
        <v>6714.3</v>
      </c>
      <c r="E158" s="83">
        <v>2988.15</v>
      </c>
      <c r="F158" s="83">
        <v>0.69</v>
      </c>
      <c r="G158" s="83" t="s">
        <v>594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596</v>
      </c>
      <c r="B159" s="83" t="s">
        <v>593</v>
      </c>
      <c r="C159" s="83">
        <v>706193.2</v>
      </c>
      <c r="D159" s="83">
        <v>446107.78</v>
      </c>
      <c r="E159" s="83">
        <v>260085.42</v>
      </c>
      <c r="F159" s="83">
        <v>0.63</v>
      </c>
      <c r="G159" s="83" t="s">
        <v>594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602</v>
      </c>
      <c r="B160" s="83" t="s">
        <v>593</v>
      </c>
      <c r="C160" s="83">
        <v>44876.3</v>
      </c>
      <c r="D160" s="83">
        <v>28385.73</v>
      </c>
      <c r="E160" s="83">
        <v>16490.57</v>
      </c>
      <c r="F160" s="83">
        <v>0.63</v>
      </c>
      <c r="G160" s="83" t="s">
        <v>594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597</v>
      </c>
      <c r="B161" s="83" t="s">
        <v>593</v>
      </c>
      <c r="C161" s="83">
        <v>706193.2</v>
      </c>
      <c r="D161" s="83">
        <v>446107.78</v>
      </c>
      <c r="E161" s="83">
        <v>260085.42</v>
      </c>
      <c r="F161" s="83">
        <v>0.63</v>
      </c>
      <c r="G161" s="83" t="s">
        <v>594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598</v>
      </c>
      <c r="B162" s="83" t="s">
        <v>593</v>
      </c>
      <c r="C162" s="83">
        <v>28682.1</v>
      </c>
      <c r="D162" s="83">
        <v>19660.310000000001</v>
      </c>
      <c r="E162" s="83">
        <v>9021.7900000000009</v>
      </c>
      <c r="F162" s="83">
        <v>0.69</v>
      </c>
      <c r="G162" s="83" t="s">
        <v>594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599</v>
      </c>
      <c r="B163" s="83" t="s">
        <v>593</v>
      </c>
      <c r="C163" s="83">
        <v>28998.16</v>
      </c>
      <c r="D163" s="83">
        <v>19883.66</v>
      </c>
      <c r="E163" s="83">
        <v>9114.49</v>
      </c>
      <c r="F163" s="83">
        <v>0.69</v>
      </c>
      <c r="G163" s="83" t="s">
        <v>594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604</v>
      </c>
      <c r="B164" s="83" t="s">
        <v>593</v>
      </c>
      <c r="C164" s="83">
        <v>81938.55</v>
      </c>
      <c r="D164" s="83">
        <v>51790.47</v>
      </c>
      <c r="E164" s="83">
        <v>30148.09</v>
      </c>
      <c r="F164" s="83">
        <v>0.63</v>
      </c>
      <c r="G164" s="83" t="s">
        <v>594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605</v>
      </c>
      <c r="B165" s="83" t="s">
        <v>593</v>
      </c>
      <c r="C165" s="83">
        <v>5413.95</v>
      </c>
      <c r="D165" s="83">
        <v>3415.36</v>
      </c>
      <c r="E165" s="83">
        <v>1998.59</v>
      </c>
      <c r="F165" s="83">
        <v>0.63</v>
      </c>
      <c r="G165" s="83" t="s">
        <v>594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603</v>
      </c>
      <c r="B166" s="83" t="s">
        <v>593</v>
      </c>
      <c r="C166" s="83">
        <v>845869.4</v>
      </c>
      <c r="D166" s="83">
        <v>565557.23</v>
      </c>
      <c r="E166" s="83">
        <v>280312.17</v>
      </c>
      <c r="F166" s="83">
        <v>0.67</v>
      </c>
      <c r="G166" s="83" t="s">
        <v>594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241</v>
      </c>
      <c r="C168" s="83" t="s">
        <v>588</v>
      </c>
      <c r="D168" s="83" t="s">
        <v>583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625</v>
      </c>
      <c r="B169" s="83" t="s">
        <v>607</v>
      </c>
      <c r="C169" s="83">
        <v>40640.21</v>
      </c>
      <c r="D169" s="83" t="s">
        <v>594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606</v>
      </c>
      <c r="B170" s="83" t="s">
        <v>607</v>
      </c>
      <c r="C170" s="83">
        <v>43700.45</v>
      </c>
      <c r="D170" s="83" t="s">
        <v>594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613</v>
      </c>
      <c r="B171" s="83" t="s">
        <v>607</v>
      </c>
      <c r="C171" s="83">
        <v>18323.5</v>
      </c>
      <c r="D171" s="83" t="s">
        <v>594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621</v>
      </c>
      <c r="B172" s="83" t="s">
        <v>607</v>
      </c>
      <c r="C172" s="83">
        <v>10801.47</v>
      </c>
      <c r="D172" s="83" t="s">
        <v>594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628</v>
      </c>
      <c r="B173" s="83" t="s">
        <v>607</v>
      </c>
      <c r="C173" s="83">
        <v>4316.84</v>
      </c>
      <c r="D173" s="83" t="s">
        <v>594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838</v>
      </c>
      <c r="B174" s="83" t="s">
        <v>839</v>
      </c>
      <c r="C174" s="83">
        <v>5550.76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626</v>
      </c>
      <c r="B175" s="83" t="s">
        <v>607</v>
      </c>
      <c r="C175" s="83">
        <v>41589.879999999997</v>
      </c>
      <c r="D175" s="83" t="s">
        <v>594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627</v>
      </c>
      <c r="B176" s="83" t="s">
        <v>607</v>
      </c>
      <c r="C176" s="83">
        <v>14815.52</v>
      </c>
      <c r="D176" s="83" t="s">
        <v>594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612</v>
      </c>
      <c r="B177" s="83" t="s">
        <v>607</v>
      </c>
      <c r="C177" s="83">
        <v>46579.97</v>
      </c>
      <c r="D177" s="83" t="s">
        <v>594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614</v>
      </c>
      <c r="B178" s="83" t="s">
        <v>607</v>
      </c>
      <c r="C178" s="83">
        <v>92597.23</v>
      </c>
      <c r="D178" s="83" t="s">
        <v>594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610</v>
      </c>
      <c r="B179" s="83" t="s">
        <v>607</v>
      </c>
      <c r="C179" s="83">
        <v>482.43</v>
      </c>
      <c r="D179" s="83" t="s">
        <v>594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608</v>
      </c>
      <c r="B180" s="83" t="s">
        <v>607</v>
      </c>
      <c r="C180" s="83">
        <v>5967.8</v>
      </c>
      <c r="D180" s="83" t="s">
        <v>594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609</v>
      </c>
      <c r="B181" s="83" t="s">
        <v>607</v>
      </c>
      <c r="C181" s="83">
        <v>7267.58</v>
      </c>
      <c r="D181" s="83" t="s">
        <v>594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615</v>
      </c>
      <c r="B182" s="83" t="s">
        <v>607</v>
      </c>
      <c r="C182" s="83">
        <v>11854.72</v>
      </c>
      <c r="D182" s="83" t="s">
        <v>594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622</v>
      </c>
      <c r="B183" s="83" t="s">
        <v>607</v>
      </c>
      <c r="C183" s="83">
        <v>3138.15</v>
      </c>
      <c r="D183" s="83" t="s">
        <v>594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616</v>
      </c>
      <c r="B184" s="83" t="s">
        <v>607</v>
      </c>
      <c r="C184" s="83">
        <v>11860.03</v>
      </c>
      <c r="D184" s="83" t="s">
        <v>594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623</v>
      </c>
      <c r="B185" s="83" t="s">
        <v>607</v>
      </c>
      <c r="C185" s="83">
        <v>3144.76</v>
      </c>
      <c r="D185" s="83" t="s">
        <v>594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617</v>
      </c>
      <c r="B186" s="83" t="s">
        <v>607</v>
      </c>
      <c r="C186" s="83">
        <v>710011.01</v>
      </c>
      <c r="D186" s="83" t="s">
        <v>594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624</v>
      </c>
      <c r="B187" s="83" t="s">
        <v>607</v>
      </c>
      <c r="C187" s="83">
        <v>41003.949999999997</v>
      </c>
      <c r="D187" s="83" t="s">
        <v>594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618</v>
      </c>
      <c r="B188" s="83" t="s">
        <v>607</v>
      </c>
      <c r="C188" s="83">
        <v>710011.01</v>
      </c>
      <c r="D188" s="83" t="s">
        <v>594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619</v>
      </c>
      <c r="B189" s="83" t="s">
        <v>607</v>
      </c>
      <c r="C189" s="83">
        <v>11633.75</v>
      </c>
      <c r="D189" s="83" t="s">
        <v>594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620</v>
      </c>
      <c r="B190" s="83" t="s">
        <v>607</v>
      </c>
      <c r="C190" s="83">
        <v>11635.92</v>
      </c>
      <c r="D190" s="83" t="s">
        <v>594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611</v>
      </c>
      <c r="B191" s="83" t="s">
        <v>607</v>
      </c>
      <c r="C191" s="83">
        <v>618.58000000000004</v>
      </c>
      <c r="D191" s="83" t="s">
        <v>594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630</v>
      </c>
      <c r="B192" s="83" t="s">
        <v>607</v>
      </c>
      <c r="C192" s="83">
        <v>25443.75</v>
      </c>
      <c r="D192" s="83" t="s">
        <v>594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631</v>
      </c>
      <c r="B193" s="83" t="s">
        <v>607</v>
      </c>
      <c r="C193" s="83">
        <v>1665.96</v>
      </c>
      <c r="D193" s="83" t="s">
        <v>594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629</v>
      </c>
      <c r="B194" s="83" t="s">
        <v>607</v>
      </c>
      <c r="C194" s="83">
        <v>113510.76</v>
      </c>
      <c r="D194" s="83" t="s">
        <v>594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241</v>
      </c>
      <c r="C196" s="83" t="s">
        <v>632</v>
      </c>
      <c r="D196" s="83" t="s">
        <v>633</v>
      </c>
      <c r="E196" s="83" t="s">
        <v>634</v>
      </c>
      <c r="F196" s="83" t="s">
        <v>635</v>
      </c>
      <c r="G196" s="83" t="s">
        <v>636</v>
      </c>
      <c r="H196" s="83" t="s">
        <v>637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840</v>
      </c>
      <c r="B197" s="83" t="s">
        <v>642</v>
      </c>
      <c r="C197" s="83">
        <v>0.54</v>
      </c>
      <c r="D197" s="83">
        <v>50</v>
      </c>
      <c r="E197" s="83">
        <v>0.15</v>
      </c>
      <c r="F197" s="83">
        <v>14.37</v>
      </c>
      <c r="G197" s="83">
        <v>1</v>
      </c>
      <c r="H197" s="83" t="s">
        <v>841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652</v>
      </c>
      <c r="B198" s="83" t="s">
        <v>639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640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653</v>
      </c>
      <c r="B199" s="83" t="s">
        <v>639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640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638</v>
      </c>
      <c r="B200" s="83" t="s">
        <v>639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640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641</v>
      </c>
      <c r="B201" s="83" t="s">
        <v>642</v>
      </c>
      <c r="C201" s="83">
        <v>0.52</v>
      </c>
      <c r="D201" s="83">
        <v>331</v>
      </c>
      <c r="E201" s="83">
        <v>1.34</v>
      </c>
      <c r="F201" s="83">
        <v>850.71</v>
      </c>
      <c r="G201" s="83">
        <v>1</v>
      </c>
      <c r="H201" s="83" t="s">
        <v>643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649</v>
      </c>
      <c r="B202" s="83" t="s">
        <v>642</v>
      </c>
      <c r="C202" s="83">
        <v>0.52</v>
      </c>
      <c r="D202" s="83">
        <v>331</v>
      </c>
      <c r="E202" s="83">
        <v>0.37</v>
      </c>
      <c r="F202" s="83">
        <v>232.63</v>
      </c>
      <c r="G202" s="83">
        <v>1</v>
      </c>
      <c r="H202" s="83" t="s">
        <v>643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644</v>
      </c>
      <c r="B203" s="83" t="s">
        <v>642</v>
      </c>
      <c r="C203" s="83">
        <v>0.52</v>
      </c>
      <c r="D203" s="83">
        <v>331</v>
      </c>
      <c r="E203" s="83">
        <v>1.36</v>
      </c>
      <c r="F203" s="83">
        <v>866.26</v>
      </c>
      <c r="G203" s="83">
        <v>1</v>
      </c>
      <c r="H203" s="83" t="s">
        <v>643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650</v>
      </c>
      <c r="B204" s="83" t="s">
        <v>642</v>
      </c>
      <c r="C204" s="83">
        <v>0.52</v>
      </c>
      <c r="D204" s="83">
        <v>331</v>
      </c>
      <c r="E204" s="83">
        <v>0.37</v>
      </c>
      <c r="F204" s="83">
        <v>237.08</v>
      </c>
      <c r="G204" s="83">
        <v>1</v>
      </c>
      <c r="H204" s="83" t="s">
        <v>643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645</v>
      </c>
      <c r="B205" s="83" t="s">
        <v>642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643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651</v>
      </c>
      <c r="B206" s="83" t="s">
        <v>642</v>
      </c>
      <c r="C206" s="83">
        <v>0.52</v>
      </c>
      <c r="D206" s="83">
        <v>331</v>
      </c>
      <c r="E206" s="83">
        <v>1.31</v>
      </c>
      <c r="F206" s="83">
        <v>832.3</v>
      </c>
      <c r="G206" s="83">
        <v>1</v>
      </c>
      <c r="H206" s="83" t="s">
        <v>643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646</v>
      </c>
      <c r="B207" s="83" t="s">
        <v>642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643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647</v>
      </c>
      <c r="B208" s="83" t="s">
        <v>642</v>
      </c>
      <c r="C208" s="83">
        <v>0.52</v>
      </c>
      <c r="D208" s="83">
        <v>331</v>
      </c>
      <c r="E208" s="83">
        <v>1.08</v>
      </c>
      <c r="F208" s="83">
        <v>685.7</v>
      </c>
      <c r="G208" s="83">
        <v>1</v>
      </c>
      <c r="H208" s="83" t="s">
        <v>643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648</v>
      </c>
      <c r="B209" s="83" t="s">
        <v>642</v>
      </c>
      <c r="C209" s="83">
        <v>0.52</v>
      </c>
      <c r="D209" s="83">
        <v>331</v>
      </c>
      <c r="E209" s="83">
        <v>1.0900000000000001</v>
      </c>
      <c r="F209" s="83">
        <v>693.8</v>
      </c>
      <c r="G209" s="83">
        <v>1</v>
      </c>
      <c r="H209" s="83" t="s">
        <v>643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657</v>
      </c>
      <c r="B210" s="83" t="s">
        <v>642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656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658</v>
      </c>
      <c r="B211" s="83" t="s">
        <v>642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656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654</v>
      </c>
      <c r="B212" s="83" t="s">
        <v>655</v>
      </c>
      <c r="C212" s="83">
        <v>0.61</v>
      </c>
      <c r="D212" s="83">
        <v>1017.59</v>
      </c>
      <c r="E212" s="83">
        <v>38.15</v>
      </c>
      <c r="F212" s="83">
        <v>63473.279999999999</v>
      </c>
      <c r="G212" s="83">
        <v>1</v>
      </c>
      <c r="H212" s="83" t="s">
        <v>656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241</v>
      </c>
      <c r="C214" s="83" t="s">
        <v>659</v>
      </c>
      <c r="D214" s="83" t="s">
        <v>660</v>
      </c>
      <c r="E214" s="83" t="s">
        <v>661</v>
      </c>
      <c r="F214" s="83" t="s">
        <v>662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667</v>
      </c>
      <c r="B215" s="83" t="s">
        <v>664</v>
      </c>
      <c r="C215" s="83" t="s">
        <v>665</v>
      </c>
      <c r="D215" s="83">
        <v>179352</v>
      </c>
      <c r="E215" s="83">
        <v>34110.49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666</v>
      </c>
      <c r="B216" s="83" t="s">
        <v>664</v>
      </c>
      <c r="C216" s="83" t="s">
        <v>665</v>
      </c>
      <c r="D216" s="83">
        <v>179352</v>
      </c>
      <c r="E216" s="83">
        <v>11978.31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663</v>
      </c>
      <c r="B217" s="83" t="s">
        <v>664</v>
      </c>
      <c r="C217" s="83" t="s">
        <v>665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241</v>
      </c>
      <c r="C219" s="83" t="s">
        <v>668</v>
      </c>
      <c r="D219" s="83" t="s">
        <v>669</v>
      </c>
      <c r="E219" s="83" t="s">
        <v>670</v>
      </c>
      <c r="F219" s="83" t="s">
        <v>671</v>
      </c>
      <c r="G219" s="83" t="s">
        <v>672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673</v>
      </c>
      <c r="B220" s="83" t="s">
        <v>674</v>
      </c>
      <c r="C220" s="83">
        <v>2</v>
      </c>
      <c r="D220" s="83">
        <v>845000</v>
      </c>
      <c r="E220" s="83">
        <v>0.78</v>
      </c>
      <c r="F220" s="83">
        <v>0.33</v>
      </c>
      <c r="G220" s="83">
        <v>0.65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675</v>
      </c>
      <c r="C222" s="83" t="s">
        <v>676</v>
      </c>
      <c r="D222" s="83" t="s">
        <v>677</v>
      </c>
      <c r="E222" s="83" t="s">
        <v>678</v>
      </c>
      <c r="F222" s="83" t="s">
        <v>679</v>
      </c>
      <c r="G222" s="83" t="s">
        <v>680</v>
      </c>
      <c r="H222" s="83" t="s">
        <v>681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682</v>
      </c>
      <c r="B223" s="83">
        <v>168863.39989999999</v>
      </c>
      <c r="C223" s="83">
        <v>274.7527</v>
      </c>
      <c r="D223" s="83">
        <v>956.7364</v>
      </c>
      <c r="E223" s="83">
        <v>0</v>
      </c>
      <c r="F223" s="83">
        <v>4.4000000000000003E-3</v>
      </c>
      <c r="G223" s="83">
        <v>118392.05039999999</v>
      </c>
      <c r="H223" s="83">
        <v>70615.523400000005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683</v>
      </c>
      <c r="B224" s="83">
        <v>152973.704</v>
      </c>
      <c r="C224" s="83">
        <v>249.67169999999999</v>
      </c>
      <c r="D224" s="83">
        <v>872.79129999999998</v>
      </c>
      <c r="E224" s="83">
        <v>0</v>
      </c>
      <c r="F224" s="83">
        <v>4.0000000000000001E-3</v>
      </c>
      <c r="G224" s="83">
        <v>108004.883</v>
      </c>
      <c r="H224" s="83">
        <v>64048.1751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684</v>
      </c>
      <c r="B225" s="83">
        <v>171862.70019999999</v>
      </c>
      <c r="C225" s="83">
        <v>281.6782</v>
      </c>
      <c r="D225" s="83">
        <v>989.82849999999996</v>
      </c>
      <c r="E225" s="83">
        <v>0</v>
      </c>
      <c r="F225" s="83">
        <v>4.5999999999999999E-3</v>
      </c>
      <c r="G225" s="83">
        <v>122488.86380000001</v>
      </c>
      <c r="H225" s="83">
        <v>72074.725699999995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685</v>
      </c>
      <c r="B226" s="83">
        <v>176994.29759999999</v>
      </c>
      <c r="C226" s="83">
        <v>292.8759</v>
      </c>
      <c r="D226" s="83">
        <v>1041.3204000000001</v>
      </c>
      <c r="E226" s="83">
        <v>0</v>
      </c>
      <c r="F226" s="83">
        <v>4.7999999999999996E-3</v>
      </c>
      <c r="G226" s="83">
        <v>128863.2966</v>
      </c>
      <c r="H226" s="83">
        <v>74506.058900000004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387</v>
      </c>
      <c r="B227" s="83">
        <v>198659.60399999999</v>
      </c>
      <c r="C227" s="83">
        <v>331.72820000000002</v>
      </c>
      <c r="D227" s="83">
        <v>1192.4150999999999</v>
      </c>
      <c r="E227" s="83">
        <v>0</v>
      </c>
      <c r="F227" s="83">
        <v>5.4999999999999997E-3</v>
      </c>
      <c r="G227" s="83">
        <v>147563.80869999999</v>
      </c>
      <c r="H227" s="83">
        <v>83926.936300000001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686</v>
      </c>
      <c r="B228" s="83">
        <v>200369.9442</v>
      </c>
      <c r="C228" s="83">
        <v>336.33159999999998</v>
      </c>
      <c r="D228" s="83">
        <v>1216.4342999999999</v>
      </c>
      <c r="E228" s="83">
        <v>0</v>
      </c>
      <c r="F228" s="83">
        <v>5.5999999999999999E-3</v>
      </c>
      <c r="G228" s="83">
        <v>150537.696</v>
      </c>
      <c r="H228" s="83">
        <v>84824.5867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687</v>
      </c>
      <c r="B229" s="83">
        <v>215417.21660000001</v>
      </c>
      <c r="C229" s="83">
        <v>362.75670000000002</v>
      </c>
      <c r="D229" s="83">
        <v>1316.9746</v>
      </c>
      <c r="E229" s="83">
        <v>0</v>
      </c>
      <c r="F229" s="83">
        <v>6.0000000000000001E-3</v>
      </c>
      <c r="G229" s="83">
        <v>162980.84419999999</v>
      </c>
      <c r="H229" s="83">
        <v>91311.6823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688</v>
      </c>
      <c r="B230" s="83">
        <v>213521.3376</v>
      </c>
      <c r="C230" s="83">
        <v>359.11759999999998</v>
      </c>
      <c r="D230" s="83">
        <v>1301.8694</v>
      </c>
      <c r="E230" s="83">
        <v>0</v>
      </c>
      <c r="F230" s="83">
        <v>6.0000000000000001E-3</v>
      </c>
      <c r="G230" s="83">
        <v>161111.1488</v>
      </c>
      <c r="H230" s="83">
        <v>90463.308300000004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689</v>
      </c>
      <c r="B231" s="83">
        <v>202600.27110000001</v>
      </c>
      <c r="C231" s="83">
        <v>339.53719999999998</v>
      </c>
      <c r="D231" s="83">
        <v>1225.7399</v>
      </c>
      <c r="E231" s="83">
        <v>0</v>
      </c>
      <c r="F231" s="83">
        <v>5.5999999999999999E-3</v>
      </c>
      <c r="G231" s="83">
        <v>151688.84049999999</v>
      </c>
      <c r="H231" s="83">
        <v>85714.862399999998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690</v>
      </c>
      <c r="B232" s="83">
        <v>196939.87169999999</v>
      </c>
      <c r="C232" s="83">
        <v>327.71050000000002</v>
      </c>
      <c r="D232" s="83">
        <v>1173.0730000000001</v>
      </c>
      <c r="E232" s="83">
        <v>0</v>
      </c>
      <c r="F232" s="83">
        <v>5.4000000000000003E-3</v>
      </c>
      <c r="G232" s="83">
        <v>145169.21890000001</v>
      </c>
      <c r="H232" s="83">
        <v>83085.578299999994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691</v>
      </c>
      <c r="B233" s="83">
        <v>174007.38579999999</v>
      </c>
      <c r="C233" s="83">
        <v>286.59699999999998</v>
      </c>
      <c r="D233" s="83">
        <v>1013.2288</v>
      </c>
      <c r="E233" s="83">
        <v>0</v>
      </c>
      <c r="F233" s="83">
        <v>4.7000000000000002E-3</v>
      </c>
      <c r="G233" s="83">
        <v>125385.8181</v>
      </c>
      <c r="H233" s="83">
        <v>73114.803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692</v>
      </c>
      <c r="B234" s="83">
        <v>165372.7035</v>
      </c>
      <c r="C234" s="83">
        <v>269.6515</v>
      </c>
      <c r="D234" s="83">
        <v>941.51139999999998</v>
      </c>
      <c r="E234" s="83">
        <v>0</v>
      </c>
      <c r="F234" s="83">
        <v>4.3E-3</v>
      </c>
      <c r="G234" s="83">
        <v>116508.5362</v>
      </c>
      <c r="H234" s="83">
        <v>69213.735100000005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693</v>
      </c>
      <c r="B236" s="84">
        <v>2237580</v>
      </c>
      <c r="C236" s="83">
        <v>3712.4086000000002</v>
      </c>
      <c r="D236" s="83">
        <v>13241.923000000001</v>
      </c>
      <c r="E236" s="83">
        <v>0</v>
      </c>
      <c r="F236" s="83">
        <v>6.0900000000000003E-2</v>
      </c>
      <c r="G236" s="84">
        <v>1638700</v>
      </c>
      <c r="H236" s="83">
        <v>942899.97560000001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694</v>
      </c>
      <c r="B237" s="83">
        <v>152973.704</v>
      </c>
      <c r="C237" s="83">
        <v>249.67169999999999</v>
      </c>
      <c r="D237" s="83">
        <v>872.79129999999998</v>
      </c>
      <c r="E237" s="83">
        <v>0</v>
      </c>
      <c r="F237" s="83">
        <v>4.0000000000000001E-3</v>
      </c>
      <c r="G237" s="83">
        <v>108004.883</v>
      </c>
      <c r="H237" s="83">
        <v>64048.1751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695</v>
      </c>
      <c r="B238" s="83">
        <v>215417.21660000001</v>
      </c>
      <c r="C238" s="83">
        <v>362.75670000000002</v>
      </c>
      <c r="D238" s="83">
        <v>1316.9746</v>
      </c>
      <c r="E238" s="83">
        <v>0</v>
      </c>
      <c r="F238" s="83">
        <v>6.0000000000000001E-3</v>
      </c>
      <c r="G238" s="83">
        <v>162980.84419999999</v>
      </c>
      <c r="H238" s="83">
        <v>91311.6823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696</v>
      </c>
      <c r="C240" s="83" t="s">
        <v>697</v>
      </c>
      <c r="D240" s="83" t="s">
        <v>698</v>
      </c>
      <c r="E240" s="83" t="s">
        <v>699</v>
      </c>
      <c r="F240" s="83" t="s">
        <v>700</v>
      </c>
      <c r="G240" s="83" t="s">
        <v>701</v>
      </c>
      <c r="H240" s="83" t="s">
        <v>702</v>
      </c>
      <c r="I240" s="83" t="s">
        <v>703</v>
      </c>
      <c r="J240" s="83" t="s">
        <v>704</v>
      </c>
      <c r="K240" s="83" t="s">
        <v>705</v>
      </c>
      <c r="L240" s="83" t="s">
        <v>706</v>
      </c>
      <c r="M240" s="83" t="s">
        <v>707</v>
      </c>
      <c r="N240" s="83" t="s">
        <v>708</v>
      </c>
      <c r="O240" s="83" t="s">
        <v>709</v>
      </c>
      <c r="P240" s="83" t="s">
        <v>710</v>
      </c>
      <c r="Q240" s="83" t="s">
        <v>711</v>
      </c>
      <c r="R240" s="83" t="s">
        <v>712</v>
      </c>
      <c r="S240" s="83" t="s">
        <v>713</v>
      </c>
    </row>
    <row r="241" spans="1:19">
      <c r="A241" s="83" t="s">
        <v>682</v>
      </c>
      <c r="B241" s="84">
        <v>804540000000</v>
      </c>
      <c r="C241" s="83">
        <v>554373.21200000006</v>
      </c>
      <c r="D241" s="83" t="s">
        <v>714</v>
      </c>
      <c r="E241" s="83">
        <v>177438.022</v>
      </c>
      <c r="F241" s="83">
        <v>92719.3</v>
      </c>
      <c r="G241" s="83">
        <v>37055.57</v>
      </c>
      <c r="H241" s="83">
        <v>0</v>
      </c>
      <c r="I241" s="83">
        <v>178519.41899999999</v>
      </c>
      <c r="J241" s="83">
        <v>11888</v>
      </c>
      <c r="K241" s="83">
        <v>5404.3890000000001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2459.7220000000002</v>
      </c>
      <c r="R241" s="83">
        <v>0</v>
      </c>
      <c r="S241" s="83">
        <v>0</v>
      </c>
    </row>
    <row r="242" spans="1:19">
      <c r="A242" s="83" t="s">
        <v>683</v>
      </c>
      <c r="B242" s="84">
        <v>733953000000</v>
      </c>
      <c r="C242" s="83">
        <v>552066.03500000003</v>
      </c>
      <c r="D242" s="83" t="s">
        <v>739</v>
      </c>
      <c r="E242" s="83">
        <v>177438.022</v>
      </c>
      <c r="F242" s="83">
        <v>92719.3</v>
      </c>
      <c r="G242" s="83">
        <v>37225.682999999997</v>
      </c>
      <c r="H242" s="83">
        <v>0</v>
      </c>
      <c r="I242" s="83">
        <v>175585.34400000001</v>
      </c>
      <c r="J242" s="83">
        <v>11888</v>
      </c>
      <c r="K242" s="83">
        <v>5324.0690000000004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2996.8270000000002</v>
      </c>
      <c r="R242" s="83">
        <v>0</v>
      </c>
      <c r="S242" s="83">
        <v>0</v>
      </c>
    </row>
    <row r="243" spans="1:19">
      <c r="A243" s="83" t="s">
        <v>684</v>
      </c>
      <c r="B243" s="84">
        <v>832380000000</v>
      </c>
      <c r="C243" s="83">
        <v>573454.83100000001</v>
      </c>
      <c r="D243" s="83" t="s">
        <v>740</v>
      </c>
      <c r="E243" s="83">
        <v>177438.022</v>
      </c>
      <c r="F243" s="83">
        <v>92719.3</v>
      </c>
      <c r="G243" s="83">
        <v>37319.324999999997</v>
      </c>
      <c r="H243" s="83">
        <v>0</v>
      </c>
      <c r="I243" s="83">
        <v>196534.78599999999</v>
      </c>
      <c r="J243" s="83">
        <v>11888</v>
      </c>
      <c r="K243" s="83">
        <v>5625.0050000000001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3041.6019999999999</v>
      </c>
      <c r="R243" s="83">
        <v>0</v>
      </c>
      <c r="S243" s="83">
        <v>0</v>
      </c>
    </row>
    <row r="244" spans="1:19">
      <c r="A244" s="83" t="s">
        <v>685</v>
      </c>
      <c r="B244" s="84">
        <v>875698000000</v>
      </c>
      <c r="C244" s="83">
        <v>589513.80599999998</v>
      </c>
      <c r="D244" s="83" t="s">
        <v>844</v>
      </c>
      <c r="E244" s="83">
        <v>177438.022</v>
      </c>
      <c r="F244" s="83">
        <v>92719.3</v>
      </c>
      <c r="G244" s="83">
        <v>37581.178999999996</v>
      </c>
      <c r="H244" s="83">
        <v>0</v>
      </c>
      <c r="I244" s="83">
        <v>212094.98300000001</v>
      </c>
      <c r="J244" s="83">
        <v>11888</v>
      </c>
      <c r="K244" s="83">
        <v>5829.3389999999999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3074.192</v>
      </c>
      <c r="R244" s="83">
        <v>0</v>
      </c>
      <c r="S244" s="83">
        <v>0</v>
      </c>
    </row>
    <row r="245" spans="1:19">
      <c r="A245" s="83" t="s">
        <v>387</v>
      </c>
      <c r="B245" s="84">
        <v>1002780000000</v>
      </c>
      <c r="C245" s="83">
        <v>618891.03099999996</v>
      </c>
      <c r="D245" s="83" t="s">
        <v>845</v>
      </c>
      <c r="E245" s="83">
        <v>177438.022</v>
      </c>
      <c r="F245" s="83">
        <v>92719.3</v>
      </c>
      <c r="G245" s="83">
        <v>37670.305</v>
      </c>
      <c r="H245" s="83">
        <v>0</v>
      </c>
      <c r="I245" s="83">
        <v>240798.57699999999</v>
      </c>
      <c r="J245" s="83">
        <v>11888</v>
      </c>
      <c r="K245" s="83">
        <v>6413.6130000000003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3074.4229999999998</v>
      </c>
      <c r="R245" s="83">
        <v>0</v>
      </c>
      <c r="S245" s="83">
        <v>0</v>
      </c>
    </row>
    <row r="246" spans="1:19">
      <c r="A246" s="83" t="s">
        <v>686</v>
      </c>
      <c r="B246" s="84">
        <v>1022990000000</v>
      </c>
      <c r="C246" s="83">
        <v>672659.40599999996</v>
      </c>
      <c r="D246" s="83" t="s">
        <v>880</v>
      </c>
      <c r="E246" s="83">
        <v>177438.022</v>
      </c>
      <c r="F246" s="83">
        <v>92719.3</v>
      </c>
      <c r="G246" s="83">
        <v>37923.438999999998</v>
      </c>
      <c r="H246" s="83">
        <v>0</v>
      </c>
      <c r="I246" s="83">
        <v>294280.73</v>
      </c>
      <c r="J246" s="83">
        <v>11888</v>
      </c>
      <c r="K246" s="83">
        <v>6940.3280000000004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2580.7959999999998</v>
      </c>
      <c r="R246" s="83">
        <v>0</v>
      </c>
      <c r="S246" s="83">
        <v>0</v>
      </c>
    </row>
    <row r="247" spans="1:19">
      <c r="A247" s="83" t="s">
        <v>687</v>
      </c>
      <c r="B247" s="84">
        <v>1107550000000</v>
      </c>
      <c r="C247" s="83">
        <v>640941.99699999997</v>
      </c>
      <c r="D247" s="83" t="s">
        <v>842</v>
      </c>
      <c r="E247" s="83">
        <v>177438.022</v>
      </c>
      <c r="F247" s="83">
        <v>92719.3</v>
      </c>
      <c r="G247" s="83">
        <v>37423.999000000003</v>
      </c>
      <c r="H247" s="83">
        <v>0</v>
      </c>
      <c r="I247" s="83">
        <v>263511.79300000001</v>
      </c>
      <c r="J247" s="83">
        <v>11888</v>
      </c>
      <c r="K247" s="83">
        <v>6517.384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2554.7089999999998</v>
      </c>
      <c r="R247" s="83">
        <v>0</v>
      </c>
      <c r="S247" s="83">
        <v>0</v>
      </c>
    </row>
    <row r="248" spans="1:19">
      <c r="A248" s="83" t="s">
        <v>688</v>
      </c>
      <c r="B248" s="84">
        <v>1094840000000</v>
      </c>
      <c r="C248" s="83">
        <v>651058.04200000002</v>
      </c>
      <c r="D248" s="83" t="s">
        <v>742</v>
      </c>
      <c r="E248" s="83">
        <v>177438.022</v>
      </c>
      <c r="F248" s="83">
        <v>92719.3</v>
      </c>
      <c r="G248" s="83">
        <v>37769.214999999997</v>
      </c>
      <c r="H248" s="83">
        <v>0</v>
      </c>
      <c r="I248" s="83">
        <v>272534.99900000001</v>
      </c>
      <c r="J248" s="83">
        <v>11888</v>
      </c>
      <c r="K248" s="83">
        <v>6681.415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3138.3009999999999</v>
      </c>
      <c r="R248" s="83">
        <v>0</v>
      </c>
      <c r="S248" s="83">
        <v>0</v>
      </c>
    </row>
    <row r="249" spans="1:19">
      <c r="A249" s="83" t="s">
        <v>689</v>
      </c>
      <c r="B249" s="84">
        <v>1030810000000</v>
      </c>
      <c r="C249" s="83">
        <v>629218.27099999995</v>
      </c>
      <c r="D249" s="83" t="s">
        <v>715</v>
      </c>
      <c r="E249" s="83">
        <v>177438.022</v>
      </c>
      <c r="F249" s="83">
        <v>92719.3</v>
      </c>
      <c r="G249" s="83">
        <v>37560.78</v>
      </c>
      <c r="H249" s="83">
        <v>0</v>
      </c>
      <c r="I249" s="83">
        <v>251732.274</v>
      </c>
      <c r="J249" s="83">
        <v>11888</v>
      </c>
      <c r="K249" s="83">
        <v>6452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2539.1039999999998</v>
      </c>
      <c r="R249" s="83">
        <v>0</v>
      </c>
      <c r="S249" s="83">
        <v>0</v>
      </c>
    </row>
    <row r="250" spans="1:19">
      <c r="A250" s="83" t="s">
        <v>690</v>
      </c>
      <c r="B250" s="84">
        <v>986506000000</v>
      </c>
      <c r="C250" s="83">
        <v>624473.88899999997</v>
      </c>
      <c r="D250" s="83" t="s">
        <v>743</v>
      </c>
      <c r="E250" s="83">
        <v>177438.022</v>
      </c>
      <c r="F250" s="83">
        <v>92719.3</v>
      </c>
      <c r="G250" s="83">
        <v>37639.241000000002</v>
      </c>
      <c r="H250" s="83">
        <v>0</v>
      </c>
      <c r="I250" s="83">
        <v>246977.03599999999</v>
      </c>
      <c r="J250" s="83">
        <v>11888</v>
      </c>
      <c r="K250" s="83">
        <v>6386.3019999999997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2537.1970000000001</v>
      </c>
      <c r="R250" s="83">
        <v>0</v>
      </c>
      <c r="S250" s="83">
        <v>0</v>
      </c>
    </row>
    <row r="251" spans="1:19">
      <c r="A251" s="83" t="s">
        <v>691</v>
      </c>
      <c r="B251" s="84">
        <v>852066000000</v>
      </c>
      <c r="C251" s="83">
        <v>580627.55900000001</v>
      </c>
      <c r="D251" s="83" t="s">
        <v>744</v>
      </c>
      <c r="E251" s="83">
        <v>177438.022</v>
      </c>
      <c r="F251" s="83">
        <v>92719.3</v>
      </c>
      <c r="G251" s="83">
        <v>37314.178</v>
      </c>
      <c r="H251" s="83">
        <v>0</v>
      </c>
      <c r="I251" s="83">
        <v>203673.48800000001</v>
      </c>
      <c r="J251" s="83">
        <v>11888</v>
      </c>
      <c r="K251" s="83">
        <v>5645.2920000000004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3060.4879999999998</v>
      </c>
      <c r="R251" s="83">
        <v>0</v>
      </c>
      <c r="S251" s="83">
        <v>0</v>
      </c>
    </row>
    <row r="252" spans="1:19">
      <c r="A252" s="83" t="s">
        <v>692</v>
      </c>
      <c r="B252" s="84">
        <v>791740000000</v>
      </c>
      <c r="C252" s="83">
        <v>549077.48699999996</v>
      </c>
      <c r="D252" s="83" t="s">
        <v>745</v>
      </c>
      <c r="E252" s="83">
        <v>177438.022</v>
      </c>
      <c r="F252" s="83">
        <v>92719.3</v>
      </c>
      <c r="G252" s="83">
        <v>37078.678</v>
      </c>
      <c r="H252" s="83">
        <v>0</v>
      </c>
      <c r="I252" s="83">
        <v>173745.71</v>
      </c>
      <c r="J252" s="83">
        <v>11888</v>
      </c>
      <c r="K252" s="83">
        <v>4871.8159999999998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2447.17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693</v>
      </c>
      <c r="B254" s="84">
        <v>11135800000000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694</v>
      </c>
      <c r="B255" s="84">
        <v>733953000000</v>
      </c>
      <c r="C255" s="83">
        <v>549077.48699999996</v>
      </c>
      <c r="D255" s="83"/>
      <c r="E255" s="83">
        <v>177438.022</v>
      </c>
      <c r="F255" s="83">
        <v>92719.3</v>
      </c>
      <c r="G255" s="83">
        <v>37055.57</v>
      </c>
      <c r="H255" s="83">
        <v>0</v>
      </c>
      <c r="I255" s="83">
        <v>173745.71</v>
      </c>
      <c r="J255" s="83">
        <v>11888</v>
      </c>
      <c r="K255" s="83">
        <v>4871.8159999999998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2447.17</v>
      </c>
      <c r="R255" s="83">
        <v>0</v>
      </c>
      <c r="S255" s="83">
        <v>0</v>
      </c>
    </row>
    <row r="256" spans="1:19">
      <c r="A256" s="83" t="s">
        <v>695</v>
      </c>
      <c r="B256" s="84">
        <v>1107550000000</v>
      </c>
      <c r="C256" s="83">
        <v>672659.40599999996</v>
      </c>
      <c r="D256" s="83"/>
      <c r="E256" s="83">
        <v>177438.022</v>
      </c>
      <c r="F256" s="83">
        <v>92719.3</v>
      </c>
      <c r="G256" s="83">
        <v>37923.438999999998</v>
      </c>
      <c r="H256" s="83">
        <v>0</v>
      </c>
      <c r="I256" s="83">
        <v>294280.73</v>
      </c>
      <c r="J256" s="83">
        <v>11888</v>
      </c>
      <c r="K256" s="83">
        <v>6940.3280000000004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3138.3009999999999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716</v>
      </c>
      <c r="C258" s="83" t="s">
        <v>717</v>
      </c>
      <c r="D258" s="83" t="s">
        <v>132</v>
      </c>
      <c r="E258" s="83" t="s">
        <v>287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718</v>
      </c>
      <c r="B259" s="83">
        <v>239956.95</v>
      </c>
      <c r="C259" s="83">
        <v>60049.74</v>
      </c>
      <c r="D259" s="83">
        <v>0</v>
      </c>
      <c r="E259" s="83">
        <v>300006.69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719</v>
      </c>
      <c r="B260" s="83">
        <v>21.15</v>
      </c>
      <c r="C260" s="83">
        <v>5.29</v>
      </c>
      <c r="D260" s="83">
        <v>0</v>
      </c>
      <c r="E260" s="83">
        <v>26.44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720</v>
      </c>
      <c r="B261" s="83">
        <v>21.15</v>
      </c>
      <c r="C261" s="83">
        <v>5.29</v>
      </c>
      <c r="D261" s="83">
        <v>0</v>
      </c>
      <c r="E261" s="83">
        <v>26.44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274"/>
  <sheetViews>
    <sheetView workbookViewId="0"/>
  </sheetViews>
  <sheetFormatPr defaultRowHeight="10.5"/>
  <cols>
    <col min="1" max="1" width="47.1640625" style="73" customWidth="1"/>
    <col min="2" max="2" width="25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426</v>
      </c>
      <c r="C1" s="83" t="s">
        <v>427</v>
      </c>
      <c r="D1" s="83" t="s">
        <v>428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429</v>
      </c>
      <c r="B2" s="83">
        <v>17010.46</v>
      </c>
      <c r="C2" s="83">
        <v>1499.34</v>
      </c>
      <c r="D2" s="83">
        <v>1499.34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430</v>
      </c>
      <c r="B3" s="83">
        <v>17010.46</v>
      </c>
      <c r="C3" s="83">
        <v>1499.34</v>
      </c>
      <c r="D3" s="83">
        <v>1499.34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431</v>
      </c>
      <c r="B4" s="83">
        <v>43982.52</v>
      </c>
      <c r="C4" s="83">
        <v>3876.72</v>
      </c>
      <c r="D4" s="83">
        <v>3876.72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432</v>
      </c>
      <c r="B5" s="83">
        <v>43982.52</v>
      </c>
      <c r="C5" s="83">
        <v>3876.72</v>
      </c>
      <c r="D5" s="83">
        <v>3876.72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434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435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436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437</v>
      </c>
      <c r="C12" s="83" t="s">
        <v>438</v>
      </c>
      <c r="D12" s="83" t="s">
        <v>439</v>
      </c>
      <c r="E12" s="83" t="s">
        <v>440</v>
      </c>
      <c r="F12" s="83" t="s">
        <v>441</v>
      </c>
      <c r="G12" s="83" t="s">
        <v>442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196</v>
      </c>
      <c r="B13" s="83">
        <v>0.25</v>
      </c>
      <c r="C13" s="83">
        <v>913.86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197</v>
      </c>
      <c r="B14" s="83">
        <v>3351.35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205</v>
      </c>
      <c r="B15" s="83">
        <v>2237.64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206</v>
      </c>
      <c r="B16" s="83">
        <v>186.99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207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208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209</v>
      </c>
      <c r="B19" s="83">
        <v>1141.52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210</v>
      </c>
      <c r="B20" s="83">
        <v>109.48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211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212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191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213</v>
      </c>
      <c r="B24" s="83">
        <v>0</v>
      </c>
      <c r="C24" s="83">
        <v>4855.1499999999996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214</v>
      </c>
      <c r="B25" s="83">
        <v>75.83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215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216</v>
      </c>
      <c r="B28" s="83">
        <v>10002.799999999999</v>
      </c>
      <c r="C28" s="83">
        <v>7007.66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433</v>
      </c>
      <c r="C30" s="83" t="s">
        <v>338</v>
      </c>
      <c r="D30" s="83" t="s">
        <v>443</v>
      </c>
      <c r="E30" s="83" t="s">
        <v>444</v>
      </c>
      <c r="F30" s="83" t="s">
        <v>445</v>
      </c>
      <c r="G30" s="83" t="s">
        <v>446</v>
      </c>
      <c r="H30" s="83" t="s">
        <v>447</v>
      </c>
      <c r="I30" s="83" t="s">
        <v>448</v>
      </c>
      <c r="J30" s="83" t="s">
        <v>449</v>
      </c>
      <c r="K30"/>
      <c r="L30"/>
      <c r="M30"/>
      <c r="N30"/>
      <c r="O30"/>
      <c r="P30"/>
      <c r="Q30"/>
      <c r="R30"/>
      <c r="S30"/>
    </row>
    <row r="31" spans="1:19">
      <c r="A31" s="83" t="s">
        <v>468</v>
      </c>
      <c r="B31" s="83">
        <v>331.66</v>
      </c>
      <c r="C31" s="83" t="s">
        <v>286</v>
      </c>
      <c r="D31" s="83">
        <v>1010.89</v>
      </c>
      <c r="E31" s="83">
        <v>1</v>
      </c>
      <c r="F31" s="83">
        <v>97.55</v>
      </c>
      <c r="G31" s="83">
        <v>32.21</v>
      </c>
      <c r="H31" s="83">
        <v>27.55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450</v>
      </c>
      <c r="B32" s="83">
        <v>1978.83</v>
      </c>
      <c r="C32" s="83" t="s">
        <v>286</v>
      </c>
      <c r="D32" s="83">
        <v>4826.41</v>
      </c>
      <c r="E32" s="83">
        <v>1</v>
      </c>
      <c r="F32" s="83">
        <v>0</v>
      </c>
      <c r="G32" s="83">
        <v>0</v>
      </c>
      <c r="H32" s="83">
        <v>7.53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456</v>
      </c>
      <c r="B33" s="83">
        <v>188.86</v>
      </c>
      <c r="C33" s="83" t="s">
        <v>286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15.74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464</v>
      </c>
      <c r="B34" s="83">
        <v>389.4</v>
      </c>
      <c r="C34" s="83" t="s">
        <v>286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13.11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471</v>
      </c>
      <c r="B35" s="83">
        <v>412.12</v>
      </c>
      <c r="C35" s="83" t="s">
        <v>286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13.11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469</v>
      </c>
      <c r="B36" s="83">
        <v>331.66</v>
      </c>
      <c r="C36" s="83" t="s">
        <v>286</v>
      </c>
      <c r="D36" s="83">
        <v>1010.89</v>
      </c>
      <c r="E36" s="83">
        <v>1</v>
      </c>
      <c r="F36" s="83">
        <v>97.55</v>
      </c>
      <c r="G36" s="83">
        <v>32.21</v>
      </c>
      <c r="H36" s="83">
        <v>27.55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470</v>
      </c>
      <c r="B37" s="83">
        <v>103.3</v>
      </c>
      <c r="C37" s="83" t="s">
        <v>286</v>
      </c>
      <c r="D37" s="83">
        <v>314.87</v>
      </c>
      <c r="E37" s="83">
        <v>1</v>
      </c>
      <c r="F37" s="83">
        <v>87.33</v>
      </c>
      <c r="G37" s="83">
        <v>26.38</v>
      </c>
      <c r="H37" s="83">
        <v>16.829999999999998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455</v>
      </c>
      <c r="B38" s="83">
        <v>78.040000000000006</v>
      </c>
      <c r="C38" s="83" t="s">
        <v>286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12.23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457</v>
      </c>
      <c r="B39" s="83">
        <v>1308.19</v>
      </c>
      <c r="C39" s="83" t="s">
        <v>286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20.28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453</v>
      </c>
      <c r="B40" s="83">
        <v>164.24</v>
      </c>
      <c r="C40" s="83" t="s">
        <v>286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8.6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451</v>
      </c>
      <c r="B41" s="83">
        <v>67.069999999999993</v>
      </c>
      <c r="C41" s="83" t="s">
        <v>286</v>
      </c>
      <c r="D41" s="83">
        <v>265.76</v>
      </c>
      <c r="E41" s="83">
        <v>1</v>
      </c>
      <c r="F41" s="83">
        <v>68.84</v>
      </c>
      <c r="G41" s="83">
        <v>23.3</v>
      </c>
      <c r="H41" s="83">
        <v>38.090000000000003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452</v>
      </c>
      <c r="B42" s="83">
        <v>77.67</v>
      </c>
      <c r="C42" s="83" t="s">
        <v>286</v>
      </c>
      <c r="D42" s="83">
        <v>307.76</v>
      </c>
      <c r="E42" s="83">
        <v>1</v>
      </c>
      <c r="F42" s="83">
        <v>26.57</v>
      </c>
      <c r="G42" s="83">
        <v>0</v>
      </c>
      <c r="H42" s="83">
        <v>38.090000000000003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458</v>
      </c>
      <c r="B43" s="83">
        <v>39.020000000000003</v>
      </c>
      <c r="C43" s="83" t="s">
        <v>286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19.09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465</v>
      </c>
      <c r="B44" s="83">
        <v>39.020000000000003</v>
      </c>
      <c r="C44" s="83" t="s">
        <v>286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19.09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459</v>
      </c>
      <c r="B45" s="83">
        <v>39.020000000000003</v>
      </c>
      <c r="C45" s="83" t="s">
        <v>286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19.09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466</v>
      </c>
      <c r="B46" s="83">
        <v>39.020000000000003</v>
      </c>
      <c r="C46" s="83" t="s">
        <v>286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19.09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460</v>
      </c>
      <c r="B47" s="83">
        <v>24.52</v>
      </c>
      <c r="C47" s="83" t="s">
        <v>286</v>
      </c>
      <c r="D47" s="83">
        <v>74.75</v>
      </c>
      <c r="E47" s="83">
        <v>76</v>
      </c>
      <c r="F47" s="83">
        <v>11.15</v>
      </c>
      <c r="G47" s="83">
        <v>3.68</v>
      </c>
      <c r="H47" s="83">
        <v>19.09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467</v>
      </c>
      <c r="B48" s="83">
        <v>24.53</v>
      </c>
      <c r="C48" s="83" t="s">
        <v>286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19.09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461</v>
      </c>
      <c r="B49" s="83">
        <v>24.53</v>
      </c>
      <c r="C49" s="83" t="s">
        <v>286</v>
      </c>
      <c r="D49" s="83">
        <v>74.77</v>
      </c>
      <c r="E49" s="83">
        <v>76</v>
      </c>
      <c r="F49" s="83">
        <v>11.15</v>
      </c>
      <c r="G49" s="83">
        <v>3.68</v>
      </c>
      <c r="H49" s="83">
        <v>19.09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462</v>
      </c>
      <c r="B50" s="83">
        <v>39.020000000000003</v>
      </c>
      <c r="C50" s="83" t="s">
        <v>286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19.09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463</v>
      </c>
      <c r="B51" s="83">
        <v>39.020000000000003</v>
      </c>
      <c r="C51" s="83" t="s">
        <v>286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19.09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454</v>
      </c>
      <c r="B52" s="83">
        <v>94.76</v>
      </c>
      <c r="C52" s="83" t="s">
        <v>286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3.96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287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16.507999999999999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472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16.507999999999999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473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176</v>
      </c>
      <c r="C57" s="83" t="s">
        <v>474</v>
      </c>
      <c r="D57" s="83" t="s">
        <v>475</v>
      </c>
      <c r="E57" s="83" t="s">
        <v>476</v>
      </c>
      <c r="F57" s="83" t="s">
        <v>477</v>
      </c>
      <c r="G57" s="83" t="s">
        <v>478</v>
      </c>
      <c r="H57" s="83" t="s">
        <v>479</v>
      </c>
      <c r="I57" s="83" t="s">
        <v>480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529</v>
      </c>
      <c r="B58" s="83" t="s">
        <v>732</v>
      </c>
      <c r="C58" s="83">
        <v>0.08</v>
      </c>
      <c r="D58" s="83">
        <v>1.931</v>
      </c>
      <c r="E58" s="83">
        <v>2.7149999999999999</v>
      </c>
      <c r="F58" s="83">
        <v>97.55</v>
      </c>
      <c r="G58" s="83">
        <v>0</v>
      </c>
      <c r="H58" s="83">
        <v>90</v>
      </c>
      <c r="I58" s="83" t="s">
        <v>483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530</v>
      </c>
      <c r="B59" s="83" t="s">
        <v>733</v>
      </c>
      <c r="C59" s="83">
        <v>0.3</v>
      </c>
      <c r="D59" s="83">
        <v>0.375</v>
      </c>
      <c r="E59" s="83">
        <v>0.40400000000000003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484</v>
      </c>
      <c r="B60" s="83" t="s">
        <v>482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485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481</v>
      </c>
      <c r="B61" s="83" t="s">
        <v>482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483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486</v>
      </c>
      <c r="B62" s="83" t="s">
        <v>482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487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488</v>
      </c>
      <c r="B63" s="83" t="s">
        <v>482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489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490</v>
      </c>
      <c r="B64" s="83" t="s">
        <v>482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499</v>
      </c>
      <c r="B65" s="83" t="s">
        <v>734</v>
      </c>
      <c r="C65" s="83">
        <v>0.08</v>
      </c>
      <c r="D65" s="83">
        <v>1.931</v>
      </c>
      <c r="E65" s="83">
        <v>2.7149999999999999</v>
      </c>
      <c r="F65" s="83">
        <v>22.95</v>
      </c>
      <c r="G65" s="83">
        <v>90</v>
      </c>
      <c r="H65" s="83">
        <v>90</v>
      </c>
      <c r="I65" s="83" t="s">
        <v>485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500</v>
      </c>
      <c r="B66" s="83" t="s">
        <v>734</v>
      </c>
      <c r="C66" s="83">
        <v>0.08</v>
      </c>
      <c r="D66" s="83">
        <v>1.931</v>
      </c>
      <c r="E66" s="83">
        <v>2.7149999999999999</v>
      </c>
      <c r="F66" s="83">
        <v>129.22999999999999</v>
      </c>
      <c r="G66" s="83">
        <v>180</v>
      </c>
      <c r="H66" s="83">
        <v>90</v>
      </c>
      <c r="I66" s="83" t="s">
        <v>487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501</v>
      </c>
      <c r="B67" s="83" t="s">
        <v>733</v>
      </c>
      <c r="C67" s="83">
        <v>0.3</v>
      </c>
      <c r="D67" s="83">
        <v>0.375</v>
      </c>
      <c r="E67" s="83">
        <v>0.40400000000000003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517</v>
      </c>
      <c r="B68" s="83" t="s">
        <v>732</v>
      </c>
      <c r="C68" s="83">
        <v>0.08</v>
      </c>
      <c r="D68" s="83">
        <v>1.931</v>
      </c>
      <c r="E68" s="83">
        <v>2.7149999999999999</v>
      </c>
      <c r="F68" s="83">
        <v>70.599999999999994</v>
      </c>
      <c r="G68" s="83">
        <v>0</v>
      </c>
      <c r="H68" s="83">
        <v>90</v>
      </c>
      <c r="I68" s="83" t="s">
        <v>483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519</v>
      </c>
      <c r="B69" s="83" t="s">
        <v>732</v>
      </c>
      <c r="C69" s="83">
        <v>0.08</v>
      </c>
      <c r="D69" s="83">
        <v>1.931</v>
      </c>
      <c r="E69" s="83">
        <v>2.7149999999999999</v>
      </c>
      <c r="F69" s="83">
        <v>26.02</v>
      </c>
      <c r="G69" s="83">
        <v>180</v>
      </c>
      <c r="H69" s="83">
        <v>90</v>
      </c>
      <c r="I69" s="83" t="s">
        <v>487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518</v>
      </c>
      <c r="B70" s="83" t="s">
        <v>732</v>
      </c>
      <c r="C70" s="83">
        <v>0.08</v>
      </c>
      <c r="D70" s="83">
        <v>1.931</v>
      </c>
      <c r="E70" s="83">
        <v>2.7149999999999999</v>
      </c>
      <c r="F70" s="83">
        <v>26.01</v>
      </c>
      <c r="G70" s="83">
        <v>0</v>
      </c>
      <c r="H70" s="83">
        <v>90</v>
      </c>
      <c r="I70" s="83" t="s">
        <v>483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520</v>
      </c>
      <c r="B71" s="83" t="s">
        <v>732</v>
      </c>
      <c r="C71" s="83">
        <v>0.08</v>
      </c>
      <c r="D71" s="83">
        <v>1.931</v>
      </c>
      <c r="E71" s="83">
        <v>2.7149999999999999</v>
      </c>
      <c r="F71" s="83">
        <v>70.599999999999994</v>
      </c>
      <c r="G71" s="83">
        <v>180</v>
      </c>
      <c r="H71" s="83">
        <v>90</v>
      </c>
      <c r="I71" s="83" t="s">
        <v>487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537</v>
      </c>
      <c r="B72" s="83" t="s">
        <v>732</v>
      </c>
      <c r="C72" s="83">
        <v>0.08</v>
      </c>
      <c r="D72" s="83">
        <v>1.931</v>
      </c>
      <c r="E72" s="83">
        <v>2.7149999999999999</v>
      </c>
      <c r="F72" s="83">
        <v>17.649999999999999</v>
      </c>
      <c r="G72" s="83">
        <v>0</v>
      </c>
      <c r="H72" s="83">
        <v>90</v>
      </c>
      <c r="I72" s="83" t="s">
        <v>483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538</v>
      </c>
      <c r="B73" s="83" t="s">
        <v>732</v>
      </c>
      <c r="C73" s="83">
        <v>0.08</v>
      </c>
      <c r="D73" s="83">
        <v>1.931</v>
      </c>
      <c r="E73" s="83">
        <v>2.7149999999999999</v>
      </c>
      <c r="F73" s="83">
        <v>15.79</v>
      </c>
      <c r="G73" s="83">
        <v>0</v>
      </c>
      <c r="H73" s="83">
        <v>90</v>
      </c>
      <c r="I73" s="83" t="s">
        <v>483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539</v>
      </c>
      <c r="B74" s="83" t="s">
        <v>732</v>
      </c>
      <c r="C74" s="83">
        <v>0.08</v>
      </c>
      <c r="D74" s="83">
        <v>1.931</v>
      </c>
      <c r="E74" s="83">
        <v>2.7149999999999999</v>
      </c>
      <c r="F74" s="83">
        <v>52.03</v>
      </c>
      <c r="G74" s="83">
        <v>180</v>
      </c>
      <c r="H74" s="83">
        <v>90</v>
      </c>
      <c r="I74" s="83" t="s">
        <v>487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540</v>
      </c>
      <c r="B75" s="83" t="s">
        <v>733</v>
      </c>
      <c r="C75" s="83">
        <v>0.3</v>
      </c>
      <c r="D75" s="83">
        <v>0.375</v>
      </c>
      <c r="E75" s="83">
        <v>0.40400000000000003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541</v>
      </c>
      <c r="B76" s="83" t="s">
        <v>733</v>
      </c>
      <c r="C76" s="83">
        <v>0.3</v>
      </c>
      <c r="D76" s="83">
        <v>0.375</v>
      </c>
      <c r="E76" s="83">
        <v>0.40400000000000003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531</v>
      </c>
      <c r="B77" s="83" t="s">
        <v>732</v>
      </c>
      <c r="C77" s="83">
        <v>0.08</v>
      </c>
      <c r="D77" s="83">
        <v>1.931</v>
      </c>
      <c r="E77" s="83">
        <v>2.7149999999999999</v>
      </c>
      <c r="F77" s="83">
        <v>97.55</v>
      </c>
      <c r="G77" s="83">
        <v>0</v>
      </c>
      <c r="H77" s="83">
        <v>90</v>
      </c>
      <c r="I77" s="83" t="s">
        <v>483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532</v>
      </c>
      <c r="B78" s="83" t="s">
        <v>733</v>
      </c>
      <c r="C78" s="83">
        <v>0.3</v>
      </c>
      <c r="D78" s="83">
        <v>0.375</v>
      </c>
      <c r="E78" s="83">
        <v>0.40400000000000003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535</v>
      </c>
      <c r="B79" s="83" t="s">
        <v>732</v>
      </c>
      <c r="C79" s="83">
        <v>0.08</v>
      </c>
      <c r="D79" s="83">
        <v>1.931</v>
      </c>
      <c r="E79" s="83">
        <v>2.7149999999999999</v>
      </c>
      <c r="F79" s="83">
        <v>13.94</v>
      </c>
      <c r="G79" s="83">
        <v>180</v>
      </c>
      <c r="H79" s="83">
        <v>90</v>
      </c>
      <c r="I79" s="83" t="s">
        <v>487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534</v>
      </c>
      <c r="B80" s="83" t="s">
        <v>732</v>
      </c>
      <c r="C80" s="83">
        <v>0.08</v>
      </c>
      <c r="D80" s="83">
        <v>1.931</v>
      </c>
      <c r="E80" s="83">
        <v>2.7149999999999999</v>
      </c>
      <c r="F80" s="83">
        <v>52.03</v>
      </c>
      <c r="G80" s="83">
        <v>90</v>
      </c>
      <c r="H80" s="83">
        <v>90</v>
      </c>
      <c r="I80" s="83" t="s">
        <v>485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533</v>
      </c>
      <c r="B81" s="83" t="s">
        <v>732</v>
      </c>
      <c r="C81" s="83">
        <v>0.08</v>
      </c>
      <c r="D81" s="83">
        <v>1.931</v>
      </c>
      <c r="E81" s="83">
        <v>2.7149999999999999</v>
      </c>
      <c r="F81" s="83">
        <v>21.37</v>
      </c>
      <c r="G81" s="83">
        <v>0</v>
      </c>
      <c r="H81" s="83">
        <v>90</v>
      </c>
      <c r="I81" s="83" t="s">
        <v>483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536</v>
      </c>
      <c r="B82" s="83" t="s">
        <v>733</v>
      </c>
      <c r="C82" s="83">
        <v>0.3</v>
      </c>
      <c r="D82" s="83">
        <v>0.375</v>
      </c>
      <c r="E82" s="83">
        <v>0.40400000000000003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498</v>
      </c>
      <c r="B83" s="83" t="s">
        <v>734</v>
      </c>
      <c r="C83" s="83">
        <v>0.08</v>
      </c>
      <c r="D83" s="83">
        <v>1.931</v>
      </c>
      <c r="E83" s="83">
        <v>2.7149999999999999</v>
      </c>
      <c r="F83" s="83">
        <v>67.63</v>
      </c>
      <c r="G83" s="83">
        <v>90</v>
      </c>
      <c r="H83" s="83">
        <v>90</v>
      </c>
      <c r="I83" s="83" t="s">
        <v>485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497</v>
      </c>
      <c r="B84" s="83" t="s">
        <v>734</v>
      </c>
      <c r="C84" s="83">
        <v>0.08</v>
      </c>
      <c r="D84" s="83">
        <v>1.931</v>
      </c>
      <c r="E84" s="83">
        <v>2.7149999999999999</v>
      </c>
      <c r="F84" s="83">
        <v>18.12</v>
      </c>
      <c r="G84" s="83">
        <v>0</v>
      </c>
      <c r="H84" s="83">
        <v>90</v>
      </c>
      <c r="I84" s="83" t="s">
        <v>483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502</v>
      </c>
      <c r="B85" s="83" t="s">
        <v>734</v>
      </c>
      <c r="C85" s="83">
        <v>0.08</v>
      </c>
      <c r="D85" s="83">
        <v>1.931</v>
      </c>
      <c r="E85" s="83">
        <v>2.7149999999999999</v>
      </c>
      <c r="F85" s="83">
        <v>213.77</v>
      </c>
      <c r="G85" s="83">
        <v>0</v>
      </c>
      <c r="H85" s="83">
        <v>90</v>
      </c>
      <c r="I85" s="83" t="s">
        <v>483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504</v>
      </c>
      <c r="B86" s="83" t="s">
        <v>734</v>
      </c>
      <c r="C86" s="83">
        <v>0.08</v>
      </c>
      <c r="D86" s="83">
        <v>1.931</v>
      </c>
      <c r="E86" s="83">
        <v>2.7149999999999999</v>
      </c>
      <c r="F86" s="83">
        <v>167.88</v>
      </c>
      <c r="G86" s="83">
        <v>180</v>
      </c>
      <c r="H86" s="83">
        <v>90</v>
      </c>
      <c r="I86" s="83" t="s">
        <v>487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505</v>
      </c>
      <c r="B87" s="83" t="s">
        <v>734</v>
      </c>
      <c r="C87" s="83">
        <v>0.08</v>
      </c>
      <c r="D87" s="83">
        <v>1.931</v>
      </c>
      <c r="E87" s="83">
        <v>2.7149999999999999</v>
      </c>
      <c r="F87" s="83">
        <v>41.06</v>
      </c>
      <c r="G87" s="83">
        <v>270</v>
      </c>
      <c r="H87" s="83">
        <v>90</v>
      </c>
      <c r="I87" s="83" t="s">
        <v>489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503</v>
      </c>
      <c r="B88" s="83" t="s">
        <v>734</v>
      </c>
      <c r="C88" s="83">
        <v>0.08</v>
      </c>
      <c r="D88" s="83">
        <v>1.931</v>
      </c>
      <c r="E88" s="83">
        <v>2.7149999999999999</v>
      </c>
      <c r="F88" s="83">
        <v>12.08</v>
      </c>
      <c r="G88" s="83">
        <v>0</v>
      </c>
      <c r="H88" s="83">
        <v>90</v>
      </c>
      <c r="I88" s="83" t="s">
        <v>483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506</v>
      </c>
      <c r="B89" s="83" t="s">
        <v>733</v>
      </c>
      <c r="C89" s="83">
        <v>0.3</v>
      </c>
      <c r="D89" s="83">
        <v>0.375</v>
      </c>
      <c r="E89" s="83">
        <v>0.40400000000000003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495</v>
      </c>
      <c r="B90" s="83" t="s">
        <v>734</v>
      </c>
      <c r="C90" s="83">
        <v>0.08</v>
      </c>
      <c r="D90" s="83">
        <v>1.931</v>
      </c>
      <c r="E90" s="83">
        <v>2.7149999999999999</v>
      </c>
      <c r="F90" s="83">
        <v>62.8</v>
      </c>
      <c r="G90" s="83">
        <v>0</v>
      </c>
      <c r="H90" s="83">
        <v>90</v>
      </c>
      <c r="I90" s="83" t="s">
        <v>483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491</v>
      </c>
      <c r="B91" s="83" t="s">
        <v>734</v>
      </c>
      <c r="C91" s="83">
        <v>0.08</v>
      </c>
      <c r="D91" s="83">
        <v>1.931</v>
      </c>
      <c r="E91" s="83">
        <v>2.7149999999999999</v>
      </c>
      <c r="F91" s="83">
        <v>45.89</v>
      </c>
      <c r="G91" s="83">
        <v>180</v>
      </c>
      <c r="H91" s="83">
        <v>90</v>
      </c>
      <c r="I91" s="83" t="s">
        <v>487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492</v>
      </c>
      <c r="B92" s="83" t="s">
        <v>734</v>
      </c>
      <c r="C92" s="83">
        <v>0.08</v>
      </c>
      <c r="D92" s="83">
        <v>1.931</v>
      </c>
      <c r="E92" s="83">
        <v>2.7149999999999999</v>
      </c>
      <c r="F92" s="83">
        <v>22.95</v>
      </c>
      <c r="G92" s="83">
        <v>270</v>
      </c>
      <c r="H92" s="83">
        <v>90</v>
      </c>
      <c r="I92" s="83" t="s">
        <v>489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493</v>
      </c>
      <c r="B93" s="83" t="s">
        <v>733</v>
      </c>
      <c r="C93" s="83">
        <v>0.3</v>
      </c>
      <c r="D93" s="83">
        <v>0.375</v>
      </c>
      <c r="E93" s="83">
        <v>0.40400000000000003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494</v>
      </c>
      <c r="B94" s="83" t="s">
        <v>734</v>
      </c>
      <c r="C94" s="83">
        <v>0.08</v>
      </c>
      <c r="D94" s="83">
        <v>1.931</v>
      </c>
      <c r="E94" s="83">
        <v>2.7149999999999999</v>
      </c>
      <c r="F94" s="83">
        <v>26.57</v>
      </c>
      <c r="G94" s="83">
        <v>270</v>
      </c>
      <c r="H94" s="83">
        <v>90</v>
      </c>
      <c r="I94" s="83" t="s">
        <v>489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507</v>
      </c>
      <c r="B95" s="83" t="s">
        <v>732</v>
      </c>
      <c r="C95" s="83">
        <v>0.08</v>
      </c>
      <c r="D95" s="83">
        <v>1.931</v>
      </c>
      <c r="E95" s="83">
        <v>2.7149999999999999</v>
      </c>
      <c r="F95" s="83">
        <v>55.74</v>
      </c>
      <c r="G95" s="83">
        <v>180</v>
      </c>
      <c r="H95" s="83">
        <v>90</v>
      </c>
      <c r="I95" s="83" t="s">
        <v>487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508</v>
      </c>
      <c r="B96" s="83" t="s">
        <v>732</v>
      </c>
      <c r="C96" s="83">
        <v>0.08</v>
      </c>
      <c r="D96" s="83">
        <v>1.931</v>
      </c>
      <c r="E96" s="83">
        <v>2.7149999999999999</v>
      </c>
      <c r="F96" s="83">
        <v>104.06</v>
      </c>
      <c r="G96" s="83">
        <v>270</v>
      </c>
      <c r="H96" s="83">
        <v>90</v>
      </c>
      <c r="I96" s="83" t="s">
        <v>489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521</v>
      </c>
      <c r="B97" s="83" t="s">
        <v>732</v>
      </c>
      <c r="C97" s="83">
        <v>0.08</v>
      </c>
      <c r="D97" s="83">
        <v>1.931</v>
      </c>
      <c r="E97" s="83">
        <v>2.7149999999999999</v>
      </c>
      <c r="F97" s="83">
        <v>13.94</v>
      </c>
      <c r="G97" s="83">
        <v>180</v>
      </c>
      <c r="H97" s="83">
        <v>90</v>
      </c>
      <c r="I97" s="83" t="s">
        <v>487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522</v>
      </c>
      <c r="B98" s="83" t="s">
        <v>732</v>
      </c>
      <c r="C98" s="83">
        <v>0.08</v>
      </c>
      <c r="D98" s="83">
        <v>1.931</v>
      </c>
      <c r="E98" s="83">
        <v>2.7149999999999999</v>
      </c>
      <c r="F98" s="83">
        <v>26.01</v>
      </c>
      <c r="G98" s="83">
        <v>270</v>
      </c>
      <c r="H98" s="83">
        <v>90</v>
      </c>
      <c r="I98" s="83" t="s">
        <v>489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523</v>
      </c>
      <c r="B99" s="83" t="s">
        <v>733</v>
      </c>
      <c r="C99" s="83">
        <v>0.3</v>
      </c>
      <c r="D99" s="83">
        <v>0.375</v>
      </c>
      <c r="E99" s="83">
        <v>0.40400000000000003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509</v>
      </c>
      <c r="B100" s="83" t="s">
        <v>732</v>
      </c>
      <c r="C100" s="83">
        <v>0.08</v>
      </c>
      <c r="D100" s="83">
        <v>1.931</v>
      </c>
      <c r="E100" s="83">
        <v>2.7149999999999999</v>
      </c>
      <c r="F100" s="83">
        <v>55.74</v>
      </c>
      <c r="G100" s="83">
        <v>0</v>
      </c>
      <c r="H100" s="83">
        <v>90</v>
      </c>
      <c r="I100" s="83" t="s">
        <v>483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510</v>
      </c>
      <c r="B101" s="83" t="s">
        <v>732</v>
      </c>
      <c r="C101" s="83">
        <v>0.08</v>
      </c>
      <c r="D101" s="83">
        <v>1.931</v>
      </c>
      <c r="E101" s="83">
        <v>2.7149999999999999</v>
      </c>
      <c r="F101" s="83">
        <v>104.05</v>
      </c>
      <c r="G101" s="83">
        <v>270</v>
      </c>
      <c r="H101" s="83">
        <v>90</v>
      </c>
      <c r="I101" s="83" t="s">
        <v>489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524</v>
      </c>
      <c r="B102" s="83" t="s">
        <v>732</v>
      </c>
      <c r="C102" s="83">
        <v>0.08</v>
      </c>
      <c r="D102" s="83">
        <v>1.931</v>
      </c>
      <c r="E102" s="83">
        <v>2.7149999999999999</v>
      </c>
      <c r="F102" s="83">
        <v>13.94</v>
      </c>
      <c r="G102" s="83">
        <v>0</v>
      </c>
      <c r="H102" s="83">
        <v>90</v>
      </c>
      <c r="I102" s="83" t="s">
        <v>483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525</v>
      </c>
      <c r="B103" s="83" t="s">
        <v>732</v>
      </c>
      <c r="C103" s="83">
        <v>0.08</v>
      </c>
      <c r="D103" s="83">
        <v>1.931</v>
      </c>
      <c r="E103" s="83">
        <v>2.7149999999999999</v>
      </c>
      <c r="F103" s="83">
        <v>26.01</v>
      </c>
      <c r="G103" s="83">
        <v>270</v>
      </c>
      <c r="H103" s="83">
        <v>90</v>
      </c>
      <c r="I103" s="83" t="s">
        <v>489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526</v>
      </c>
      <c r="B104" s="83" t="s">
        <v>733</v>
      </c>
      <c r="C104" s="83">
        <v>0.3</v>
      </c>
      <c r="D104" s="83">
        <v>0.375</v>
      </c>
      <c r="E104" s="83">
        <v>0.40400000000000003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511</v>
      </c>
      <c r="B105" s="83" t="s">
        <v>732</v>
      </c>
      <c r="C105" s="83">
        <v>0.08</v>
      </c>
      <c r="D105" s="83">
        <v>1.931</v>
      </c>
      <c r="E105" s="83">
        <v>2.7149999999999999</v>
      </c>
      <c r="F105" s="83">
        <v>847.14</v>
      </c>
      <c r="G105" s="83">
        <v>180</v>
      </c>
      <c r="H105" s="83">
        <v>90</v>
      </c>
      <c r="I105" s="83" t="s">
        <v>487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527</v>
      </c>
      <c r="B106" s="83" t="s">
        <v>732</v>
      </c>
      <c r="C106" s="83">
        <v>0.08</v>
      </c>
      <c r="D106" s="83">
        <v>1.931</v>
      </c>
      <c r="E106" s="83">
        <v>2.7149999999999999</v>
      </c>
      <c r="F106" s="83">
        <v>183.96</v>
      </c>
      <c r="G106" s="83">
        <v>180</v>
      </c>
      <c r="H106" s="83">
        <v>90</v>
      </c>
      <c r="I106" s="83" t="s">
        <v>487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528</v>
      </c>
      <c r="B107" s="83" t="s">
        <v>733</v>
      </c>
      <c r="C107" s="83">
        <v>0.3</v>
      </c>
      <c r="D107" s="83">
        <v>0.375</v>
      </c>
      <c r="E107" s="83">
        <v>0.40400000000000003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512</v>
      </c>
      <c r="B108" s="83" t="s">
        <v>732</v>
      </c>
      <c r="C108" s="83">
        <v>0.08</v>
      </c>
      <c r="D108" s="83">
        <v>1.931</v>
      </c>
      <c r="E108" s="83">
        <v>2.7149999999999999</v>
      </c>
      <c r="F108" s="83">
        <v>847.37</v>
      </c>
      <c r="G108" s="83">
        <v>0</v>
      </c>
      <c r="H108" s="83">
        <v>90</v>
      </c>
      <c r="I108" s="83" t="s">
        <v>483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513</v>
      </c>
      <c r="B109" s="83" t="s">
        <v>732</v>
      </c>
      <c r="C109" s="83">
        <v>0.08</v>
      </c>
      <c r="D109" s="83">
        <v>1.931</v>
      </c>
      <c r="E109" s="83">
        <v>2.7149999999999999</v>
      </c>
      <c r="F109" s="83">
        <v>104.06</v>
      </c>
      <c r="G109" s="83">
        <v>90</v>
      </c>
      <c r="H109" s="83">
        <v>90</v>
      </c>
      <c r="I109" s="83" t="s">
        <v>485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514</v>
      </c>
      <c r="B110" s="83" t="s">
        <v>732</v>
      </c>
      <c r="C110" s="83">
        <v>0.08</v>
      </c>
      <c r="D110" s="83">
        <v>1.931</v>
      </c>
      <c r="E110" s="83">
        <v>2.7149999999999999</v>
      </c>
      <c r="F110" s="83">
        <v>55.74</v>
      </c>
      <c r="G110" s="83">
        <v>180</v>
      </c>
      <c r="H110" s="83">
        <v>90</v>
      </c>
      <c r="I110" s="83" t="s">
        <v>487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516</v>
      </c>
      <c r="B111" s="83" t="s">
        <v>732</v>
      </c>
      <c r="C111" s="83">
        <v>0.08</v>
      </c>
      <c r="D111" s="83">
        <v>1.931</v>
      </c>
      <c r="E111" s="83">
        <v>2.7149999999999999</v>
      </c>
      <c r="F111" s="83">
        <v>104.05</v>
      </c>
      <c r="G111" s="83">
        <v>90</v>
      </c>
      <c r="H111" s="83">
        <v>90</v>
      </c>
      <c r="I111" s="83" t="s">
        <v>485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515</v>
      </c>
      <c r="B112" s="83" t="s">
        <v>732</v>
      </c>
      <c r="C112" s="83">
        <v>0.08</v>
      </c>
      <c r="D112" s="83">
        <v>1.931</v>
      </c>
      <c r="E112" s="83">
        <v>2.7149999999999999</v>
      </c>
      <c r="F112" s="83">
        <v>55.74</v>
      </c>
      <c r="G112" s="83">
        <v>0</v>
      </c>
      <c r="H112" s="83">
        <v>90</v>
      </c>
      <c r="I112" s="83" t="s">
        <v>483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496</v>
      </c>
      <c r="B113" s="83" t="s">
        <v>734</v>
      </c>
      <c r="C113" s="83">
        <v>0.08</v>
      </c>
      <c r="D113" s="83">
        <v>1.931</v>
      </c>
      <c r="E113" s="83">
        <v>2.7149999999999999</v>
      </c>
      <c r="F113" s="83">
        <v>36.229999999999997</v>
      </c>
      <c r="G113" s="83">
        <v>0</v>
      </c>
      <c r="H113" s="83">
        <v>90</v>
      </c>
      <c r="I113" s="83" t="s">
        <v>483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176</v>
      </c>
      <c r="C115" s="83" t="s">
        <v>542</v>
      </c>
      <c r="D115" s="83" t="s">
        <v>543</v>
      </c>
      <c r="E115" s="83" t="s">
        <v>544</v>
      </c>
      <c r="F115" s="83" t="s">
        <v>171</v>
      </c>
      <c r="G115" s="83" t="s">
        <v>545</v>
      </c>
      <c r="H115" s="83" t="s">
        <v>546</v>
      </c>
      <c r="I115" s="83" t="s">
        <v>547</v>
      </c>
      <c r="J115" s="83" t="s">
        <v>478</v>
      </c>
      <c r="K115" s="83" t="s">
        <v>480</v>
      </c>
      <c r="L115"/>
      <c r="M115"/>
      <c r="N115"/>
      <c r="O115"/>
      <c r="P115"/>
      <c r="Q115"/>
      <c r="R115"/>
      <c r="S115"/>
    </row>
    <row r="116" spans="1:19">
      <c r="A116" s="83" t="s">
        <v>571</v>
      </c>
      <c r="B116" s="83" t="s">
        <v>878</v>
      </c>
      <c r="C116" s="83">
        <v>32.21</v>
      </c>
      <c r="D116" s="83">
        <v>32.21</v>
      </c>
      <c r="E116" s="83">
        <v>5.835</v>
      </c>
      <c r="F116" s="83">
        <v>0.251</v>
      </c>
      <c r="G116" s="83">
        <v>0.11</v>
      </c>
      <c r="H116" s="83" t="s">
        <v>549</v>
      </c>
      <c r="I116" s="83" t="s">
        <v>529</v>
      </c>
      <c r="J116" s="83">
        <v>0</v>
      </c>
      <c r="K116" s="83" t="s">
        <v>483</v>
      </c>
      <c r="L116"/>
      <c r="M116"/>
      <c r="N116"/>
      <c r="O116"/>
      <c r="P116"/>
      <c r="Q116"/>
      <c r="R116"/>
      <c r="S116"/>
    </row>
    <row r="117" spans="1:19">
      <c r="A117" s="83" t="s">
        <v>550</v>
      </c>
      <c r="B117" s="83" t="s">
        <v>878</v>
      </c>
      <c r="C117" s="83">
        <v>65.62</v>
      </c>
      <c r="D117" s="83">
        <v>65.62</v>
      </c>
      <c r="E117" s="83">
        <v>5.835</v>
      </c>
      <c r="F117" s="83">
        <v>0.251</v>
      </c>
      <c r="G117" s="83">
        <v>0.11</v>
      </c>
      <c r="H117" s="83" t="s">
        <v>549</v>
      </c>
      <c r="I117" s="83" t="s">
        <v>500</v>
      </c>
      <c r="J117" s="83">
        <v>180</v>
      </c>
      <c r="K117" s="83" t="s">
        <v>487</v>
      </c>
      <c r="L117"/>
      <c r="M117"/>
      <c r="N117"/>
      <c r="O117"/>
      <c r="P117"/>
      <c r="Q117"/>
      <c r="R117"/>
      <c r="S117"/>
    </row>
    <row r="118" spans="1:19">
      <c r="A118" s="83" t="s">
        <v>562</v>
      </c>
      <c r="B118" s="83" t="s">
        <v>878</v>
      </c>
      <c r="C118" s="83">
        <v>5.82</v>
      </c>
      <c r="D118" s="83">
        <v>23.29</v>
      </c>
      <c r="E118" s="83">
        <v>5.835</v>
      </c>
      <c r="F118" s="83">
        <v>0.251</v>
      </c>
      <c r="G118" s="83">
        <v>0.11</v>
      </c>
      <c r="H118" s="83" t="s">
        <v>549</v>
      </c>
      <c r="I118" s="83" t="s">
        <v>517</v>
      </c>
      <c r="J118" s="83">
        <v>0</v>
      </c>
      <c r="K118" s="83" t="s">
        <v>483</v>
      </c>
      <c r="L118"/>
      <c r="M118"/>
      <c r="N118"/>
      <c r="O118"/>
      <c r="P118"/>
      <c r="Q118"/>
      <c r="R118"/>
      <c r="S118"/>
    </row>
    <row r="119" spans="1:19">
      <c r="A119" s="83" t="s">
        <v>564</v>
      </c>
      <c r="B119" s="83" t="s">
        <v>878</v>
      </c>
      <c r="C119" s="83">
        <v>2.15</v>
      </c>
      <c r="D119" s="83">
        <v>8.58</v>
      </c>
      <c r="E119" s="83">
        <v>5.835</v>
      </c>
      <c r="F119" s="83">
        <v>0.251</v>
      </c>
      <c r="G119" s="83">
        <v>0.11</v>
      </c>
      <c r="H119" s="83" t="s">
        <v>549</v>
      </c>
      <c r="I119" s="83" t="s">
        <v>519</v>
      </c>
      <c r="J119" s="83">
        <v>180</v>
      </c>
      <c r="K119" s="83" t="s">
        <v>487</v>
      </c>
      <c r="L119"/>
      <c r="M119"/>
      <c r="N119"/>
      <c r="O119"/>
      <c r="P119"/>
      <c r="Q119"/>
      <c r="R119"/>
      <c r="S119"/>
    </row>
    <row r="120" spans="1:19">
      <c r="A120" s="83" t="s">
        <v>563</v>
      </c>
      <c r="B120" s="83" t="s">
        <v>878</v>
      </c>
      <c r="C120" s="83">
        <v>2.15</v>
      </c>
      <c r="D120" s="83">
        <v>8.59</v>
      </c>
      <c r="E120" s="83">
        <v>5.835</v>
      </c>
      <c r="F120" s="83">
        <v>0.251</v>
      </c>
      <c r="G120" s="83">
        <v>0.11</v>
      </c>
      <c r="H120" s="83" t="s">
        <v>549</v>
      </c>
      <c r="I120" s="83" t="s">
        <v>518</v>
      </c>
      <c r="J120" s="83">
        <v>0</v>
      </c>
      <c r="K120" s="83" t="s">
        <v>483</v>
      </c>
      <c r="L120"/>
      <c r="M120"/>
      <c r="N120"/>
      <c r="O120"/>
      <c r="P120"/>
      <c r="Q120"/>
      <c r="R120"/>
      <c r="S120"/>
    </row>
    <row r="121" spans="1:19">
      <c r="A121" s="83" t="s">
        <v>565</v>
      </c>
      <c r="B121" s="83" t="s">
        <v>878</v>
      </c>
      <c r="C121" s="83">
        <v>5.82</v>
      </c>
      <c r="D121" s="83">
        <v>23.29</v>
      </c>
      <c r="E121" s="83">
        <v>5.835</v>
      </c>
      <c r="F121" s="83">
        <v>0.251</v>
      </c>
      <c r="G121" s="83">
        <v>0.11</v>
      </c>
      <c r="H121" s="83" t="s">
        <v>549</v>
      </c>
      <c r="I121" s="83" t="s">
        <v>520</v>
      </c>
      <c r="J121" s="83">
        <v>180</v>
      </c>
      <c r="K121" s="83" t="s">
        <v>487</v>
      </c>
      <c r="L121"/>
      <c r="M121"/>
      <c r="N121"/>
      <c r="O121"/>
      <c r="P121"/>
      <c r="Q121"/>
      <c r="R121"/>
      <c r="S121"/>
    </row>
    <row r="122" spans="1:19">
      <c r="A122" s="83" t="s">
        <v>576</v>
      </c>
      <c r="B122" s="83" t="s">
        <v>878</v>
      </c>
      <c r="C122" s="83">
        <v>5.83</v>
      </c>
      <c r="D122" s="83">
        <v>5.83</v>
      </c>
      <c r="E122" s="83">
        <v>5.835</v>
      </c>
      <c r="F122" s="83">
        <v>0.251</v>
      </c>
      <c r="G122" s="83">
        <v>0.11</v>
      </c>
      <c r="H122" s="83" t="s">
        <v>549</v>
      </c>
      <c r="I122" s="83" t="s">
        <v>537</v>
      </c>
      <c r="J122" s="83">
        <v>0</v>
      </c>
      <c r="K122" s="83" t="s">
        <v>483</v>
      </c>
      <c r="L122"/>
      <c r="M122"/>
      <c r="N122"/>
      <c r="O122"/>
      <c r="P122"/>
      <c r="Q122"/>
      <c r="R122"/>
      <c r="S122"/>
    </row>
    <row r="123" spans="1:19">
      <c r="A123" s="83" t="s">
        <v>577</v>
      </c>
      <c r="B123" s="83" t="s">
        <v>878</v>
      </c>
      <c r="C123" s="83">
        <v>5.21</v>
      </c>
      <c r="D123" s="83">
        <v>5.21</v>
      </c>
      <c r="E123" s="83">
        <v>5.835</v>
      </c>
      <c r="F123" s="83">
        <v>0.251</v>
      </c>
      <c r="G123" s="83">
        <v>0.11</v>
      </c>
      <c r="H123" s="83" t="s">
        <v>549</v>
      </c>
      <c r="I123" s="83" t="s">
        <v>538</v>
      </c>
      <c r="J123" s="83">
        <v>0</v>
      </c>
      <c r="K123" s="83" t="s">
        <v>483</v>
      </c>
      <c r="L123"/>
      <c r="M123"/>
      <c r="N123"/>
      <c r="O123"/>
      <c r="P123"/>
      <c r="Q123"/>
      <c r="R123"/>
      <c r="S123"/>
    </row>
    <row r="124" spans="1:19">
      <c r="A124" s="83" t="s">
        <v>578</v>
      </c>
      <c r="B124" s="83" t="s">
        <v>878</v>
      </c>
      <c r="C124" s="83">
        <v>17.18</v>
      </c>
      <c r="D124" s="83">
        <v>17.18</v>
      </c>
      <c r="E124" s="83">
        <v>5.835</v>
      </c>
      <c r="F124" s="83">
        <v>0.251</v>
      </c>
      <c r="G124" s="83">
        <v>0.11</v>
      </c>
      <c r="H124" s="83" t="s">
        <v>549</v>
      </c>
      <c r="I124" s="83" t="s">
        <v>539</v>
      </c>
      <c r="J124" s="83">
        <v>180</v>
      </c>
      <c r="K124" s="83" t="s">
        <v>487</v>
      </c>
      <c r="L124"/>
      <c r="M124"/>
      <c r="N124"/>
      <c r="O124"/>
      <c r="P124"/>
      <c r="Q124"/>
      <c r="R124"/>
      <c r="S124"/>
    </row>
    <row r="125" spans="1:19">
      <c r="A125" s="83" t="s">
        <v>572</v>
      </c>
      <c r="B125" s="83" t="s">
        <v>878</v>
      </c>
      <c r="C125" s="83">
        <v>32.21</v>
      </c>
      <c r="D125" s="83">
        <v>32.21</v>
      </c>
      <c r="E125" s="83">
        <v>5.835</v>
      </c>
      <c r="F125" s="83">
        <v>0.251</v>
      </c>
      <c r="G125" s="83">
        <v>0.11</v>
      </c>
      <c r="H125" s="83" t="s">
        <v>549</v>
      </c>
      <c r="I125" s="83" t="s">
        <v>531</v>
      </c>
      <c r="J125" s="83">
        <v>0</v>
      </c>
      <c r="K125" s="83" t="s">
        <v>483</v>
      </c>
      <c r="L125"/>
      <c r="M125"/>
      <c r="N125"/>
      <c r="O125"/>
      <c r="P125"/>
      <c r="Q125"/>
      <c r="R125"/>
      <c r="S125"/>
    </row>
    <row r="126" spans="1:19">
      <c r="A126" s="83" t="s">
        <v>575</v>
      </c>
      <c r="B126" s="83" t="s">
        <v>878</v>
      </c>
      <c r="C126" s="83">
        <v>4.5999999999999996</v>
      </c>
      <c r="D126" s="83">
        <v>4.5999999999999996</v>
      </c>
      <c r="E126" s="83">
        <v>5.835</v>
      </c>
      <c r="F126" s="83">
        <v>0.251</v>
      </c>
      <c r="G126" s="83">
        <v>0.11</v>
      </c>
      <c r="H126" s="83" t="s">
        <v>549</v>
      </c>
      <c r="I126" s="83" t="s">
        <v>535</v>
      </c>
      <c r="J126" s="83">
        <v>180</v>
      </c>
      <c r="K126" s="83" t="s">
        <v>487</v>
      </c>
      <c r="L126"/>
      <c r="M126"/>
      <c r="N126"/>
      <c r="O126"/>
      <c r="P126"/>
      <c r="Q126"/>
      <c r="R126"/>
      <c r="S126"/>
    </row>
    <row r="127" spans="1:19">
      <c r="A127" s="83" t="s">
        <v>574</v>
      </c>
      <c r="B127" s="83" t="s">
        <v>878</v>
      </c>
      <c r="C127" s="83">
        <v>17.18</v>
      </c>
      <c r="D127" s="83">
        <v>17.18</v>
      </c>
      <c r="E127" s="83">
        <v>5.835</v>
      </c>
      <c r="F127" s="83">
        <v>0.251</v>
      </c>
      <c r="G127" s="83">
        <v>0.11</v>
      </c>
      <c r="H127" s="83" t="s">
        <v>549</v>
      </c>
      <c r="I127" s="83" t="s">
        <v>534</v>
      </c>
      <c r="J127" s="83">
        <v>90</v>
      </c>
      <c r="K127" s="83" t="s">
        <v>485</v>
      </c>
      <c r="L127"/>
      <c r="M127"/>
      <c r="N127"/>
      <c r="O127"/>
      <c r="P127"/>
      <c r="Q127"/>
      <c r="R127"/>
      <c r="S127"/>
    </row>
    <row r="128" spans="1:19">
      <c r="A128" s="83" t="s">
        <v>573</v>
      </c>
      <c r="B128" s="83" t="s">
        <v>878</v>
      </c>
      <c r="C128" s="83">
        <v>4.5999999999999996</v>
      </c>
      <c r="D128" s="83">
        <v>4.5999999999999996</v>
      </c>
      <c r="E128" s="83">
        <v>5.835</v>
      </c>
      <c r="F128" s="83">
        <v>0.251</v>
      </c>
      <c r="G128" s="83">
        <v>0.11</v>
      </c>
      <c r="H128" s="83" t="s">
        <v>549</v>
      </c>
      <c r="I128" s="83" t="s">
        <v>533</v>
      </c>
      <c r="J128" s="83">
        <v>0</v>
      </c>
      <c r="K128" s="83" t="s">
        <v>483</v>
      </c>
      <c r="L128"/>
      <c r="M128"/>
      <c r="N128"/>
      <c r="O128"/>
      <c r="P128"/>
      <c r="Q128"/>
      <c r="R128"/>
      <c r="S128"/>
    </row>
    <row r="129" spans="1:19">
      <c r="A129" s="83" t="s">
        <v>551</v>
      </c>
      <c r="B129" s="83" t="s">
        <v>878</v>
      </c>
      <c r="C129" s="83">
        <v>85.24</v>
      </c>
      <c r="D129" s="83">
        <v>85.24</v>
      </c>
      <c r="E129" s="83">
        <v>5.835</v>
      </c>
      <c r="F129" s="83">
        <v>0.251</v>
      </c>
      <c r="G129" s="83">
        <v>0.11</v>
      </c>
      <c r="H129" s="83" t="s">
        <v>549</v>
      </c>
      <c r="I129" s="83" t="s">
        <v>504</v>
      </c>
      <c r="J129" s="83">
        <v>180</v>
      </c>
      <c r="K129" s="83" t="s">
        <v>487</v>
      </c>
      <c r="L129"/>
      <c r="M129"/>
      <c r="N129"/>
      <c r="O129"/>
      <c r="P129"/>
      <c r="Q129"/>
      <c r="R129"/>
      <c r="S129"/>
    </row>
    <row r="130" spans="1:19">
      <c r="A130" s="83" t="s">
        <v>548</v>
      </c>
      <c r="B130" s="83" t="s">
        <v>878</v>
      </c>
      <c r="C130" s="83">
        <v>23.3</v>
      </c>
      <c r="D130" s="83">
        <v>23.3</v>
      </c>
      <c r="E130" s="83">
        <v>5.835</v>
      </c>
      <c r="F130" s="83">
        <v>0.251</v>
      </c>
      <c r="G130" s="83">
        <v>0.11</v>
      </c>
      <c r="H130" s="83" t="s">
        <v>549</v>
      </c>
      <c r="I130" s="83" t="s">
        <v>491</v>
      </c>
      <c r="J130" s="83">
        <v>180</v>
      </c>
      <c r="K130" s="83" t="s">
        <v>487</v>
      </c>
      <c r="L130"/>
      <c r="M130"/>
      <c r="N130"/>
      <c r="O130"/>
      <c r="P130"/>
      <c r="Q130"/>
      <c r="R130"/>
      <c r="S130"/>
    </row>
    <row r="131" spans="1:19">
      <c r="A131" s="83" t="s">
        <v>552</v>
      </c>
      <c r="B131" s="83" t="s">
        <v>879</v>
      </c>
      <c r="C131" s="83">
        <v>4.5999999999999996</v>
      </c>
      <c r="D131" s="83">
        <v>18.39</v>
      </c>
      <c r="E131" s="83">
        <v>5.835</v>
      </c>
      <c r="F131" s="83">
        <v>0.251</v>
      </c>
      <c r="G131" s="83">
        <v>0.11</v>
      </c>
      <c r="H131" s="83" t="s">
        <v>549</v>
      </c>
      <c r="I131" s="83" t="s">
        <v>507</v>
      </c>
      <c r="J131" s="83">
        <v>180</v>
      </c>
      <c r="K131" s="83" t="s">
        <v>487</v>
      </c>
      <c r="L131"/>
      <c r="M131"/>
      <c r="N131"/>
      <c r="O131"/>
      <c r="P131"/>
      <c r="Q131"/>
      <c r="R131"/>
      <c r="S131"/>
    </row>
    <row r="132" spans="1:19">
      <c r="A132" s="83" t="s">
        <v>553</v>
      </c>
      <c r="B132" s="83" t="s">
        <v>879</v>
      </c>
      <c r="C132" s="83">
        <v>8.58</v>
      </c>
      <c r="D132" s="83">
        <v>34.33</v>
      </c>
      <c r="E132" s="83">
        <v>5.835</v>
      </c>
      <c r="F132" s="83">
        <v>0.251</v>
      </c>
      <c r="G132" s="83">
        <v>0.11</v>
      </c>
      <c r="H132" s="83" t="s">
        <v>549</v>
      </c>
      <c r="I132" s="83" t="s">
        <v>508</v>
      </c>
      <c r="J132" s="83">
        <v>270</v>
      </c>
      <c r="K132" s="83" t="s">
        <v>489</v>
      </c>
      <c r="L132"/>
      <c r="M132"/>
      <c r="N132"/>
      <c r="O132"/>
      <c r="P132"/>
      <c r="Q132"/>
      <c r="R132"/>
      <c r="S132"/>
    </row>
    <row r="133" spans="1:19">
      <c r="A133" s="83" t="s">
        <v>566</v>
      </c>
      <c r="B133" s="83" t="s">
        <v>879</v>
      </c>
      <c r="C133" s="83">
        <v>4.5999999999999996</v>
      </c>
      <c r="D133" s="83">
        <v>4.5999999999999996</v>
      </c>
      <c r="E133" s="83">
        <v>5.835</v>
      </c>
      <c r="F133" s="83">
        <v>0.251</v>
      </c>
      <c r="G133" s="83">
        <v>0.11</v>
      </c>
      <c r="H133" s="83" t="s">
        <v>549</v>
      </c>
      <c r="I133" s="83" t="s">
        <v>521</v>
      </c>
      <c r="J133" s="83">
        <v>180</v>
      </c>
      <c r="K133" s="83" t="s">
        <v>487</v>
      </c>
      <c r="L133"/>
      <c r="M133"/>
      <c r="N133"/>
      <c r="O133"/>
      <c r="P133"/>
      <c r="Q133"/>
      <c r="R133"/>
      <c r="S133"/>
    </row>
    <row r="134" spans="1:19">
      <c r="A134" s="83" t="s">
        <v>567</v>
      </c>
      <c r="B134" s="83" t="s">
        <v>879</v>
      </c>
      <c r="C134" s="83">
        <v>8.59</v>
      </c>
      <c r="D134" s="83">
        <v>8.59</v>
      </c>
      <c r="E134" s="83">
        <v>5.835</v>
      </c>
      <c r="F134" s="83">
        <v>0.251</v>
      </c>
      <c r="G134" s="83">
        <v>0.11</v>
      </c>
      <c r="H134" s="83" t="s">
        <v>549</v>
      </c>
      <c r="I134" s="83" t="s">
        <v>522</v>
      </c>
      <c r="J134" s="83">
        <v>270</v>
      </c>
      <c r="K134" s="83" t="s">
        <v>489</v>
      </c>
      <c r="L134"/>
      <c r="M134"/>
      <c r="N134"/>
      <c r="O134"/>
      <c r="P134"/>
      <c r="Q134"/>
      <c r="R134"/>
      <c r="S134"/>
    </row>
    <row r="135" spans="1:19">
      <c r="A135" s="83" t="s">
        <v>554</v>
      </c>
      <c r="B135" s="83" t="s">
        <v>879</v>
      </c>
      <c r="C135" s="83">
        <v>4.5999999999999996</v>
      </c>
      <c r="D135" s="83">
        <v>18.39</v>
      </c>
      <c r="E135" s="83">
        <v>5.835</v>
      </c>
      <c r="F135" s="83">
        <v>0.251</v>
      </c>
      <c r="G135" s="83">
        <v>0.11</v>
      </c>
      <c r="H135" s="83" t="s">
        <v>549</v>
      </c>
      <c r="I135" s="83" t="s">
        <v>509</v>
      </c>
      <c r="J135" s="83">
        <v>0</v>
      </c>
      <c r="K135" s="83" t="s">
        <v>483</v>
      </c>
      <c r="L135"/>
      <c r="M135"/>
      <c r="N135"/>
      <c r="O135"/>
      <c r="P135"/>
      <c r="Q135"/>
      <c r="R135"/>
      <c r="S135"/>
    </row>
    <row r="136" spans="1:19">
      <c r="A136" s="83" t="s">
        <v>555</v>
      </c>
      <c r="B136" s="83" t="s">
        <v>879</v>
      </c>
      <c r="C136" s="83">
        <v>8.58</v>
      </c>
      <c r="D136" s="83">
        <v>34.33</v>
      </c>
      <c r="E136" s="83">
        <v>5.835</v>
      </c>
      <c r="F136" s="83">
        <v>0.251</v>
      </c>
      <c r="G136" s="83">
        <v>0.11</v>
      </c>
      <c r="H136" s="83" t="s">
        <v>549</v>
      </c>
      <c r="I136" s="83" t="s">
        <v>510</v>
      </c>
      <c r="J136" s="83">
        <v>270</v>
      </c>
      <c r="K136" s="83" t="s">
        <v>489</v>
      </c>
      <c r="L136"/>
      <c r="M136"/>
      <c r="N136"/>
      <c r="O136"/>
      <c r="P136"/>
      <c r="Q136"/>
      <c r="R136"/>
      <c r="S136"/>
    </row>
    <row r="137" spans="1:19">
      <c r="A137" s="83" t="s">
        <v>568</v>
      </c>
      <c r="B137" s="83" t="s">
        <v>879</v>
      </c>
      <c r="C137" s="83">
        <v>4.5999999999999996</v>
      </c>
      <c r="D137" s="83">
        <v>4.5999999999999996</v>
      </c>
      <c r="E137" s="83">
        <v>5.835</v>
      </c>
      <c r="F137" s="83">
        <v>0.251</v>
      </c>
      <c r="G137" s="83">
        <v>0.11</v>
      </c>
      <c r="H137" s="83" t="s">
        <v>549</v>
      </c>
      <c r="I137" s="83" t="s">
        <v>524</v>
      </c>
      <c r="J137" s="83">
        <v>0</v>
      </c>
      <c r="K137" s="83" t="s">
        <v>483</v>
      </c>
      <c r="L137"/>
      <c r="M137"/>
      <c r="N137"/>
      <c r="O137"/>
      <c r="P137"/>
      <c r="Q137"/>
      <c r="R137"/>
      <c r="S137"/>
    </row>
    <row r="138" spans="1:19">
      <c r="A138" s="83" t="s">
        <v>569</v>
      </c>
      <c r="B138" s="83" t="s">
        <v>879</v>
      </c>
      <c r="C138" s="83">
        <v>8.59</v>
      </c>
      <c r="D138" s="83">
        <v>8.59</v>
      </c>
      <c r="E138" s="83">
        <v>5.835</v>
      </c>
      <c r="F138" s="83">
        <v>0.251</v>
      </c>
      <c r="G138" s="83">
        <v>0.11</v>
      </c>
      <c r="H138" s="83" t="s">
        <v>549</v>
      </c>
      <c r="I138" s="83" t="s">
        <v>525</v>
      </c>
      <c r="J138" s="83">
        <v>270</v>
      </c>
      <c r="K138" s="83" t="s">
        <v>489</v>
      </c>
      <c r="L138"/>
      <c r="M138"/>
      <c r="N138"/>
      <c r="O138"/>
      <c r="P138"/>
      <c r="Q138"/>
      <c r="R138"/>
      <c r="S138"/>
    </row>
    <row r="139" spans="1:19">
      <c r="A139" s="83" t="s">
        <v>556</v>
      </c>
      <c r="B139" s="83" t="s">
        <v>879</v>
      </c>
      <c r="C139" s="83">
        <v>3.68</v>
      </c>
      <c r="D139" s="83">
        <v>279.51</v>
      </c>
      <c r="E139" s="83">
        <v>5.835</v>
      </c>
      <c r="F139" s="83">
        <v>0.251</v>
      </c>
      <c r="G139" s="83">
        <v>0.11</v>
      </c>
      <c r="H139" s="83" t="s">
        <v>549</v>
      </c>
      <c r="I139" s="83" t="s">
        <v>511</v>
      </c>
      <c r="J139" s="83">
        <v>180</v>
      </c>
      <c r="K139" s="83" t="s">
        <v>487</v>
      </c>
      <c r="L139"/>
      <c r="M139"/>
      <c r="N139"/>
      <c r="O139"/>
      <c r="P139"/>
      <c r="Q139"/>
      <c r="R139"/>
      <c r="S139"/>
    </row>
    <row r="140" spans="1:19">
      <c r="A140" s="83" t="s">
        <v>570</v>
      </c>
      <c r="B140" s="83" t="s">
        <v>879</v>
      </c>
      <c r="C140" s="83">
        <v>6.75</v>
      </c>
      <c r="D140" s="83">
        <v>60.74</v>
      </c>
      <c r="E140" s="83">
        <v>5.835</v>
      </c>
      <c r="F140" s="83">
        <v>0.251</v>
      </c>
      <c r="G140" s="83">
        <v>0.11</v>
      </c>
      <c r="H140" s="83" t="s">
        <v>549</v>
      </c>
      <c r="I140" s="83" t="s">
        <v>527</v>
      </c>
      <c r="J140" s="83">
        <v>180</v>
      </c>
      <c r="K140" s="83" t="s">
        <v>487</v>
      </c>
      <c r="L140"/>
      <c r="M140"/>
      <c r="N140"/>
      <c r="O140"/>
      <c r="P140"/>
      <c r="Q140"/>
      <c r="R140"/>
      <c r="S140"/>
    </row>
    <row r="141" spans="1:19">
      <c r="A141" s="83" t="s">
        <v>557</v>
      </c>
      <c r="B141" s="83" t="s">
        <v>879</v>
      </c>
      <c r="C141" s="83">
        <v>3.68</v>
      </c>
      <c r="D141" s="83">
        <v>279.60000000000002</v>
      </c>
      <c r="E141" s="83">
        <v>5.835</v>
      </c>
      <c r="F141" s="83">
        <v>0.251</v>
      </c>
      <c r="G141" s="83">
        <v>0.11</v>
      </c>
      <c r="H141" s="83" t="s">
        <v>549</v>
      </c>
      <c r="I141" s="83" t="s">
        <v>512</v>
      </c>
      <c r="J141" s="83">
        <v>0</v>
      </c>
      <c r="K141" s="83" t="s">
        <v>483</v>
      </c>
      <c r="L141"/>
      <c r="M141"/>
      <c r="N141"/>
      <c r="O141"/>
      <c r="P141"/>
      <c r="Q141"/>
      <c r="R141"/>
      <c r="S141"/>
    </row>
    <row r="142" spans="1:19">
      <c r="A142" s="83" t="s">
        <v>558</v>
      </c>
      <c r="B142" s="83" t="s">
        <v>879</v>
      </c>
      <c r="C142" s="83">
        <v>8.58</v>
      </c>
      <c r="D142" s="83">
        <v>34.33</v>
      </c>
      <c r="E142" s="83">
        <v>5.835</v>
      </c>
      <c r="F142" s="83">
        <v>0.251</v>
      </c>
      <c r="G142" s="83">
        <v>0.11</v>
      </c>
      <c r="H142" s="83" t="s">
        <v>549</v>
      </c>
      <c r="I142" s="83" t="s">
        <v>513</v>
      </c>
      <c r="J142" s="83">
        <v>90</v>
      </c>
      <c r="K142" s="83" t="s">
        <v>485</v>
      </c>
      <c r="L142"/>
      <c r="M142"/>
      <c r="N142"/>
      <c r="O142"/>
      <c r="P142"/>
      <c r="Q142"/>
      <c r="R142"/>
      <c r="S142"/>
    </row>
    <row r="143" spans="1:19">
      <c r="A143" s="83" t="s">
        <v>559</v>
      </c>
      <c r="B143" s="83" t="s">
        <v>879</v>
      </c>
      <c r="C143" s="83">
        <v>4.5999999999999996</v>
      </c>
      <c r="D143" s="83">
        <v>18.39</v>
      </c>
      <c r="E143" s="83">
        <v>5.835</v>
      </c>
      <c r="F143" s="83">
        <v>0.251</v>
      </c>
      <c r="G143" s="83">
        <v>0.11</v>
      </c>
      <c r="H143" s="83" t="s">
        <v>549</v>
      </c>
      <c r="I143" s="83" t="s">
        <v>514</v>
      </c>
      <c r="J143" s="83">
        <v>180</v>
      </c>
      <c r="K143" s="83" t="s">
        <v>487</v>
      </c>
      <c r="L143"/>
      <c r="M143"/>
      <c r="N143"/>
      <c r="O143"/>
      <c r="P143"/>
      <c r="Q143"/>
      <c r="R143"/>
      <c r="S143"/>
    </row>
    <row r="144" spans="1:19">
      <c r="A144" s="83" t="s">
        <v>561</v>
      </c>
      <c r="B144" s="83" t="s">
        <v>879</v>
      </c>
      <c r="C144" s="83">
        <v>8.58</v>
      </c>
      <c r="D144" s="83">
        <v>34.33</v>
      </c>
      <c r="E144" s="83">
        <v>5.835</v>
      </c>
      <c r="F144" s="83">
        <v>0.251</v>
      </c>
      <c r="G144" s="83">
        <v>0.11</v>
      </c>
      <c r="H144" s="83" t="s">
        <v>549</v>
      </c>
      <c r="I144" s="83" t="s">
        <v>516</v>
      </c>
      <c r="J144" s="83">
        <v>90</v>
      </c>
      <c r="K144" s="83" t="s">
        <v>485</v>
      </c>
      <c r="L144"/>
      <c r="M144"/>
      <c r="N144"/>
      <c r="O144"/>
      <c r="P144"/>
      <c r="Q144"/>
      <c r="R144"/>
      <c r="S144"/>
    </row>
    <row r="145" spans="1:19">
      <c r="A145" s="83" t="s">
        <v>560</v>
      </c>
      <c r="B145" s="83" t="s">
        <v>879</v>
      </c>
      <c r="C145" s="83">
        <v>4.5999999999999996</v>
      </c>
      <c r="D145" s="83">
        <v>18.39</v>
      </c>
      <c r="E145" s="83">
        <v>5.835</v>
      </c>
      <c r="F145" s="83">
        <v>0.251</v>
      </c>
      <c r="G145" s="83">
        <v>0.11</v>
      </c>
      <c r="H145" s="83" t="s">
        <v>549</v>
      </c>
      <c r="I145" s="83" t="s">
        <v>515</v>
      </c>
      <c r="J145" s="83">
        <v>0</v>
      </c>
      <c r="K145" s="83" t="s">
        <v>483</v>
      </c>
      <c r="L145"/>
      <c r="M145"/>
      <c r="N145"/>
      <c r="O145"/>
      <c r="P145"/>
      <c r="Q145"/>
      <c r="R145"/>
      <c r="S145"/>
    </row>
    <row r="146" spans="1:19">
      <c r="A146" s="83" t="s">
        <v>579</v>
      </c>
      <c r="B146" s="83"/>
      <c r="C146" s="83"/>
      <c r="D146" s="83">
        <v>1214.08</v>
      </c>
      <c r="E146" s="83">
        <v>5.83</v>
      </c>
      <c r="F146" s="83">
        <v>0.251</v>
      </c>
      <c r="G146" s="83">
        <v>0.11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580</v>
      </c>
      <c r="B147" s="83"/>
      <c r="C147" s="83"/>
      <c r="D147" s="83">
        <v>432.93</v>
      </c>
      <c r="E147" s="83">
        <v>5.83</v>
      </c>
      <c r="F147" s="83">
        <v>0.251</v>
      </c>
      <c r="G147" s="83">
        <v>0.11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581</v>
      </c>
      <c r="B148" s="83"/>
      <c r="C148" s="83"/>
      <c r="D148" s="83">
        <v>781.15</v>
      </c>
      <c r="E148" s="83">
        <v>5.83</v>
      </c>
      <c r="F148" s="83">
        <v>0.251</v>
      </c>
      <c r="G148" s="83">
        <v>0.11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241</v>
      </c>
      <c r="C150" s="83" t="s">
        <v>582</v>
      </c>
      <c r="D150" s="83" t="s">
        <v>583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584</v>
      </c>
      <c r="B151" s="83" t="s">
        <v>585</v>
      </c>
      <c r="C151" s="83">
        <v>3546253.16</v>
      </c>
      <c r="D151" s="83">
        <v>2.5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586</v>
      </c>
      <c r="B152" s="83" t="s">
        <v>587</v>
      </c>
      <c r="C152" s="83">
        <v>2900214.07</v>
      </c>
      <c r="D152" s="83">
        <v>0.7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241</v>
      </c>
      <c r="C154" s="83" t="s">
        <v>588</v>
      </c>
      <c r="D154" s="83" t="s">
        <v>589</v>
      </c>
      <c r="E154" s="83" t="s">
        <v>590</v>
      </c>
      <c r="F154" s="83" t="s">
        <v>591</v>
      </c>
      <c r="G154" s="83" t="s">
        <v>583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592</v>
      </c>
      <c r="B155" s="83" t="s">
        <v>593</v>
      </c>
      <c r="C155" s="83">
        <v>35119.32</v>
      </c>
      <c r="D155" s="83">
        <v>24215.15</v>
      </c>
      <c r="E155" s="83">
        <v>10904.17</v>
      </c>
      <c r="F155" s="83">
        <v>0.69</v>
      </c>
      <c r="G155" s="83" t="s">
        <v>594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600</v>
      </c>
      <c r="B156" s="83" t="s">
        <v>593</v>
      </c>
      <c r="C156" s="83">
        <v>9531.4699999999993</v>
      </c>
      <c r="D156" s="83">
        <v>6587.5</v>
      </c>
      <c r="E156" s="83">
        <v>2943.97</v>
      </c>
      <c r="F156" s="83">
        <v>0.69</v>
      </c>
      <c r="G156" s="83" t="s">
        <v>594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595</v>
      </c>
      <c r="B157" s="83" t="s">
        <v>593</v>
      </c>
      <c r="C157" s="83">
        <v>35255.11</v>
      </c>
      <c r="D157" s="83">
        <v>24312.49</v>
      </c>
      <c r="E157" s="83">
        <v>10942.63</v>
      </c>
      <c r="F157" s="83">
        <v>0.69</v>
      </c>
      <c r="G157" s="83" t="s">
        <v>594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601</v>
      </c>
      <c r="B158" s="83" t="s">
        <v>593</v>
      </c>
      <c r="C158" s="83">
        <v>9587.3799999999992</v>
      </c>
      <c r="D158" s="83">
        <v>6627.49</v>
      </c>
      <c r="E158" s="83">
        <v>2959.89</v>
      </c>
      <c r="F158" s="83">
        <v>0.69</v>
      </c>
      <c r="G158" s="83" t="s">
        <v>594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596</v>
      </c>
      <c r="B159" s="83" t="s">
        <v>593</v>
      </c>
      <c r="C159" s="83">
        <v>698246.72</v>
      </c>
      <c r="D159" s="83">
        <v>440343.37</v>
      </c>
      <c r="E159" s="83">
        <v>257903.35</v>
      </c>
      <c r="F159" s="83">
        <v>0.63</v>
      </c>
      <c r="G159" s="83" t="s">
        <v>594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602</v>
      </c>
      <c r="B160" s="83" t="s">
        <v>593</v>
      </c>
      <c r="C160" s="83">
        <v>45489.85</v>
      </c>
      <c r="D160" s="83">
        <v>28700.58</v>
      </c>
      <c r="E160" s="83">
        <v>16789.28</v>
      </c>
      <c r="F160" s="83">
        <v>0.63</v>
      </c>
      <c r="G160" s="83" t="s">
        <v>594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597</v>
      </c>
      <c r="B161" s="83" t="s">
        <v>593</v>
      </c>
      <c r="C161" s="83">
        <v>698246.72</v>
      </c>
      <c r="D161" s="83">
        <v>440343.37</v>
      </c>
      <c r="E161" s="83">
        <v>257903.35</v>
      </c>
      <c r="F161" s="83">
        <v>0.63</v>
      </c>
      <c r="G161" s="83" t="s">
        <v>594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598</v>
      </c>
      <c r="B162" s="83" t="s">
        <v>593</v>
      </c>
      <c r="C162" s="83">
        <v>28424.68</v>
      </c>
      <c r="D162" s="83">
        <v>19470.830000000002</v>
      </c>
      <c r="E162" s="83">
        <v>8953.85</v>
      </c>
      <c r="F162" s="83">
        <v>0.68</v>
      </c>
      <c r="G162" s="83" t="s">
        <v>594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599</v>
      </c>
      <c r="B163" s="83" t="s">
        <v>593</v>
      </c>
      <c r="C163" s="83">
        <v>28501.01</v>
      </c>
      <c r="D163" s="83">
        <v>19527.669999999998</v>
      </c>
      <c r="E163" s="83">
        <v>8973.34</v>
      </c>
      <c r="F163" s="83">
        <v>0.69</v>
      </c>
      <c r="G163" s="83" t="s">
        <v>594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604</v>
      </c>
      <c r="B164" s="83" t="s">
        <v>593</v>
      </c>
      <c r="C164" s="83">
        <v>81034.02</v>
      </c>
      <c r="D164" s="83">
        <v>51130.14</v>
      </c>
      <c r="E164" s="83">
        <v>29903.88</v>
      </c>
      <c r="F164" s="83">
        <v>0.63</v>
      </c>
      <c r="G164" s="83" t="s">
        <v>594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605</v>
      </c>
      <c r="B165" s="83" t="s">
        <v>593</v>
      </c>
      <c r="C165" s="83">
        <v>5386.95</v>
      </c>
      <c r="D165" s="83">
        <v>3388</v>
      </c>
      <c r="E165" s="83">
        <v>1998.96</v>
      </c>
      <c r="F165" s="83">
        <v>0.63</v>
      </c>
      <c r="G165" s="83" t="s">
        <v>594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603</v>
      </c>
      <c r="B166" s="83" t="s">
        <v>593</v>
      </c>
      <c r="C166" s="83">
        <v>858140.3</v>
      </c>
      <c r="D166" s="83">
        <v>573671.61</v>
      </c>
      <c r="E166" s="83">
        <v>284468.69</v>
      </c>
      <c r="F166" s="83">
        <v>0.67</v>
      </c>
      <c r="G166" s="83" t="s">
        <v>594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241</v>
      </c>
      <c r="C168" s="83" t="s">
        <v>588</v>
      </c>
      <c r="D168" s="83" t="s">
        <v>583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625</v>
      </c>
      <c r="B169" s="83" t="s">
        <v>607</v>
      </c>
      <c r="C169" s="83">
        <v>40372.85</v>
      </c>
      <c r="D169" s="83" t="s">
        <v>594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606</v>
      </c>
      <c r="B170" s="83" t="s">
        <v>607</v>
      </c>
      <c r="C170" s="83">
        <v>42427.64</v>
      </c>
      <c r="D170" s="83" t="s">
        <v>594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613</v>
      </c>
      <c r="B171" s="83" t="s">
        <v>607</v>
      </c>
      <c r="C171" s="83">
        <v>18395.62</v>
      </c>
      <c r="D171" s="83" t="s">
        <v>594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621</v>
      </c>
      <c r="B172" s="83" t="s">
        <v>607</v>
      </c>
      <c r="C172" s="83">
        <v>10865.96</v>
      </c>
      <c r="D172" s="83" t="s">
        <v>594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628</v>
      </c>
      <c r="B173" s="83" t="s">
        <v>607</v>
      </c>
      <c r="C173" s="83">
        <v>4347.82</v>
      </c>
      <c r="D173" s="83" t="s">
        <v>594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838</v>
      </c>
      <c r="B174" s="83" t="s">
        <v>839</v>
      </c>
      <c r="C174" s="83">
        <v>11886.67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626</v>
      </c>
      <c r="B175" s="83" t="s">
        <v>607</v>
      </c>
      <c r="C175" s="83">
        <v>41340.720000000001</v>
      </c>
      <c r="D175" s="83" t="s">
        <v>594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627</v>
      </c>
      <c r="B176" s="83" t="s">
        <v>607</v>
      </c>
      <c r="C176" s="83">
        <v>15043.42</v>
      </c>
      <c r="D176" s="83" t="s">
        <v>594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612</v>
      </c>
      <c r="B177" s="83" t="s">
        <v>607</v>
      </c>
      <c r="C177" s="83">
        <v>46417.05</v>
      </c>
      <c r="D177" s="83" t="s">
        <v>594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614</v>
      </c>
      <c r="B178" s="83" t="s">
        <v>607</v>
      </c>
      <c r="C178" s="83">
        <v>91712.639999999999</v>
      </c>
      <c r="D178" s="83" t="s">
        <v>594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610</v>
      </c>
      <c r="B179" s="83" t="s">
        <v>607</v>
      </c>
      <c r="C179" s="83">
        <v>406.65</v>
      </c>
      <c r="D179" s="83" t="s">
        <v>594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608</v>
      </c>
      <c r="B180" s="83" t="s">
        <v>607</v>
      </c>
      <c r="C180" s="83">
        <v>5853.7</v>
      </c>
      <c r="D180" s="83" t="s">
        <v>594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609</v>
      </c>
      <c r="B181" s="83" t="s">
        <v>607</v>
      </c>
      <c r="C181" s="83">
        <v>7218.03</v>
      </c>
      <c r="D181" s="83" t="s">
        <v>594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615</v>
      </c>
      <c r="B182" s="83" t="s">
        <v>607</v>
      </c>
      <c r="C182" s="83">
        <v>17642.04</v>
      </c>
      <c r="D182" s="83" t="s">
        <v>594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622</v>
      </c>
      <c r="B183" s="83" t="s">
        <v>607</v>
      </c>
      <c r="C183" s="83">
        <v>4813.12</v>
      </c>
      <c r="D183" s="83" t="s">
        <v>594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616</v>
      </c>
      <c r="B184" s="83" t="s">
        <v>607</v>
      </c>
      <c r="C184" s="83">
        <v>17607.66</v>
      </c>
      <c r="D184" s="83" t="s">
        <v>594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623</v>
      </c>
      <c r="B185" s="83" t="s">
        <v>607</v>
      </c>
      <c r="C185" s="83">
        <v>4812.3999999999996</v>
      </c>
      <c r="D185" s="83" t="s">
        <v>594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617</v>
      </c>
      <c r="B186" s="83" t="s">
        <v>607</v>
      </c>
      <c r="C186" s="83">
        <v>823599.64</v>
      </c>
      <c r="D186" s="83" t="s">
        <v>594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624</v>
      </c>
      <c r="B187" s="83" t="s">
        <v>607</v>
      </c>
      <c r="C187" s="83">
        <v>48157.57</v>
      </c>
      <c r="D187" s="83" t="s">
        <v>594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618</v>
      </c>
      <c r="B188" s="83" t="s">
        <v>607</v>
      </c>
      <c r="C188" s="83">
        <v>823599.64</v>
      </c>
      <c r="D188" s="83" t="s">
        <v>594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619</v>
      </c>
      <c r="B189" s="83" t="s">
        <v>607</v>
      </c>
      <c r="C189" s="83">
        <v>17182.14</v>
      </c>
      <c r="D189" s="83" t="s">
        <v>594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620</v>
      </c>
      <c r="B190" s="83" t="s">
        <v>607</v>
      </c>
      <c r="C190" s="83">
        <v>17142.09</v>
      </c>
      <c r="D190" s="83" t="s">
        <v>594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611</v>
      </c>
      <c r="B191" s="83" t="s">
        <v>607</v>
      </c>
      <c r="C191" s="83">
        <v>616.30999999999995</v>
      </c>
      <c r="D191" s="83" t="s">
        <v>594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630</v>
      </c>
      <c r="B192" s="83" t="s">
        <v>607</v>
      </c>
      <c r="C192" s="83">
        <v>45387.07</v>
      </c>
      <c r="D192" s="83" t="s">
        <v>594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631</v>
      </c>
      <c r="B193" s="83" t="s">
        <v>607</v>
      </c>
      <c r="C193" s="83">
        <v>2971.77</v>
      </c>
      <c r="D193" s="83" t="s">
        <v>594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629</v>
      </c>
      <c r="B194" s="83" t="s">
        <v>607</v>
      </c>
      <c r="C194" s="83">
        <v>223210.68</v>
      </c>
      <c r="D194" s="83" t="s">
        <v>594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241</v>
      </c>
      <c r="C196" s="83" t="s">
        <v>632</v>
      </c>
      <c r="D196" s="83" t="s">
        <v>633</v>
      </c>
      <c r="E196" s="83" t="s">
        <v>634</v>
      </c>
      <c r="F196" s="83" t="s">
        <v>635</v>
      </c>
      <c r="G196" s="83" t="s">
        <v>636</v>
      </c>
      <c r="H196" s="83" t="s">
        <v>637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840</v>
      </c>
      <c r="B197" s="83" t="s">
        <v>642</v>
      </c>
      <c r="C197" s="83">
        <v>0.54</v>
      </c>
      <c r="D197" s="83">
        <v>50</v>
      </c>
      <c r="E197" s="83">
        <v>0.33</v>
      </c>
      <c r="F197" s="83">
        <v>30.4</v>
      </c>
      <c r="G197" s="83">
        <v>1</v>
      </c>
      <c r="H197" s="83" t="s">
        <v>841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652</v>
      </c>
      <c r="B198" s="83" t="s">
        <v>639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640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653</v>
      </c>
      <c r="B199" s="83" t="s">
        <v>639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640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638</v>
      </c>
      <c r="B200" s="83" t="s">
        <v>639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640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641</v>
      </c>
      <c r="B201" s="83" t="s">
        <v>642</v>
      </c>
      <c r="C201" s="83">
        <v>0.52</v>
      </c>
      <c r="D201" s="83">
        <v>331</v>
      </c>
      <c r="E201" s="83">
        <v>1.36</v>
      </c>
      <c r="F201" s="83">
        <v>865.71</v>
      </c>
      <c r="G201" s="83">
        <v>1</v>
      </c>
      <c r="H201" s="83" t="s">
        <v>643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649</v>
      </c>
      <c r="B202" s="83" t="s">
        <v>642</v>
      </c>
      <c r="C202" s="83">
        <v>0.52</v>
      </c>
      <c r="D202" s="83">
        <v>331</v>
      </c>
      <c r="E202" s="83">
        <v>0.37</v>
      </c>
      <c r="F202" s="83">
        <v>236.24</v>
      </c>
      <c r="G202" s="83">
        <v>1</v>
      </c>
      <c r="H202" s="83" t="s">
        <v>643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644</v>
      </c>
      <c r="B203" s="83" t="s">
        <v>642</v>
      </c>
      <c r="C203" s="83">
        <v>0.52</v>
      </c>
      <c r="D203" s="83">
        <v>331</v>
      </c>
      <c r="E203" s="83">
        <v>1.37</v>
      </c>
      <c r="F203" s="83">
        <v>869.41</v>
      </c>
      <c r="G203" s="83">
        <v>1</v>
      </c>
      <c r="H203" s="83" t="s">
        <v>643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650</v>
      </c>
      <c r="B204" s="83" t="s">
        <v>642</v>
      </c>
      <c r="C204" s="83">
        <v>0.52</v>
      </c>
      <c r="D204" s="83">
        <v>331</v>
      </c>
      <c r="E204" s="83">
        <v>0.37</v>
      </c>
      <c r="F204" s="83">
        <v>237.75</v>
      </c>
      <c r="G204" s="83">
        <v>1</v>
      </c>
      <c r="H204" s="83" t="s">
        <v>643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645</v>
      </c>
      <c r="B205" s="83" t="s">
        <v>642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643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651</v>
      </c>
      <c r="B206" s="83" t="s">
        <v>642</v>
      </c>
      <c r="C206" s="83">
        <v>0.52</v>
      </c>
      <c r="D206" s="83">
        <v>331</v>
      </c>
      <c r="E206" s="83">
        <v>1.34</v>
      </c>
      <c r="F206" s="83">
        <v>849.89</v>
      </c>
      <c r="G206" s="83">
        <v>1</v>
      </c>
      <c r="H206" s="83" t="s">
        <v>643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646</v>
      </c>
      <c r="B207" s="83" t="s">
        <v>642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643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647</v>
      </c>
      <c r="B208" s="83" t="s">
        <v>642</v>
      </c>
      <c r="C208" s="83">
        <v>0.52</v>
      </c>
      <c r="D208" s="83">
        <v>331</v>
      </c>
      <c r="E208" s="83">
        <v>1.08</v>
      </c>
      <c r="F208" s="83">
        <v>690.58</v>
      </c>
      <c r="G208" s="83">
        <v>1</v>
      </c>
      <c r="H208" s="83" t="s">
        <v>643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648</v>
      </c>
      <c r="B209" s="83" t="s">
        <v>642</v>
      </c>
      <c r="C209" s="83">
        <v>0.52</v>
      </c>
      <c r="D209" s="83">
        <v>331</v>
      </c>
      <c r="E209" s="83">
        <v>1.0900000000000001</v>
      </c>
      <c r="F209" s="83">
        <v>692.87</v>
      </c>
      <c r="G209" s="83">
        <v>1</v>
      </c>
      <c r="H209" s="83" t="s">
        <v>643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657</v>
      </c>
      <c r="B210" s="83" t="s">
        <v>642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656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658</v>
      </c>
      <c r="B211" s="83" t="s">
        <v>642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656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654</v>
      </c>
      <c r="B212" s="83" t="s">
        <v>655</v>
      </c>
      <c r="C212" s="83">
        <v>0.61</v>
      </c>
      <c r="D212" s="83">
        <v>1017.59</v>
      </c>
      <c r="E212" s="83">
        <v>37.979999999999997</v>
      </c>
      <c r="F212" s="83">
        <v>63185.04</v>
      </c>
      <c r="G212" s="83">
        <v>1</v>
      </c>
      <c r="H212" s="83" t="s">
        <v>656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241</v>
      </c>
      <c r="C214" s="83" t="s">
        <v>659</v>
      </c>
      <c r="D214" s="83" t="s">
        <v>660</v>
      </c>
      <c r="E214" s="83" t="s">
        <v>661</v>
      </c>
      <c r="F214" s="83" t="s">
        <v>662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667</v>
      </c>
      <c r="B215" s="83" t="s">
        <v>664</v>
      </c>
      <c r="C215" s="83" t="s">
        <v>665</v>
      </c>
      <c r="D215" s="83">
        <v>179352</v>
      </c>
      <c r="E215" s="83">
        <v>32496.5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666</v>
      </c>
      <c r="B216" s="83" t="s">
        <v>664</v>
      </c>
      <c r="C216" s="83" t="s">
        <v>665</v>
      </c>
      <c r="D216" s="83">
        <v>179352</v>
      </c>
      <c r="E216" s="83">
        <v>15969.81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663</v>
      </c>
      <c r="B217" s="83" t="s">
        <v>664</v>
      </c>
      <c r="C217" s="83" t="s">
        <v>665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241</v>
      </c>
      <c r="C219" s="83" t="s">
        <v>668</v>
      </c>
      <c r="D219" s="83" t="s">
        <v>669</v>
      </c>
      <c r="E219" s="83" t="s">
        <v>670</v>
      </c>
      <c r="F219" s="83" t="s">
        <v>671</v>
      </c>
      <c r="G219" s="83" t="s">
        <v>672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673</v>
      </c>
      <c r="B220" s="83" t="s">
        <v>674</v>
      </c>
      <c r="C220" s="83">
        <v>2</v>
      </c>
      <c r="D220" s="83">
        <v>845000</v>
      </c>
      <c r="E220" s="83">
        <v>0.78</v>
      </c>
      <c r="F220" s="83">
        <v>0.33</v>
      </c>
      <c r="G220" s="83">
        <v>0.65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675</v>
      </c>
      <c r="C222" s="83" t="s">
        <v>676</v>
      </c>
      <c r="D222" s="83" t="s">
        <v>677</v>
      </c>
      <c r="E222" s="83" t="s">
        <v>678</v>
      </c>
      <c r="F222" s="83" t="s">
        <v>679</v>
      </c>
      <c r="G222" s="83" t="s">
        <v>680</v>
      </c>
      <c r="H222" s="83" t="s">
        <v>681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682</v>
      </c>
      <c r="B223" s="83">
        <v>201315.4301</v>
      </c>
      <c r="C223" s="83">
        <v>246.22839999999999</v>
      </c>
      <c r="D223" s="83">
        <v>889.82799999999997</v>
      </c>
      <c r="E223" s="83">
        <v>0</v>
      </c>
      <c r="F223" s="83">
        <v>2.5999999999999999E-3</v>
      </c>
      <c r="G223" s="83">
        <v>303454.07439999998</v>
      </c>
      <c r="H223" s="83">
        <v>77858.700200000007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683</v>
      </c>
      <c r="B224" s="83">
        <v>173967.2654</v>
      </c>
      <c r="C224" s="83">
        <v>212.2045</v>
      </c>
      <c r="D224" s="83">
        <v>760.90150000000006</v>
      </c>
      <c r="E224" s="83">
        <v>0</v>
      </c>
      <c r="F224" s="83">
        <v>2.2000000000000001E-3</v>
      </c>
      <c r="G224" s="83">
        <v>259483.6458</v>
      </c>
      <c r="H224" s="83">
        <v>67207.7549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684</v>
      </c>
      <c r="B225" s="83">
        <v>198091.99799999999</v>
      </c>
      <c r="C225" s="83">
        <v>246.17910000000001</v>
      </c>
      <c r="D225" s="83">
        <v>930.10680000000002</v>
      </c>
      <c r="E225" s="83">
        <v>0</v>
      </c>
      <c r="F225" s="83">
        <v>2.7000000000000001E-3</v>
      </c>
      <c r="G225" s="83">
        <v>317211.848</v>
      </c>
      <c r="H225" s="83">
        <v>77113.869900000005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685</v>
      </c>
      <c r="B226" s="83">
        <v>210011.20269999999</v>
      </c>
      <c r="C226" s="83">
        <v>264.48419999999999</v>
      </c>
      <c r="D226" s="83">
        <v>1034.9858999999999</v>
      </c>
      <c r="E226" s="83">
        <v>0</v>
      </c>
      <c r="F226" s="83">
        <v>3.0000000000000001E-3</v>
      </c>
      <c r="G226" s="83">
        <v>352999.02980000002</v>
      </c>
      <c r="H226" s="83">
        <v>82203.995800000004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387</v>
      </c>
      <c r="B227" s="83">
        <v>240531.16339999999</v>
      </c>
      <c r="C227" s="83">
        <v>305.60879999999997</v>
      </c>
      <c r="D227" s="83">
        <v>1223.0471</v>
      </c>
      <c r="E227" s="83">
        <v>0</v>
      </c>
      <c r="F227" s="83">
        <v>3.5000000000000001E-3</v>
      </c>
      <c r="G227" s="83">
        <v>417153.83010000002</v>
      </c>
      <c r="H227" s="83">
        <v>94496.8462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686</v>
      </c>
      <c r="B228" s="83">
        <v>256243.03829999999</v>
      </c>
      <c r="C228" s="83">
        <v>327.61630000000002</v>
      </c>
      <c r="D228" s="83">
        <v>1331.5752</v>
      </c>
      <c r="E228" s="83">
        <v>0</v>
      </c>
      <c r="F228" s="83">
        <v>3.8E-3</v>
      </c>
      <c r="G228" s="83">
        <v>454180.2084</v>
      </c>
      <c r="H228" s="83">
        <v>100933.08500000001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687</v>
      </c>
      <c r="B229" s="83">
        <v>280008.9425</v>
      </c>
      <c r="C229" s="83">
        <v>359.09690000000001</v>
      </c>
      <c r="D229" s="83">
        <v>1470.4111</v>
      </c>
      <c r="E229" s="83">
        <v>0</v>
      </c>
      <c r="F229" s="83">
        <v>4.1999999999999997E-3</v>
      </c>
      <c r="G229" s="83">
        <v>501540.23959999997</v>
      </c>
      <c r="H229" s="83">
        <v>110435.5181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688</v>
      </c>
      <c r="B230" s="83">
        <v>272609.66820000001</v>
      </c>
      <c r="C230" s="83">
        <v>349.2715</v>
      </c>
      <c r="D230" s="83">
        <v>1426.8463999999999</v>
      </c>
      <c r="E230" s="83">
        <v>0</v>
      </c>
      <c r="F230" s="83">
        <v>4.1000000000000003E-3</v>
      </c>
      <c r="G230" s="83">
        <v>486679.2513</v>
      </c>
      <c r="H230" s="83">
        <v>107473.9068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689</v>
      </c>
      <c r="B231" s="83">
        <v>243162.511</v>
      </c>
      <c r="C231" s="83">
        <v>310.20499999999998</v>
      </c>
      <c r="D231" s="83">
        <v>1253.9748</v>
      </c>
      <c r="E231" s="83">
        <v>0</v>
      </c>
      <c r="F231" s="83">
        <v>3.5999999999999999E-3</v>
      </c>
      <c r="G231" s="83">
        <v>427708.6348</v>
      </c>
      <c r="H231" s="83">
        <v>95692.117499999993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690</v>
      </c>
      <c r="B232" s="83">
        <v>223618.2666</v>
      </c>
      <c r="C232" s="83">
        <v>283.0104</v>
      </c>
      <c r="D232" s="83">
        <v>1121.5085999999999</v>
      </c>
      <c r="E232" s="83">
        <v>0</v>
      </c>
      <c r="F232" s="83">
        <v>3.2000000000000002E-3</v>
      </c>
      <c r="G232" s="83">
        <v>382515.97399999999</v>
      </c>
      <c r="H232" s="83">
        <v>87709.2981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691</v>
      </c>
      <c r="B233" s="83">
        <v>197227.49789999999</v>
      </c>
      <c r="C233" s="83">
        <v>246.80240000000001</v>
      </c>
      <c r="D233" s="83">
        <v>949.82420000000002</v>
      </c>
      <c r="E233" s="83">
        <v>0</v>
      </c>
      <c r="F233" s="83">
        <v>2.7000000000000001E-3</v>
      </c>
      <c r="G233" s="83">
        <v>323945.3346</v>
      </c>
      <c r="H233" s="83">
        <v>76996.159799999994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692</v>
      </c>
      <c r="B234" s="83">
        <v>193962.42360000001</v>
      </c>
      <c r="C234" s="83">
        <v>237.6096</v>
      </c>
      <c r="D234" s="83">
        <v>862.57360000000006</v>
      </c>
      <c r="E234" s="83">
        <v>0</v>
      </c>
      <c r="F234" s="83">
        <v>2.5000000000000001E-3</v>
      </c>
      <c r="G234" s="83">
        <v>294161.73200000002</v>
      </c>
      <c r="H234" s="83">
        <v>75063.211800000005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693</v>
      </c>
      <c r="B236" s="84">
        <v>2690750</v>
      </c>
      <c r="C236" s="83">
        <v>3388.317</v>
      </c>
      <c r="D236" s="83">
        <v>13255.583000000001</v>
      </c>
      <c r="E236" s="83">
        <v>0</v>
      </c>
      <c r="F236" s="83">
        <v>3.7999999999999999E-2</v>
      </c>
      <c r="G236" s="84">
        <v>4521030</v>
      </c>
      <c r="H236" s="84">
        <v>1053180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694</v>
      </c>
      <c r="B237" s="83">
        <v>173967.2654</v>
      </c>
      <c r="C237" s="83">
        <v>212.2045</v>
      </c>
      <c r="D237" s="83">
        <v>760.90150000000006</v>
      </c>
      <c r="E237" s="83">
        <v>0</v>
      </c>
      <c r="F237" s="83">
        <v>2.2000000000000001E-3</v>
      </c>
      <c r="G237" s="83">
        <v>259483.6458</v>
      </c>
      <c r="H237" s="83">
        <v>67207.7549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695</v>
      </c>
      <c r="B238" s="83">
        <v>280008.9425</v>
      </c>
      <c r="C238" s="83">
        <v>359.09690000000001</v>
      </c>
      <c r="D238" s="83">
        <v>1470.4111</v>
      </c>
      <c r="E238" s="83">
        <v>0</v>
      </c>
      <c r="F238" s="83">
        <v>4.1999999999999997E-3</v>
      </c>
      <c r="G238" s="83">
        <v>501540.23959999997</v>
      </c>
      <c r="H238" s="83">
        <v>110435.5181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696</v>
      </c>
      <c r="C240" s="83" t="s">
        <v>697</v>
      </c>
      <c r="D240" s="83" t="s">
        <v>698</v>
      </c>
      <c r="E240" s="83" t="s">
        <v>699</v>
      </c>
      <c r="F240" s="83" t="s">
        <v>700</v>
      </c>
      <c r="G240" s="83" t="s">
        <v>701</v>
      </c>
      <c r="H240" s="83" t="s">
        <v>702</v>
      </c>
      <c r="I240" s="83" t="s">
        <v>703</v>
      </c>
      <c r="J240" s="83" t="s">
        <v>704</v>
      </c>
      <c r="K240" s="83" t="s">
        <v>705</v>
      </c>
      <c r="L240" s="83" t="s">
        <v>706</v>
      </c>
      <c r="M240" s="83" t="s">
        <v>707</v>
      </c>
      <c r="N240" s="83" t="s">
        <v>708</v>
      </c>
      <c r="O240" s="83" t="s">
        <v>709</v>
      </c>
      <c r="P240" s="83" t="s">
        <v>710</v>
      </c>
      <c r="Q240" s="83" t="s">
        <v>711</v>
      </c>
      <c r="R240" s="83" t="s">
        <v>712</v>
      </c>
      <c r="S240" s="83" t="s">
        <v>713</v>
      </c>
    </row>
    <row r="241" spans="1:19">
      <c r="A241" s="83" t="s">
        <v>682</v>
      </c>
      <c r="B241" s="84">
        <v>671393000000</v>
      </c>
      <c r="C241" s="83">
        <v>517897.288</v>
      </c>
      <c r="D241" s="83" t="s">
        <v>746</v>
      </c>
      <c r="E241" s="83">
        <v>177438.022</v>
      </c>
      <c r="F241" s="83">
        <v>92719.3</v>
      </c>
      <c r="G241" s="83">
        <v>36855.482000000004</v>
      </c>
      <c r="H241" s="83">
        <v>0</v>
      </c>
      <c r="I241" s="83">
        <v>143705.14499999999</v>
      </c>
      <c r="J241" s="83">
        <v>11888</v>
      </c>
      <c r="K241" s="83">
        <v>3969.596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2432.951</v>
      </c>
      <c r="R241" s="83">
        <v>0</v>
      </c>
      <c r="S241" s="83">
        <v>0</v>
      </c>
    </row>
    <row r="242" spans="1:19">
      <c r="A242" s="83" t="s">
        <v>683</v>
      </c>
      <c r="B242" s="84">
        <v>574108000000</v>
      </c>
      <c r="C242" s="83">
        <v>475412.81</v>
      </c>
      <c r="D242" s="83" t="s">
        <v>747</v>
      </c>
      <c r="E242" s="83">
        <v>167588.533</v>
      </c>
      <c r="F242" s="83">
        <v>91473.540999999997</v>
      </c>
      <c r="G242" s="83">
        <v>36830.591</v>
      </c>
      <c r="H242" s="83">
        <v>0</v>
      </c>
      <c r="I242" s="83">
        <v>112432.334</v>
      </c>
      <c r="J242" s="83">
        <v>11888</v>
      </c>
      <c r="K242" s="83">
        <v>3455.0949999999998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2855.9250000000002</v>
      </c>
      <c r="R242" s="83">
        <v>0</v>
      </c>
      <c r="S242" s="83">
        <v>0</v>
      </c>
    </row>
    <row r="243" spans="1:19">
      <c r="A243" s="83" t="s">
        <v>684</v>
      </c>
      <c r="B243" s="84">
        <v>701832000000</v>
      </c>
      <c r="C243" s="83">
        <v>524324.95299999998</v>
      </c>
      <c r="D243" s="83" t="s">
        <v>846</v>
      </c>
      <c r="E243" s="83">
        <v>167588.533</v>
      </c>
      <c r="F243" s="83">
        <v>91473.540999999997</v>
      </c>
      <c r="G243" s="83">
        <v>37117.599000000002</v>
      </c>
      <c r="H243" s="83">
        <v>0</v>
      </c>
      <c r="I243" s="83">
        <v>159434.71400000001</v>
      </c>
      <c r="J243" s="83">
        <v>11888</v>
      </c>
      <c r="K243" s="83">
        <v>4972.1620000000003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2961.6129999999998</v>
      </c>
      <c r="R243" s="83">
        <v>0</v>
      </c>
      <c r="S243" s="83">
        <v>0</v>
      </c>
    </row>
    <row r="244" spans="1:19">
      <c r="A244" s="83" t="s">
        <v>685</v>
      </c>
      <c r="B244" s="84">
        <v>781011000000</v>
      </c>
      <c r="C244" s="83">
        <v>580735.50600000005</v>
      </c>
      <c r="D244" s="83" t="s">
        <v>749</v>
      </c>
      <c r="E244" s="83">
        <v>167588.533</v>
      </c>
      <c r="F244" s="83">
        <v>91473.540999999997</v>
      </c>
      <c r="G244" s="83">
        <v>37294.769</v>
      </c>
      <c r="H244" s="83">
        <v>0</v>
      </c>
      <c r="I244" s="83">
        <v>214694.25599999999</v>
      </c>
      <c r="J244" s="83">
        <v>11888</v>
      </c>
      <c r="K244" s="83">
        <v>5908.21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2999.4050000000002</v>
      </c>
      <c r="R244" s="83">
        <v>0</v>
      </c>
      <c r="S244" s="83">
        <v>0</v>
      </c>
    </row>
    <row r="245" spans="1:19">
      <c r="A245" s="83" t="s">
        <v>387</v>
      </c>
      <c r="B245" s="84">
        <v>922954000000</v>
      </c>
      <c r="C245" s="83">
        <v>644857.598</v>
      </c>
      <c r="D245" s="83" t="s">
        <v>750</v>
      </c>
      <c r="E245" s="83">
        <v>177438.022</v>
      </c>
      <c r="F245" s="83">
        <v>92719.3</v>
      </c>
      <c r="G245" s="83">
        <v>37797.341</v>
      </c>
      <c r="H245" s="83">
        <v>0</v>
      </c>
      <c r="I245" s="83">
        <v>267132.478</v>
      </c>
      <c r="J245" s="83">
        <v>11888</v>
      </c>
      <c r="K245" s="83">
        <v>6423.4539999999997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2570.212</v>
      </c>
      <c r="R245" s="83">
        <v>0</v>
      </c>
      <c r="S245" s="83">
        <v>0</v>
      </c>
    </row>
    <row r="246" spans="1:19">
      <c r="A246" s="83" t="s">
        <v>686</v>
      </c>
      <c r="B246" s="84">
        <v>1004870000000</v>
      </c>
      <c r="C246" s="83">
        <v>627544.054</v>
      </c>
      <c r="D246" s="83" t="s">
        <v>881</v>
      </c>
      <c r="E246" s="83">
        <v>177438.022</v>
      </c>
      <c r="F246" s="83">
        <v>92719.3</v>
      </c>
      <c r="G246" s="83">
        <v>37691.773999999998</v>
      </c>
      <c r="H246" s="83">
        <v>0</v>
      </c>
      <c r="I246" s="83">
        <v>249550.826</v>
      </c>
      <c r="J246" s="83">
        <v>11888</v>
      </c>
      <c r="K246" s="83">
        <v>6257.634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3109.7060000000001</v>
      </c>
      <c r="R246" s="83">
        <v>0</v>
      </c>
      <c r="S246" s="83">
        <v>0</v>
      </c>
    </row>
    <row r="247" spans="1:19">
      <c r="A247" s="83" t="s">
        <v>687</v>
      </c>
      <c r="B247" s="84">
        <v>1109660000000</v>
      </c>
      <c r="C247" s="83">
        <v>665768.85199999996</v>
      </c>
      <c r="D247" s="83" t="s">
        <v>882</v>
      </c>
      <c r="E247" s="83">
        <v>177438.022</v>
      </c>
      <c r="F247" s="83">
        <v>92719.3</v>
      </c>
      <c r="G247" s="83">
        <v>37945.048000000003</v>
      </c>
      <c r="H247" s="83">
        <v>92.108999999999995</v>
      </c>
      <c r="I247" s="83">
        <v>286922.63500000001</v>
      </c>
      <c r="J247" s="83">
        <v>11888</v>
      </c>
      <c r="K247" s="83">
        <v>6720.0029999999997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3154.9450000000002</v>
      </c>
      <c r="R247" s="83">
        <v>0</v>
      </c>
      <c r="S247" s="83">
        <v>0</v>
      </c>
    </row>
    <row r="248" spans="1:19">
      <c r="A248" s="83" t="s">
        <v>688</v>
      </c>
      <c r="B248" s="84">
        <v>1076780000000</v>
      </c>
      <c r="C248" s="83">
        <v>694513.95400000003</v>
      </c>
      <c r="D248" s="83" t="s">
        <v>751</v>
      </c>
      <c r="E248" s="83">
        <v>167588.533</v>
      </c>
      <c r="F248" s="83">
        <v>91473.540999999997</v>
      </c>
      <c r="G248" s="83">
        <v>37751.173999999999</v>
      </c>
      <c r="H248" s="83">
        <v>458.91</v>
      </c>
      <c r="I248" s="83">
        <v>326096.788</v>
      </c>
      <c r="J248" s="83">
        <v>11888</v>
      </c>
      <c r="K248" s="83">
        <v>7225.8649999999998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3142.3519999999999</v>
      </c>
      <c r="R248" s="83">
        <v>0</v>
      </c>
      <c r="S248" s="83">
        <v>0</v>
      </c>
    </row>
    <row r="249" spans="1:19">
      <c r="A249" s="83" t="s">
        <v>689</v>
      </c>
      <c r="B249" s="84">
        <v>946306000000</v>
      </c>
      <c r="C249" s="83">
        <v>635003.55599999998</v>
      </c>
      <c r="D249" s="83" t="s">
        <v>752</v>
      </c>
      <c r="E249" s="83">
        <v>177438.022</v>
      </c>
      <c r="F249" s="83">
        <v>92719.3</v>
      </c>
      <c r="G249" s="83">
        <v>37523.086000000003</v>
      </c>
      <c r="H249" s="83">
        <v>0</v>
      </c>
      <c r="I249" s="83">
        <v>257591.83</v>
      </c>
      <c r="J249" s="83">
        <v>11888</v>
      </c>
      <c r="K249" s="83">
        <v>6411.7120000000004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2542.8150000000001</v>
      </c>
      <c r="R249" s="83">
        <v>0</v>
      </c>
      <c r="S249" s="83">
        <v>0</v>
      </c>
    </row>
    <row r="250" spans="1:19">
      <c r="A250" s="83" t="s">
        <v>690</v>
      </c>
      <c r="B250" s="84">
        <v>846317000000</v>
      </c>
      <c r="C250" s="83">
        <v>587105.30799999996</v>
      </c>
      <c r="D250" s="83" t="s">
        <v>847</v>
      </c>
      <c r="E250" s="83">
        <v>167588.533</v>
      </c>
      <c r="F250" s="83">
        <v>91473.540999999997</v>
      </c>
      <c r="G250" s="83">
        <v>37035.389000000003</v>
      </c>
      <c r="H250" s="83">
        <v>0</v>
      </c>
      <c r="I250" s="83">
        <v>221283.99600000001</v>
      </c>
      <c r="J250" s="83">
        <v>11888</v>
      </c>
      <c r="K250" s="83">
        <v>5956.5389999999998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2990.5189999999998</v>
      </c>
      <c r="R250" s="83">
        <v>0</v>
      </c>
      <c r="S250" s="83">
        <v>0</v>
      </c>
    </row>
    <row r="251" spans="1:19">
      <c r="A251" s="83" t="s">
        <v>691</v>
      </c>
      <c r="B251" s="84">
        <v>716730000000</v>
      </c>
      <c r="C251" s="83">
        <v>559634.72600000002</v>
      </c>
      <c r="D251" s="83" t="s">
        <v>754</v>
      </c>
      <c r="E251" s="83">
        <v>177438.022</v>
      </c>
      <c r="F251" s="83">
        <v>92719.3</v>
      </c>
      <c r="G251" s="83">
        <v>36984.105000000003</v>
      </c>
      <c r="H251" s="83">
        <v>0</v>
      </c>
      <c r="I251" s="83">
        <v>183341.171</v>
      </c>
      <c r="J251" s="83">
        <v>11888</v>
      </c>
      <c r="K251" s="83">
        <v>5382.5810000000001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2992.7570000000001</v>
      </c>
      <c r="R251" s="83">
        <v>0</v>
      </c>
      <c r="S251" s="83">
        <v>0</v>
      </c>
    </row>
    <row r="252" spans="1:19">
      <c r="A252" s="83" t="s">
        <v>692</v>
      </c>
      <c r="B252" s="84">
        <v>650833000000</v>
      </c>
      <c r="C252" s="83">
        <v>533969.75300000003</v>
      </c>
      <c r="D252" s="83" t="s">
        <v>755</v>
      </c>
      <c r="E252" s="83">
        <v>157739.04500000001</v>
      </c>
      <c r="F252" s="83">
        <v>88982.023000000001</v>
      </c>
      <c r="G252" s="83">
        <v>36830.591</v>
      </c>
      <c r="H252" s="83">
        <v>0</v>
      </c>
      <c r="I252" s="83">
        <v>181449.23699999999</v>
      </c>
      <c r="J252" s="83">
        <v>11888</v>
      </c>
      <c r="K252" s="83">
        <v>5260.9440000000004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2931.123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693</v>
      </c>
      <c r="B254" s="84">
        <v>10002800000000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694</v>
      </c>
      <c r="B255" s="84">
        <v>574108000000</v>
      </c>
      <c r="C255" s="83">
        <v>475412.81</v>
      </c>
      <c r="D255" s="83"/>
      <c r="E255" s="83">
        <v>157739.04500000001</v>
      </c>
      <c r="F255" s="83">
        <v>88982.023000000001</v>
      </c>
      <c r="G255" s="83">
        <v>36830.591</v>
      </c>
      <c r="H255" s="83">
        <v>0</v>
      </c>
      <c r="I255" s="83">
        <v>112432.334</v>
      </c>
      <c r="J255" s="83">
        <v>11888</v>
      </c>
      <c r="K255" s="83">
        <v>3455.0949999999998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2432.951</v>
      </c>
      <c r="R255" s="83">
        <v>0</v>
      </c>
      <c r="S255" s="83">
        <v>0</v>
      </c>
    </row>
    <row r="256" spans="1:19">
      <c r="A256" s="83" t="s">
        <v>695</v>
      </c>
      <c r="B256" s="84">
        <v>1109660000000</v>
      </c>
      <c r="C256" s="83">
        <v>694513.95400000003</v>
      </c>
      <c r="D256" s="83"/>
      <c r="E256" s="83">
        <v>177438.022</v>
      </c>
      <c r="F256" s="83">
        <v>92719.3</v>
      </c>
      <c r="G256" s="83">
        <v>37945.048000000003</v>
      </c>
      <c r="H256" s="83">
        <v>458.91</v>
      </c>
      <c r="I256" s="83">
        <v>326096.788</v>
      </c>
      <c r="J256" s="83">
        <v>11888</v>
      </c>
      <c r="K256" s="83">
        <v>7225.8649999999998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3154.9450000000002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716</v>
      </c>
      <c r="C258" s="83" t="s">
        <v>717</v>
      </c>
      <c r="D258" s="83" t="s">
        <v>132</v>
      </c>
      <c r="E258" s="83" t="s">
        <v>287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718</v>
      </c>
      <c r="B259" s="83">
        <v>292040.65000000002</v>
      </c>
      <c r="C259" s="83">
        <v>57273.39</v>
      </c>
      <c r="D259" s="83">
        <v>0</v>
      </c>
      <c r="E259" s="83">
        <v>349314.04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719</v>
      </c>
      <c r="B260" s="83">
        <v>25.74</v>
      </c>
      <c r="C260" s="83">
        <v>5.05</v>
      </c>
      <c r="D260" s="83">
        <v>0</v>
      </c>
      <c r="E260" s="83">
        <v>30.79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720</v>
      </c>
      <c r="B261" s="83">
        <v>25.74</v>
      </c>
      <c r="C261" s="83">
        <v>5.05</v>
      </c>
      <c r="D261" s="83">
        <v>0</v>
      </c>
      <c r="E261" s="83">
        <v>30.79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274"/>
  <sheetViews>
    <sheetView workbookViewId="0"/>
  </sheetViews>
  <sheetFormatPr defaultRowHeight="10.5"/>
  <cols>
    <col min="1" max="1" width="47.1640625" style="73" customWidth="1"/>
    <col min="2" max="2" width="25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426</v>
      </c>
      <c r="C1" s="83" t="s">
        <v>427</v>
      </c>
      <c r="D1" s="83" t="s">
        <v>428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429</v>
      </c>
      <c r="B2" s="83">
        <v>15928.18</v>
      </c>
      <c r="C2" s="83">
        <v>1403.95</v>
      </c>
      <c r="D2" s="83">
        <v>1403.95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430</v>
      </c>
      <c r="B3" s="83">
        <v>15928.18</v>
      </c>
      <c r="C3" s="83">
        <v>1403.95</v>
      </c>
      <c r="D3" s="83">
        <v>1403.95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431</v>
      </c>
      <c r="B4" s="83">
        <v>37830.550000000003</v>
      </c>
      <c r="C4" s="83">
        <v>3334.47</v>
      </c>
      <c r="D4" s="83">
        <v>3334.47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432</v>
      </c>
      <c r="B5" s="83">
        <v>37830.550000000003</v>
      </c>
      <c r="C5" s="83">
        <v>3334.47</v>
      </c>
      <c r="D5" s="83">
        <v>3334.47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434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435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436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437</v>
      </c>
      <c r="C12" s="83" t="s">
        <v>438</v>
      </c>
      <c r="D12" s="83" t="s">
        <v>439</v>
      </c>
      <c r="E12" s="83" t="s">
        <v>440</v>
      </c>
      <c r="F12" s="83" t="s">
        <v>441</v>
      </c>
      <c r="G12" s="83" t="s">
        <v>442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196</v>
      </c>
      <c r="B13" s="83">
        <v>1.2</v>
      </c>
      <c r="C13" s="83">
        <v>555.37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197</v>
      </c>
      <c r="B14" s="83">
        <v>3194.34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205</v>
      </c>
      <c r="B15" s="83">
        <v>2237.64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206</v>
      </c>
      <c r="B16" s="83">
        <v>186.96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207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208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209</v>
      </c>
      <c r="B19" s="83">
        <v>1173.04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210</v>
      </c>
      <c r="B20" s="83">
        <v>98.93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211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212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191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213</v>
      </c>
      <c r="B24" s="83">
        <v>0</v>
      </c>
      <c r="C24" s="83">
        <v>4265.9799999999996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214</v>
      </c>
      <c r="B25" s="83">
        <v>76.34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215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216</v>
      </c>
      <c r="B28" s="83">
        <v>9868.17</v>
      </c>
      <c r="C28" s="83">
        <v>6060.01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433</v>
      </c>
      <c r="C30" s="83" t="s">
        <v>338</v>
      </c>
      <c r="D30" s="83" t="s">
        <v>443</v>
      </c>
      <c r="E30" s="83" t="s">
        <v>444</v>
      </c>
      <c r="F30" s="83" t="s">
        <v>445</v>
      </c>
      <c r="G30" s="83" t="s">
        <v>446</v>
      </c>
      <c r="H30" s="83" t="s">
        <v>447</v>
      </c>
      <c r="I30" s="83" t="s">
        <v>448</v>
      </c>
      <c r="J30" s="83" t="s">
        <v>449</v>
      </c>
      <c r="K30"/>
      <c r="L30"/>
      <c r="M30"/>
      <c r="N30"/>
      <c r="O30"/>
      <c r="P30"/>
      <c r="Q30"/>
      <c r="R30"/>
      <c r="S30"/>
    </row>
    <row r="31" spans="1:19">
      <c r="A31" s="83" t="s">
        <v>468</v>
      </c>
      <c r="B31" s="83">
        <v>331.66</v>
      </c>
      <c r="C31" s="83" t="s">
        <v>286</v>
      </c>
      <c r="D31" s="83">
        <v>1010.89</v>
      </c>
      <c r="E31" s="83">
        <v>1</v>
      </c>
      <c r="F31" s="83">
        <v>97.55</v>
      </c>
      <c r="G31" s="83">
        <v>32.21</v>
      </c>
      <c r="H31" s="83">
        <v>27.55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450</v>
      </c>
      <c r="B32" s="83">
        <v>1978.83</v>
      </c>
      <c r="C32" s="83" t="s">
        <v>286</v>
      </c>
      <c r="D32" s="83">
        <v>4826.41</v>
      </c>
      <c r="E32" s="83">
        <v>1</v>
      </c>
      <c r="F32" s="83">
        <v>0</v>
      </c>
      <c r="G32" s="83">
        <v>0</v>
      </c>
      <c r="H32" s="83">
        <v>7.53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456</v>
      </c>
      <c r="B33" s="83">
        <v>188.86</v>
      </c>
      <c r="C33" s="83" t="s">
        <v>286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15.74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464</v>
      </c>
      <c r="B34" s="83">
        <v>389.4</v>
      </c>
      <c r="C34" s="83" t="s">
        <v>286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13.11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471</v>
      </c>
      <c r="B35" s="83">
        <v>412.12</v>
      </c>
      <c r="C35" s="83" t="s">
        <v>286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13.11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469</v>
      </c>
      <c r="B36" s="83">
        <v>331.66</v>
      </c>
      <c r="C36" s="83" t="s">
        <v>286</v>
      </c>
      <c r="D36" s="83">
        <v>1010.89</v>
      </c>
      <c r="E36" s="83">
        <v>1</v>
      </c>
      <c r="F36" s="83">
        <v>97.55</v>
      </c>
      <c r="G36" s="83">
        <v>32.21</v>
      </c>
      <c r="H36" s="83">
        <v>27.55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470</v>
      </c>
      <c r="B37" s="83">
        <v>103.3</v>
      </c>
      <c r="C37" s="83" t="s">
        <v>286</v>
      </c>
      <c r="D37" s="83">
        <v>314.87</v>
      </c>
      <c r="E37" s="83">
        <v>1</v>
      </c>
      <c r="F37" s="83">
        <v>87.33</v>
      </c>
      <c r="G37" s="83">
        <v>26.38</v>
      </c>
      <c r="H37" s="83">
        <v>16.829999999999998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455</v>
      </c>
      <c r="B38" s="83">
        <v>78.040000000000006</v>
      </c>
      <c r="C38" s="83" t="s">
        <v>286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12.23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457</v>
      </c>
      <c r="B39" s="83">
        <v>1308.19</v>
      </c>
      <c r="C39" s="83" t="s">
        <v>286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20.28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453</v>
      </c>
      <c r="B40" s="83">
        <v>164.24</v>
      </c>
      <c r="C40" s="83" t="s">
        <v>286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8.6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451</v>
      </c>
      <c r="B41" s="83">
        <v>67.069999999999993</v>
      </c>
      <c r="C41" s="83" t="s">
        <v>286</v>
      </c>
      <c r="D41" s="83">
        <v>265.76</v>
      </c>
      <c r="E41" s="83">
        <v>1</v>
      </c>
      <c r="F41" s="83">
        <v>68.84</v>
      </c>
      <c r="G41" s="83">
        <v>23.3</v>
      </c>
      <c r="H41" s="83">
        <v>38.090000000000003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452</v>
      </c>
      <c r="B42" s="83">
        <v>77.67</v>
      </c>
      <c r="C42" s="83" t="s">
        <v>286</v>
      </c>
      <c r="D42" s="83">
        <v>307.76</v>
      </c>
      <c r="E42" s="83">
        <v>1</v>
      </c>
      <c r="F42" s="83">
        <v>26.57</v>
      </c>
      <c r="G42" s="83">
        <v>0</v>
      </c>
      <c r="H42" s="83">
        <v>38.090000000000003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458</v>
      </c>
      <c r="B43" s="83">
        <v>39.020000000000003</v>
      </c>
      <c r="C43" s="83" t="s">
        <v>286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19.09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465</v>
      </c>
      <c r="B44" s="83">
        <v>39.020000000000003</v>
      </c>
      <c r="C44" s="83" t="s">
        <v>286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19.09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459</v>
      </c>
      <c r="B45" s="83">
        <v>39.020000000000003</v>
      </c>
      <c r="C45" s="83" t="s">
        <v>286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19.09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466</v>
      </c>
      <c r="B46" s="83">
        <v>39.020000000000003</v>
      </c>
      <c r="C46" s="83" t="s">
        <v>286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19.09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460</v>
      </c>
      <c r="B47" s="83">
        <v>24.52</v>
      </c>
      <c r="C47" s="83" t="s">
        <v>286</v>
      </c>
      <c r="D47" s="83">
        <v>74.75</v>
      </c>
      <c r="E47" s="83">
        <v>76</v>
      </c>
      <c r="F47" s="83">
        <v>11.15</v>
      </c>
      <c r="G47" s="83">
        <v>3.68</v>
      </c>
      <c r="H47" s="83">
        <v>19.09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467</v>
      </c>
      <c r="B48" s="83">
        <v>24.53</v>
      </c>
      <c r="C48" s="83" t="s">
        <v>286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19.09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461</v>
      </c>
      <c r="B49" s="83">
        <v>24.53</v>
      </c>
      <c r="C49" s="83" t="s">
        <v>286</v>
      </c>
      <c r="D49" s="83">
        <v>74.77</v>
      </c>
      <c r="E49" s="83">
        <v>76</v>
      </c>
      <c r="F49" s="83">
        <v>11.15</v>
      </c>
      <c r="G49" s="83">
        <v>3.68</v>
      </c>
      <c r="H49" s="83">
        <v>19.09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462</v>
      </c>
      <c r="B50" s="83">
        <v>39.020000000000003</v>
      </c>
      <c r="C50" s="83" t="s">
        <v>286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19.09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463</v>
      </c>
      <c r="B51" s="83">
        <v>39.020000000000003</v>
      </c>
      <c r="C51" s="83" t="s">
        <v>286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19.09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454</v>
      </c>
      <c r="B52" s="83">
        <v>94.76</v>
      </c>
      <c r="C52" s="83" t="s">
        <v>286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3.96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287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16.507999999999999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472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16.507999999999999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473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176</v>
      </c>
      <c r="C57" s="83" t="s">
        <v>474</v>
      </c>
      <c r="D57" s="83" t="s">
        <v>475</v>
      </c>
      <c r="E57" s="83" t="s">
        <v>476</v>
      </c>
      <c r="F57" s="83" t="s">
        <v>477</v>
      </c>
      <c r="G57" s="83" t="s">
        <v>478</v>
      </c>
      <c r="H57" s="83" t="s">
        <v>479</v>
      </c>
      <c r="I57" s="83" t="s">
        <v>480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529</v>
      </c>
      <c r="B58" s="83" t="s">
        <v>732</v>
      </c>
      <c r="C58" s="83">
        <v>0.08</v>
      </c>
      <c r="D58" s="83">
        <v>2.3279999999999998</v>
      </c>
      <c r="E58" s="83">
        <v>3.573</v>
      </c>
      <c r="F58" s="83">
        <v>97.55</v>
      </c>
      <c r="G58" s="83">
        <v>0</v>
      </c>
      <c r="H58" s="83">
        <v>90</v>
      </c>
      <c r="I58" s="83" t="s">
        <v>483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530</v>
      </c>
      <c r="B59" s="83" t="s">
        <v>733</v>
      </c>
      <c r="C59" s="83">
        <v>0.3</v>
      </c>
      <c r="D59" s="83">
        <v>0.26100000000000001</v>
      </c>
      <c r="E59" s="83">
        <v>0.27500000000000002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484</v>
      </c>
      <c r="B60" s="83" t="s">
        <v>482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485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481</v>
      </c>
      <c r="B61" s="83" t="s">
        <v>482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483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486</v>
      </c>
      <c r="B62" s="83" t="s">
        <v>482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487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488</v>
      </c>
      <c r="B63" s="83" t="s">
        <v>482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489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490</v>
      </c>
      <c r="B64" s="83" t="s">
        <v>482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499</v>
      </c>
      <c r="B65" s="83" t="s">
        <v>734</v>
      </c>
      <c r="C65" s="83">
        <v>0.08</v>
      </c>
      <c r="D65" s="83">
        <v>2.3279999999999998</v>
      </c>
      <c r="E65" s="83">
        <v>3.573</v>
      </c>
      <c r="F65" s="83">
        <v>22.95</v>
      </c>
      <c r="G65" s="83">
        <v>90</v>
      </c>
      <c r="H65" s="83">
        <v>90</v>
      </c>
      <c r="I65" s="83" t="s">
        <v>485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500</v>
      </c>
      <c r="B66" s="83" t="s">
        <v>734</v>
      </c>
      <c r="C66" s="83">
        <v>0.08</v>
      </c>
      <c r="D66" s="83">
        <v>2.3279999999999998</v>
      </c>
      <c r="E66" s="83">
        <v>3.573</v>
      </c>
      <c r="F66" s="83">
        <v>129.22999999999999</v>
      </c>
      <c r="G66" s="83">
        <v>180</v>
      </c>
      <c r="H66" s="83">
        <v>90</v>
      </c>
      <c r="I66" s="83" t="s">
        <v>487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501</v>
      </c>
      <c r="B67" s="83" t="s">
        <v>733</v>
      </c>
      <c r="C67" s="83">
        <v>0.3</v>
      </c>
      <c r="D67" s="83">
        <v>0.26100000000000001</v>
      </c>
      <c r="E67" s="83">
        <v>0.27500000000000002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517</v>
      </c>
      <c r="B68" s="83" t="s">
        <v>732</v>
      </c>
      <c r="C68" s="83">
        <v>0.08</v>
      </c>
      <c r="D68" s="83">
        <v>2.3279999999999998</v>
      </c>
      <c r="E68" s="83">
        <v>3.573</v>
      </c>
      <c r="F68" s="83">
        <v>70.599999999999994</v>
      </c>
      <c r="G68" s="83">
        <v>0</v>
      </c>
      <c r="H68" s="83">
        <v>90</v>
      </c>
      <c r="I68" s="83" t="s">
        <v>483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519</v>
      </c>
      <c r="B69" s="83" t="s">
        <v>732</v>
      </c>
      <c r="C69" s="83">
        <v>0.08</v>
      </c>
      <c r="D69" s="83">
        <v>2.3279999999999998</v>
      </c>
      <c r="E69" s="83">
        <v>3.573</v>
      </c>
      <c r="F69" s="83">
        <v>26.02</v>
      </c>
      <c r="G69" s="83">
        <v>180</v>
      </c>
      <c r="H69" s="83">
        <v>90</v>
      </c>
      <c r="I69" s="83" t="s">
        <v>487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518</v>
      </c>
      <c r="B70" s="83" t="s">
        <v>732</v>
      </c>
      <c r="C70" s="83">
        <v>0.08</v>
      </c>
      <c r="D70" s="83">
        <v>2.3279999999999998</v>
      </c>
      <c r="E70" s="83">
        <v>3.573</v>
      </c>
      <c r="F70" s="83">
        <v>26.01</v>
      </c>
      <c r="G70" s="83">
        <v>0</v>
      </c>
      <c r="H70" s="83">
        <v>90</v>
      </c>
      <c r="I70" s="83" t="s">
        <v>483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520</v>
      </c>
      <c r="B71" s="83" t="s">
        <v>732</v>
      </c>
      <c r="C71" s="83">
        <v>0.08</v>
      </c>
      <c r="D71" s="83">
        <v>2.3279999999999998</v>
      </c>
      <c r="E71" s="83">
        <v>3.573</v>
      </c>
      <c r="F71" s="83">
        <v>70.599999999999994</v>
      </c>
      <c r="G71" s="83">
        <v>180</v>
      </c>
      <c r="H71" s="83">
        <v>90</v>
      </c>
      <c r="I71" s="83" t="s">
        <v>487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537</v>
      </c>
      <c r="B72" s="83" t="s">
        <v>732</v>
      </c>
      <c r="C72" s="83">
        <v>0.08</v>
      </c>
      <c r="D72" s="83">
        <v>2.3279999999999998</v>
      </c>
      <c r="E72" s="83">
        <v>3.573</v>
      </c>
      <c r="F72" s="83">
        <v>17.649999999999999</v>
      </c>
      <c r="G72" s="83">
        <v>0</v>
      </c>
      <c r="H72" s="83">
        <v>90</v>
      </c>
      <c r="I72" s="83" t="s">
        <v>483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538</v>
      </c>
      <c r="B73" s="83" t="s">
        <v>732</v>
      </c>
      <c r="C73" s="83">
        <v>0.08</v>
      </c>
      <c r="D73" s="83">
        <v>2.3279999999999998</v>
      </c>
      <c r="E73" s="83">
        <v>3.573</v>
      </c>
      <c r="F73" s="83">
        <v>15.79</v>
      </c>
      <c r="G73" s="83">
        <v>0</v>
      </c>
      <c r="H73" s="83">
        <v>90</v>
      </c>
      <c r="I73" s="83" t="s">
        <v>483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539</v>
      </c>
      <c r="B74" s="83" t="s">
        <v>732</v>
      </c>
      <c r="C74" s="83">
        <v>0.08</v>
      </c>
      <c r="D74" s="83">
        <v>2.3279999999999998</v>
      </c>
      <c r="E74" s="83">
        <v>3.573</v>
      </c>
      <c r="F74" s="83">
        <v>52.03</v>
      </c>
      <c r="G74" s="83">
        <v>180</v>
      </c>
      <c r="H74" s="83">
        <v>90</v>
      </c>
      <c r="I74" s="83" t="s">
        <v>487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540</v>
      </c>
      <c r="B75" s="83" t="s">
        <v>733</v>
      </c>
      <c r="C75" s="83">
        <v>0.3</v>
      </c>
      <c r="D75" s="83">
        <v>0.26100000000000001</v>
      </c>
      <c r="E75" s="83">
        <v>0.27500000000000002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541</v>
      </c>
      <c r="B76" s="83" t="s">
        <v>733</v>
      </c>
      <c r="C76" s="83">
        <v>0.3</v>
      </c>
      <c r="D76" s="83">
        <v>0.26100000000000001</v>
      </c>
      <c r="E76" s="83">
        <v>0.27500000000000002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531</v>
      </c>
      <c r="B77" s="83" t="s">
        <v>732</v>
      </c>
      <c r="C77" s="83">
        <v>0.08</v>
      </c>
      <c r="D77" s="83">
        <v>2.3279999999999998</v>
      </c>
      <c r="E77" s="83">
        <v>3.573</v>
      </c>
      <c r="F77" s="83">
        <v>97.55</v>
      </c>
      <c r="G77" s="83">
        <v>0</v>
      </c>
      <c r="H77" s="83">
        <v>90</v>
      </c>
      <c r="I77" s="83" t="s">
        <v>483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532</v>
      </c>
      <c r="B78" s="83" t="s">
        <v>733</v>
      </c>
      <c r="C78" s="83">
        <v>0.3</v>
      </c>
      <c r="D78" s="83">
        <v>0.26100000000000001</v>
      </c>
      <c r="E78" s="83">
        <v>0.27500000000000002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535</v>
      </c>
      <c r="B79" s="83" t="s">
        <v>732</v>
      </c>
      <c r="C79" s="83">
        <v>0.08</v>
      </c>
      <c r="D79" s="83">
        <v>2.3279999999999998</v>
      </c>
      <c r="E79" s="83">
        <v>3.573</v>
      </c>
      <c r="F79" s="83">
        <v>13.94</v>
      </c>
      <c r="G79" s="83">
        <v>180</v>
      </c>
      <c r="H79" s="83">
        <v>90</v>
      </c>
      <c r="I79" s="83" t="s">
        <v>487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534</v>
      </c>
      <c r="B80" s="83" t="s">
        <v>732</v>
      </c>
      <c r="C80" s="83">
        <v>0.08</v>
      </c>
      <c r="D80" s="83">
        <v>2.3279999999999998</v>
      </c>
      <c r="E80" s="83">
        <v>3.573</v>
      </c>
      <c r="F80" s="83">
        <v>52.03</v>
      </c>
      <c r="G80" s="83">
        <v>90</v>
      </c>
      <c r="H80" s="83">
        <v>90</v>
      </c>
      <c r="I80" s="83" t="s">
        <v>485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533</v>
      </c>
      <c r="B81" s="83" t="s">
        <v>732</v>
      </c>
      <c r="C81" s="83">
        <v>0.08</v>
      </c>
      <c r="D81" s="83">
        <v>2.3279999999999998</v>
      </c>
      <c r="E81" s="83">
        <v>3.573</v>
      </c>
      <c r="F81" s="83">
        <v>21.37</v>
      </c>
      <c r="G81" s="83">
        <v>0</v>
      </c>
      <c r="H81" s="83">
        <v>90</v>
      </c>
      <c r="I81" s="83" t="s">
        <v>483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536</v>
      </c>
      <c r="B82" s="83" t="s">
        <v>733</v>
      </c>
      <c r="C82" s="83">
        <v>0.3</v>
      </c>
      <c r="D82" s="83">
        <v>0.26100000000000001</v>
      </c>
      <c r="E82" s="83">
        <v>0.27500000000000002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498</v>
      </c>
      <c r="B83" s="83" t="s">
        <v>734</v>
      </c>
      <c r="C83" s="83">
        <v>0.08</v>
      </c>
      <c r="D83" s="83">
        <v>2.3279999999999998</v>
      </c>
      <c r="E83" s="83">
        <v>3.573</v>
      </c>
      <c r="F83" s="83">
        <v>67.63</v>
      </c>
      <c r="G83" s="83">
        <v>90</v>
      </c>
      <c r="H83" s="83">
        <v>90</v>
      </c>
      <c r="I83" s="83" t="s">
        <v>485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497</v>
      </c>
      <c r="B84" s="83" t="s">
        <v>734</v>
      </c>
      <c r="C84" s="83">
        <v>0.08</v>
      </c>
      <c r="D84" s="83">
        <v>2.3279999999999998</v>
      </c>
      <c r="E84" s="83">
        <v>3.573</v>
      </c>
      <c r="F84" s="83">
        <v>18.12</v>
      </c>
      <c r="G84" s="83">
        <v>0</v>
      </c>
      <c r="H84" s="83">
        <v>90</v>
      </c>
      <c r="I84" s="83" t="s">
        <v>483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502</v>
      </c>
      <c r="B85" s="83" t="s">
        <v>734</v>
      </c>
      <c r="C85" s="83">
        <v>0.08</v>
      </c>
      <c r="D85" s="83">
        <v>2.3279999999999998</v>
      </c>
      <c r="E85" s="83">
        <v>3.573</v>
      </c>
      <c r="F85" s="83">
        <v>213.77</v>
      </c>
      <c r="G85" s="83">
        <v>0</v>
      </c>
      <c r="H85" s="83">
        <v>90</v>
      </c>
      <c r="I85" s="83" t="s">
        <v>483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504</v>
      </c>
      <c r="B86" s="83" t="s">
        <v>734</v>
      </c>
      <c r="C86" s="83">
        <v>0.08</v>
      </c>
      <c r="D86" s="83">
        <v>2.3279999999999998</v>
      </c>
      <c r="E86" s="83">
        <v>3.573</v>
      </c>
      <c r="F86" s="83">
        <v>167.88</v>
      </c>
      <c r="G86" s="83">
        <v>180</v>
      </c>
      <c r="H86" s="83">
        <v>90</v>
      </c>
      <c r="I86" s="83" t="s">
        <v>487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505</v>
      </c>
      <c r="B87" s="83" t="s">
        <v>734</v>
      </c>
      <c r="C87" s="83">
        <v>0.08</v>
      </c>
      <c r="D87" s="83">
        <v>2.3279999999999998</v>
      </c>
      <c r="E87" s="83">
        <v>3.573</v>
      </c>
      <c r="F87" s="83">
        <v>41.06</v>
      </c>
      <c r="G87" s="83">
        <v>270</v>
      </c>
      <c r="H87" s="83">
        <v>90</v>
      </c>
      <c r="I87" s="83" t="s">
        <v>489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503</v>
      </c>
      <c r="B88" s="83" t="s">
        <v>734</v>
      </c>
      <c r="C88" s="83">
        <v>0.08</v>
      </c>
      <c r="D88" s="83">
        <v>2.3279999999999998</v>
      </c>
      <c r="E88" s="83">
        <v>3.573</v>
      </c>
      <c r="F88" s="83">
        <v>12.08</v>
      </c>
      <c r="G88" s="83">
        <v>0</v>
      </c>
      <c r="H88" s="83">
        <v>90</v>
      </c>
      <c r="I88" s="83" t="s">
        <v>483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506</v>
      </c>
      <c r="B89" s="83" t="s">
        <v>733</v>
      </c>
      <c r="C89" s="83">
        <v>0.3</v>
      </c>
      <c r="D89" s="83">
        <v>0.26100000000000001</v>
      </c>
      <c r="E89" s="83">
        <v>0.27500000000000002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495</v>
      </c>
      <c r="B90" s="83" t="s">
        <v>734</v>
      </c>
      <c r="C90" s="83">
        <v>0.08</v>
      </c>
      <c r="D90" s="83">
        <v>2.3279999999999998</v>
      </c>
      <c r="E90" s="83">
        <v>3.573</v>
      </c>
      <c r="F90" s="83">
        <v>62.8</v>
      </c>
      <c r="G90" s="83">
        <v>0</v>
      </c>
      <c r="H90" s="83">
        <v>90</v>
      </c>
      <c r="I90" s="83" t="s">
        <v>483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491</v>
      </c>
      <c r="B91" s="83" t="s">
        <v>734</v>
      </c>
      <c r="C91" s="83">
        <v>0.08</v>
      </c>
      <c r="D91" s="83">
        <v>2.3279999999999998</v>
      </c>
      <c r="E91" s="83">
        <v>3.573</v>
      </c>
      <c r="F91" s="83">
        <v>45.89</v>
      </c>
      <c r="G91" s="83">
        <v>180</v>
      </c>
      <c r="H91" s="83">
        <v>90</v>
      </c>
      <c r="I91" s="83" t="s">
        <v>487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492</v>
      </c>
      <c r="B92" s="83" t="s">
        <v>734</v>
      </c>
      <c r="C92" s="83">
        <v>0.08</v>
      </c>
      <c r="D92" s="83">
        <v>2.3279999999999998</v>
      </c>
      <c r="E92" s="83">
        <v>3.573</v>
      </c>
      <c r="F92" s="83">
        <v>22.95</v>
      </c>
      <c r="G92" s="83">
        <v>270</v>
      </c>
      <c r="H92" s="83">
        <v>90</v>
      </c>
      <c r="I92" s="83" t="s">
        <v>489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493</v>
      </c>
      <c r="B93" s="83" t="s">
        <v>733</v>
      </c>
      <c r="C93" s="83">
        <v>0.3</v>
      </c>
      <c r="D93" s="83">
        <v>0.26100000000000001</v>
      </c>
      <c r="E93" s="83">
        <v>0.27500000000000002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494</v>
      </c>
      <c r="B94" s="83" t="s">
        <v>734</v>
      </c>
      <c r="C94" s="83">
        <v>0.08</v>
      </c>
      <c r="D94" s="83">
        <v>2.3279999999999998</v>
      </c>
      <c r="E94" s="83">
        <v>3.573</v>
      </c>
      <c r="F94" s="83">
        <v>26.57</v>
      </c>
      <c r="G94" s="83">
        <v>270</v>
      </c>
      <c r="H94" s="83">
        <v>90</v>
      </c>
      <c r="I94" s="83" t="s">
        <v>489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507</v>
      </c>
      <c r="B95" s="83" t="s">
        <v>732</v>
      </c>
      <c r="C95" s="83">
        <v>0.08</v>
      </c>
      <c r="D95" s="83">
        <v>2.3279999999999998</v>
      </c>
      <c r="E95" s="83">
        <v>3.573</v>
      </c>
      <c r="F95" s="83">
        <v>55.74</v>
      </c>
      <c r="G95" s="83">
        <v>180</v>
      </c>
      <c r="H95" s="83">
        <v>90</v>
      </c>
      <c r="I95" s="83" t="s">
        <v>487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508</v>
      </c>
      <c r="B96" s="83" t="s">
        <v>732</v>
      </c>
      <c r="C96" s="83">
        <v>0.08</v>
      </c>
      <c r="D96" s="83">
        <v>2.3279999999999998</v>
      </c>
      <c r="E96" s="83">
        <v>3.573</v>
      </c>
      <c r="F96" s="83">
        <v>104.06</v>
      </c>
      <c r="G96" s="83">
        <v>270</v>
      </c>
      <c r="H96" s="83">
        <v>90</v>
      </c>
      <c r="I96" s="83" t="s">
        <v>489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521</v>
      </c>
      <c r="B97" s="83" t="s">
        <v>732</v>
      </c>
      <c r="C97" s="83">
        <v>0.08</v>
      </c>
      <c r="D97" s="83">
        <v>2.3279999999999998</v>
      </c>
      <c r="E97" s="83">
        <v>3.573</v>
      </c>
      <c r="F97" s="83">
        <v>13.94</v>
      </c>
      <c r="G97" s="83">
        <v>180</v>
      </c>
      <c r="H97" s="83">
        <v>90</v>
      </c>
      <c r="I97" s="83" t="s">
        <v>487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522</v>
      </c>
      <c r="B98" s="83" t="s">
        <v>732</v>
      </c>
      <c r="C98" s="83">
        <v>0.08</v>
      </c>
      <c r="D98" s="83">
        <v>2.3279999999999998</v>
      </c>
      <c r="E98" s="83">
        <v>3.573</v>
      </c>
      <c r="F98" s="83">
        <v>26.01</v>
      </c>
      <c r="G98" s="83">
        <v>270</v>
      </c>
      <c r="H98" s="83">
        <v>90</v>
      </c>
      <c r="I98" s="83" t="s">
        <v>489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523</v>
      </c>
      <c r="B99" s="83" t="s">
        <v>733</v>
      </c>
      <c r="C99" s="83">
        <v>0.3</v>
      </c>
      <c r="D99" s="83">
        <v>0.26100000000000001</v>
      </c>
      <c r="E99" s="83">
        <v>0.27500000000000002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509</v>
      </c>
      <c r="B100" s="83" t="s">
        <v>732</v>
      </c>
      <c r="C100" s="83">
        <v>0.08</v>
      </c>
      <c r="D100" s="83">
        <v>2.3279999999999998</v>
      </c>
      <c r="E100" s="83">
        <v>3.573</v>
      </c>
      <c r="F100" s="83">
        <v>55.74</v>
      </c>
      <c r="G100" s="83">
        <v>0</v>
      </c>
      <c r="H100" s="83">
        <v>90</v>
      </c>
      <c r="I100" s="83" t="s">
        <v>483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510</v>
      </c>
      <c r="B101" s="83" t="s">
        <v>732</v>
      </c>
      <c r="C101" s="83">
        <v>0.08</v>
      </c>
      <c r="D101" s="83">
        <v>2.3279999999999998</v>
      </c>
      <c r="E101" s="83">
        <v>3.573</v>
      </c>
      <c r="F101" s="83">
        <v>104.05</v>
      </c>
      <c r="G101" s="83">
        <v>270</v>
      </c>
      <c r="H101" s="83">
        <v>90</v>
      </c>
      <c r="I101" s="83" t="s">
        <v>489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524</v>
      </c>
      <c r="B102" s="83" t="s">
        <v>732</v>
      </c>
      <c r="C102" s="83">
        <v>0.08</v>
      </c>
      <c r="D102" s="83">
        <v>2.3279999999999998</v>
      </c>
      <c r="E102" s="83">
        <v>3.573</v>
      </c>
      <c r="F102" s="83">
        <v>13.94</v>
      </c>
      <c r="G102" s="83">
        <v>0</v>
      </c>
      <c r="H102" s="83">
        <v>90</v>
      </c>
      <c r="I102" s="83" t="s">
        <v>483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525</v>
      </c>
      <c r="B103" s="83" t="s">
        <v>732</v>
      </c>
      <c r="C103" s="83">
        <v>0.08</v>
      </c>
      <c r="D103" s="83">
        <v>2.3279999999999998</v>
      </c>
      <c r="E103" s="83">
        <v>3.573</v>
      </c>
      <c r="F103" s="83">
        <v>26.01</v>
      </c>
      <c r="G103" s="83">
        <v>270</v>
      </c>
      <c r="H103" s="83">
        <v>90</v>
      </c>
      <c r="I103" s="83" t="s">
        <v>489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526</v>
      </c>
      <c r="B104" s="83" t="s">
        <v>733</v>
      </c>
      <c r="C104" s="83">
        <v>0.3</v>
      </c>
      <c r="D104" s="83">
        <v>0.26100000000000001</v>
      </c>
      <c r="E104" s="83">
        <v>0.27500000000000002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511</v>
      </c>
      <c r="B105" s="83" t="s">
        <v>732</v>
      </c>
      <c r="C105" s="83">
        <v>0.08</v>
      </c>
      <c r="D105" s="83">
        <v>2.3279999999999998</v>
      </c>
      <c r="E105" s="83">
        <v>3.573</v>
      </c>
      <c r="F105" s="83">
        <v>847.14</v>
      </c>
      <c r="G105" s="83">
        <v>180</v>
      </c>
      <c r="H105" s="83">
        <v>90</v>
      </c>
      <c r="I105" s="83" t="s">
        <v>487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527</v>
      </c>
      <c r="B106" s="83" t="s">
        <v>732</v>
      </c>
      <c r="C106" s="83">
        <v>0.08</v>
      </c>
      <c r="D106" s="83">
        <v>2.3279999999999998</v>
      </c>
      <c r="E106" s="83">
        <v>3.573</v>
      </c>
      <c r="F106" s="83">
        <v>183.96</v>
      </c>
      <c r="G106" s="83">
        <v>180</v>
      </c>
      <c r="H106" s="83">
        <v>90</v>
      </c>
      <c r="I106" s="83" t="s">
        <v>487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528</v>
      </c>
      <c r="B107" s="83" t="s">
        <v>733</v>
      </c>
      <c r="C107" s="83">
        <v>0.3</v>
      </c>
      <c r="D107" s="83">
        <v>0.26100000000000001</v>
      </c>
      <c r="E107" s="83">
        <v>0.27500000000000002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512</v>
      </c>
      <c r="B108" s="83" t="s">
        <v>732</v>
      </c>
      <c r="C108" s="83">
        <v>0.08</v>
      </c>
      <c r="D108" s="83">
        <v>2.3279999999999998</v>
      </c>
      <c r="E108" s="83">
        <v>3.573</v>
      </c>
      <c r="F108" s="83">
        <v>847.37</v>
      </c>
      <c r="G108" s="83">
        <v>0</v>
      </c>
      <c r="H108" s="83">
        <v>90</v>
      </c>
      <c r="I108" s="83" t="s">
        <v>483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513</v>
      </c>
      <c r="B109" s="83" t="s">
        <v>732</v>
      </c>
      <c r="C109" s="83">
        <v>0.08</v>
      </c>
      <c r="D109" s="83">
        <v>2.3279999999999998</v>
      </c>
      <c r="E109" s="83">
        <v>3.573</v>
      </c>
      <c r="F109" s="83">
        <v>104.06</v>
      </c>
      <c r="G109" s="83">
        <v>90</v>
      </c>
      <c r="H109" s="83">
        <v>90</v>
      </c>
      <c r="I109" s="83" t="s">
        <v>485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514</v>
      </c>
      <c r="B110" s="83" t="s">
        <v>732</v>
      </c>
      <c r="C110" s="83">
        <v>0.08</v>
      </c>
      <c r="D110" s="83">
        <v>2.3279999999999998</v>
      </c>
      <c r="E110" s="83">
        <v>3.573</v>
      </c>
      <c r="F110" s="83">
        <v>55.74</v>
      </c>
      <c r="G110" s="83">
        <v>180</v>
      </c>
      <c r="H110" s="83">
        <v>90</v>
      </c>
      <c r="I110" s="83" t="s">
        <v>487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516</v>
      </c>
      <c r="B111" s="83" t="s">
        <v>732</v>
      </c>
      <c r="C111" s="83">
        <v>0.08</v>
      </c>
      <c r="D111" s="83">
        <v>2.3279999999999998</v>
      </c>
      <c r="E111" s="83">
        <v>3.573</v>
      </c>
      <c r="F111" s="83">
        <v>104.05</v>
      </c>
      <c r="G111" s="83">
        <v>90</v>
      </c>
      <c r="H111" s="83">
        <v>90</v>
      </c>
      <c r="I111" s="83" t="s">
        <v>485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515</v>
      </c>
      <c r="B112" s="83" t="s">
        <v>732</v>
      </c>
      <c r="C112" s="83">
        <v>0.08</v>
      </c>
      <c r="D112" s="83">
        <v>2.3279999999999998</v>
      </c>
      <c r="E112" s="83">
        <v>3.573</v>
      </c>
      <c r="F112" s="83">
        <v>55.74</v>
      </c>
      <c r="G112" s="83">
        <v>0</v>
      </c>
      <c r="H112" s="83">
        <v>90</v>
      </c>
      <c r="I112" s="83" t="s">
        <v>483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496</v>
      </c>
      <c r="B113" s="83" t="s">
        <v>734</v>
      </c>
      <c r="C113" s="83">
        <v>0.08</v>
      </c>
      <c r="D113" s="83">
        <v>2.3279999999999998</v>
      </c>
      <c r="E113" s="83">
        <v>3.573</v>
      </c>
      <c r="F113" s="83">
        <v>36.229999999999997</v>
      </c>
      <c r="G113" s="83">
        <v>0</v>
      </c>
      <c r="H113" s="83">
        <v>90</v>
      </c>
      <c r="I113" s="83" t="s">
        <v>483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176</v>
      </c>
      <c r="C115" s="83" t="s">
        <v>542</v>
      </c>
      <c r="D115" s="83" t="s">
        <v>543</v>
      </c>
      <c r="E115" s="83" t="s">
        <v>544</v>
      </c>
      <c r="F115" s="83" t="s">
        <v>171</v>
      </c>
      <c r="G115" s="83" t="s">
        <v>545</v>
      </c>
      <c r="H115" s="83" t="s">
        <v>546</v>
      </c>
      <c r="I115" s="83" t="s">
        <v>547</v>
      </c>
      <c r="J115" s="83" t="s">
        <v>478</v>
      </c>
      <c r="K115" s="83" t="s">
        <v>480</v>
      </c>
      <c r="L115"/>
      <c r="M115"/>
      <c r="N115"/>
      <c r="O115"/>
      <c r="P115"/>
      <c r="Q115"/>
      <c r="R115"/>
      <c r="S115"/>
    </row>
    <row r="116" spans="1:19">
      <c r="A116" s="83" t="s">
        <v>571</v>
      </c>
      <c r="B116" s="83" t="s">
        <v>878</v>
      </c>
      <c r="C116" s="83">
        <v>32.21</v>
      </c>
      <c r="D116" s="83">
        <v>32.21</v>
      </c>
      <c r="E116" s="83">
        <v>5.835</v>
      </c>
      <c r="F116" s="83">
        <v>0.251</v>
      </c>
      <c r="G116" s="83">
        <v>0.11</v>
      </c>
      <c r="H116" s="83" t="s">
        <v>549</v>
      </c>
      <c r="I116" s="83" t="s">
        <v>529</v>
      </c>
      <c r="J116" s="83">
        <v>0</v>
      </c>
      <c r="K116" s="83" t="s">
        <v>483</v>
      </c>
      <c r="L116"/>
      <c r="M116"/>
      <c r="N116"/>
      <c r="O116"/>
      <c r="P116"/>
      <c r="Q116"/>
      <c r="R116"/>
      <c r="S116"/>
    </row>
    <row r="117" spans="1:19">
      <c r="A117" s="83" t="s">
        <v>550</v>
      </c>
      <c r="B117" s="83" t="s">
        <v>878</v>
      </c>
      <c r="C117" s="83">
        <v>65.62</v>
      </c>
      <c r="D117" s="83">
        <v>65.62</v>
      </c>
      <c r="E117" s="83">
        <v>5.835</v>
      </c>
      <c r="F117" s="83">
        <v>0.251</v>
      </c>
      <c r="G117" s="83">
        <v>0.11</v>
      </c>
      <c r="H117" s="83" t="s">
        <v>549</v>
      </c>
      <c r="I117" s="83" t="s">
        <v>500</v>
      </c>
      <c r="J117" s="83">
        <v>180</v>
      </c>
      <c r="K117" s="83" t="s">
        <v>487</v>
      </c>
      <c r="L117"/>
      <c r="M117"/>
      <c r="N117"/>
      <c r="O117"/>
      <c r="P117"/>
      <c r="Q117"/>
      <c r="R117"/>
      <c r="S117"/>
    </row>
    <row r="118" spans="1:19">
      <c r="A118" s="83" t="s">
        <v>562</v>
      </c>
      <c r="B118" s="83" t="s">
        <v>878</v>
      </c>
      <c r="C118" s="83">
        <v>5.82</v>
      </c>
      <c r="D118" s="83">
        <v>23.29</v>
      </c>
      <c r="E118" s="83">
        <v>5.835</v>
      </c>
      <c r="F118" s="83">
        <v>0.251</v>
      </c>
      <c r="G118" s="83">
        <v>0.11</v>
      </c>
      <c r="H118" s="83" t="s">
        <v>549</v>
      </c>
      <c r="I118" s="83" t="s">
        <v>517</v>
      </c>
      <c r="J118" s="83">
        <v>0</v>
      </c>
      <c r="K118" s="83" t="s">
        <v>483</v>
      </c>
      <c r="L118"/>
      <c r="M118"/>
      <c r="N118"/>
      <c r="O118"/>
      <c r="P118"/>
      <c r="Q118"/>
      <c r="R118"/>
      <c r="S118"/>
    </row>
    <row r="119" spans="1:19">
      <c r="A119" s="83" t="s">
        <v>564</v>
      </c>
      <c r="B119" s="83" t="s">
        <v>878</v>
      </c>
      <c r="C119" s="83">
        <v>2.15</v>
      </c>
      <c r="D119" s="83">
        <v>8.58</v>
      </c>
      <c r="E119" s="83">
        <v>5.835</v>
      </c>
      <c r="F119" s="83">
        <v>0.251</v>
      </c>
      <c r="G119" s="83">
        <v>0.11</v>
      </c>
      <c r="H119" s="83" t="s">
        <v>549</v>
      </c>
      <c r="I119" s="83" t="s">
        <v>519</v>
      </c>
      <c r="J119" s="83">
        <v>180</v>
      </c>
      <c r="K119" s="83" t="s">
        <v>487</v>
      </c>
      <c r="L119"/>
      <c r="M119"/>
      <c r="N119"/>
      <c r="O119"/>
      <c r="P119"/>
      <c r="Q119"/>
      <c r="R119"/>
      <c r="S119"/>
    </row>
    <row r="120" spans="1:19">
      <c r="A120" s="83" t="s">
        <v>563</v>
      </c>
      <c r="B120" s="83" t="s">
        <v>878</v>
      </c>
      <c r="C120" s="83">
        <v>2.15</v>
      </c>
      <c r="D120" s="83">
        <v>8.59</v>
      </c>
      <c r="E120" s="83">
        <v>5.835</v>
      </c>
      <c r="F120" s="83">
        <v>0.251</v>
      </c>
      <c r="G120" s="83">
        <v>0.11</v>
      </c>
      <c r="H120" s="83" t="s">
        <v>549</v>
      </c>
      <c r="I120" s="83" t="s">
        <v>518</v>
      </c>
      <c r="J120" s="83">
        <v>0</v>
      </c>
      <c r="K120" s="83" t="s">
        <v>483</v>
      </c>
      <c r="L120"/>
      <c r="M120"/>
      <c r="N120"/>
      <c r="O120"/>
      <c r="P120"/>
      <c r="Q120"/>
      <c r="R120"/>
      <c r="S120"/>
    </row>
    <row r="121" spans="1:19">
      <c r="A121" s="83" t="s">
        <v>565</v>
      </c>
      <c r="B121" s="83" t="s">
        <v>878</v>
      </c>
      <c r="C121" s="83">
        <v>5.82</v>
      </c>
      <c r="D121" s="83">
        <v>23.29</v>
      </c>
      <c r="E121" s="83">
        <v>5.835</v>
      </c>
      <c r="F121" s="83">
        <v>0.251</v>
      </c>
      <c r="G121" s="83">
        <v>0.11</v>
      </c>
      <c r="H121" s="83" t="s">
        <v>549</v>
      </c>
      <c r="I121" s="83" t="s">
        <v>520</v>
      </c>
      <c r="J121" s="83">
        <v>180</v>
      </c>
      <c r="K121" s="83" t="s">
        <v>487</v>
      </c>
      <c r="L121"/>
      <c r="M121"/>
      <c r="N121"/>
      <c r="O121"/>
      <c r="P121"/>
      <c r="Q121"/>
      <c r="R121"/>
      <c r="S121"/>
    </row>
    <row r="122" spans="1:19">
      <c r="A122" s="83" t="s">
        <v>576</v>
      </c>
      <c r="B122" s="83" t="s">
        <v>878</v>
      </c>
      <c r="C122" s="83">
        <v>5.83</v>
      </c>
      <c r="D122" s="83">
        <v>5.83</v>
      </c>
      <c r="E122" s="83">
        <v>5.835</v>
      </c>
      <c r="F122" s="83">
        <v>0.251</v>
      </c>
      <c r="G122" s="83">
        <v>0.11</v>
      </c>
      <c r="H122" s="83" t="s">
        <v>549</v>
      </c>
      <c r="I122" s="83" t="s">
        <v>537</v>
      </c>
      <c r="J122" s="83">
        <v>0</v>
      </c>
      <c r="K122" s="83" t="s">
        <v>483</v>
      </c>
      <c r="L122"/>
      <c r="M122"/>
      <c r="N122"/>
      <c r="O122"/>
      <c r="P122"/>
      <c r="Q122"/>
      <c r="R122"/>
      <c r="S122"/>
    </row>
    <row r="123" spans="1:19">
      <c r="A123" s="83" t="s">
        <v>577</v>
      </c>
      <c r="B123" s="83" t="s">
        <v>878</v>
      </c>
      <c r="C123" s="83">
        <v>5.21</v>
      </c>
      <c r="D123" s="83">
        <v>5.21</v>
      </c>
      <c r="E123" s="83">
        <v>5.835</v>
      </c>
      <c r="F123" s="83">
        <v>0.251</v>
      </c>
      <c r="G123" s="83">
        <v>0.11</v>
      </c>
      <c r="H123" s="83" t="s">
        <v>549</v>
      </c>
      <c r="I123" s="83" t="s">
        <v>538</v>
      </c>
      <c r="J123" s="83">
        <v>0</v>
      </c>
      <c r="K123" s="83" t="s">
        <v>483</v>
      </c>
      <c r="L123"/>
      <c r="M123"/>
      <c r="N123"/>
      <c r="O123"/>
      <c r="P123"/>
      <c r="Q123"/>
      <c r="R123"/>
      <c r="S123"/>
    </row>
    <row r="124" spans="1:19">
      <c r="A124" s="83" t="s">
        <v>578</v>
      </c>
      <c r="B124" s="83" t="s">
        <v>878</v>
      </c>
      <c r="C124" s="83">
        <v>17.18</v>
      </c>
      <c r="D124" s="83">
        <v>17.18</v>
      </c>
      <c r="E124" s="83">
        <v>5.835</v>
      </c>
      <c r="F124" s="83">
        <v>0.251</v>
      </c>
      <c r="G124" s="83">
        <v>0.11</v>
      </c>
      <c r="H124" s="83" t="s">
        <v>549</v>
      </c>
      <c r="I124" s="83" t="s">
        <v>539</v>
      </c>
      <c r="J124" s="83">
        <v>180</v>
      </c>
      <c r="K124" s="83" t="s">
        <v>487</v>
      </c>
      <c r="L124"/>
      <c r="M124"/>
      <c r="N124"/>
      <c r="O124"/>
      <c r="P124"/>
      <c r="Q124"/>
      <c r="R124"/>
      <c r="S124"/>
    </row>
    <row r="125" spans="1:19">
      <c r="A125" s="83" t="s">
        <v>572</v>
      </c>
      <c r="B125" s="83" t="s">
        <v>878</v>
      </c>
      <c r="C125" s="83">
        <v>32.21</v>
      </c>
      <c r="D125" s="83">
        <v>32.21</v>
      </c>
      <c r="E125" s="83">
        <v>5.835</v>
      </c>
      <c r="F125" s="83">
        <v>0.251</v>
      </c>
      <c r="G125" s="83">
        <v>0.11</v>
      </c>
      <c r="H125" s="83" t="s">
        <v>549</v>
      </c>
      <c r="I125" s="83" t="s">
        <v>531</v>
      </c>
      <c r="J125" s="83">
        <v>0</v>
      </c>
      <c r="K125" s="83" t="s">
        <v>483</v>
      </c>
      <c r="L125"/>
      <c r="M125"/>
      <c r="N125"/>
      <c r="O125"/>
      <c r="P125"/>
      <c r="Q125"/>
      <c r="R125"/>
      <c r="S125"/>
    </row>
    <row r="126" spans="1:19">
      <c r="A126" s="83" t="s">
        <v>575</v>
      </c>
      <c r="B126" s="83" t="s">
        <v>878</v>
      </c>
      <c r="C126" s="83">
        <v>4.5999999999999996</v>
      </c>
      <c r="D126" s="83">
        <v>4.5999999999999996</v>
      </c>
      <c r="E126" s="83">
        <v>5.835</v>
      </c>
      <c r="F126" s="83">
        <v>0.251</v>
      </c>
      <c r="G126" s="83">
        <v>0.11</v>
      </c>
      <c r="H126" s="83" t="s">
        <v>549</v>
      </c>
      <c r="I126" s="83" t="s">
        <v>535</v>
      </c>
      <c r="J126" s="83">
        <v>180</v>
      </c>
      <c r="K126" s="83" t="s">
        <v>487</v>
      </c>
      <c r="L126"/>
      <c r="M126"/>
      <c r="N126"/>
      <c r="O126"/>
      <c r="P126"/>
      <c r="Q126"/>
      <c r="R126"/>
      <c r="S126"/>
    </row>
    <row r="127" spans="1:19">
      <c r="A127" s="83" t="s">
        <v>574</v>
      </c>
      <c r="B127" s="83" t="s">
        <v>878</v>
      </c>
      <c r="C127" s="83">
        <v>17.18</v>
      </c>
      <c r="D127" s="83">
        <v>17.18</v>
      </c>
      <c r="E127" s="83">
        <v>5.835</v>
      </c>
      <c r="F127" s="83">
        <v>0.251</v>
      </c>
      <c r="G127" s="83">
        <v>0.11</v>
      </c>
      <c r="H127" s="83" t="s">
        <v>549</v>
      </c>
      <c r="I127" s="83" t="s">
        <v>534</v>
      </c>
      <c r="J127" s="83">
        <v>90</v>
      </c>
      <c r="K127" s="83" t="s">
        <v>485</v>
      </c>
      <c r="L127"/>
      <c r="M127"/>
      <c r="N127"/>
      <c r="O127"/>
      <c r="P127"/>
      <c r="Q127"/>
      <c r="R127"/>
      <c r="S127"/>
    </row>
    <row r="128" spans="1:19">
      <c r="A128" s="83" t="s">
        <v>573</v>
      </c>
      <c r="B128" s="83" t="s">
        <v>878</v>
      </c>
      <c r="C128" s="83">
        <v>4.5999999999999996</v>
      </c>
      <c r="D128" s="83">
        <v>4.5999999999999996</v>
      </c>
      <c r="E128" s="83">
        <v>5.835</v>
      </c>
      <c r="F128" s="83">
        <v>0.251</v>
      </c>
      <c r="G128" s="83">
        <v>0.11</v>
      </c>
      <c r="H128" s="83" t="s">
        <v>549</v>
      </c>
      <c r="I128" s="83" t="s">
        <v>533</v>
      </c>
      <c r="J128" s="83">
        <v>0</v>
      </c>
      <c r="K128" s="83" t="s">
        <v>483</v>
      </c>
      <c r="L128"/>
      <c r="M128"/>
      <c r="N128"/>
      <c r="O128"/>
      <c r="P128"/>
      <c r="Q128"/>
      <c r="R128"/>
      <c r="S128"/>
    </row>
    <row r="129" spans="1:19">
      <c r="A129" s="83" t="s">
        <v>551</v>
      </c>
      <c r="B129" s="83" t="s">
        <v>878</v>
      </c>
      <c r="C129" s="83">
        <v>85.24</v>
      </c>
      <c r="D129" s="83">
        <v>85.24</v>
      </c>
      <c r="E129" s="83">
        <v>5.835</v>
      </c>
      <c r="F129" s="83">
        <v>0.251</v>
      </c>
      <c r="G129" s="83">
        <v>0.11</v>
      </c>
      <c r="H129" s="83" t="s">
        <v>549</v>
      </c>
      <c r="I129" s="83" t="s">
        <v>504</v>
      </c>
      <c r="J129" s="83">
        <v>180</v>
      </c>
      <c r="K129" s="83" t="s">
        <v>487</v>
      </c>
      <c r="L129"/>
      <c r="M129"/>
      <c r="N129"/>
      <c r="O129"/>
      <c r="P129"/>
      <c r="Q129"/>
      <c r="R129"/>
      <c r="S129"/>
    </row>
    <row r="130" spans="1:19">
      <c r="A130" s="83" t="s">
        <v>548</v>
      </c>
      <c r="B130" s="83" t="s">
        <v>878</v>
      </c>
      <c r="C130" s="83">
        <v>23.3</v>
      </c>
      <c r="D130" s="83">
        <v>23.3</v>
      </c>
      <c r="E130" s="83">
        <v>5.835</v>
      </c>
      <c r="F130" s="83">
        <v>0.251</v>
      </c>
      <c r="G130" s="83">
        <v>0.11</v>
      </c>
      <c r="H130" s="83" t="s">
        <v>549</v>
      </c>
      <c r="I130" s="83" t="s">
        <v>491</v>
      </c>
      <c r="J130" s="83">
        <v>180</v>
      </c>
      <c r="K130" s="83" t="s">
        <v>487</v>
      </c>
      <c r="L130"/>
      <c r="M130"/>
      <c r="N130"/>
      <c r="O130"/>
      <c r="P130"/>
      <c r="Q130"/>
      <c r="R130"/>
      <c r="S130"/>
    </row>
    <row r="131" spans="1:19">
      <c r="A131" s="83" t="s">
        <v>552</v>
      </c>
      <c r="B131" s="83" t="s">
        <v>879</v>
      </c>
      <c r="C131" s="83">
        <v>4.5999999999999996</v>
      </c>
      <c r="D131" s="83">
        <v>18.39</v>
      </c>
      <c r="E131" s="83">
        <v>5.835</v>
      </c>
      <c r="F131" s="83">
        <v>0.251</v>
      </c>
      <c r="G131" s="83">
        <v>0.11</v>
      </c>
      <c r="H131" s="83" t="s">
        <v>549</v>
      </c>
      <c r="I131" s="83" t="s">
        <v>507</v>
      </c>
      <c r="J131" s="83">
        <v>180</v>
      </c>
      <c r="K131" s="83" t="s">
        <v>487</v>
      </c>
      <c r="L131"/>
      <c r="M131"/>
      <c r="N131"/>
      <c r="O131"/>
      <c r="P131"/>
      <c r="Q131"/>
      <c r="R131"/>
      <c r="S131"/>
    </row>
    <row r="132" spans="1:19">
      <c r="A132" s="83" t="s">
        <v>553</v>
      </c>
      <c r="B132" s="83" t="s">
        <v>879</v>
      </c>
      <c r="C132" s="83">
        <v>8.58</v>
      </c>
      <c r="D132" s="83">
        <v>34.33</v>
      </c>
      <c r="E132" s="83">
        <v>5.835</v>
      </c>
      <c r="F132" s="83">
        <v>0.251</v>
      </c>
      <c r="G132" s="83">
        <v>0.11</v>
      </c>
      <c r="H132" s="83" t="s">
        <v>549</v>
      </c>
      <c r="I132" s="83" t="s">
        <v>508</v>
      </c>
      <c r="J132" s="83">
        <v>270</v>
      </c>
      <c r="K132" s="83" t="s">
        <v>489</v>
      </c>
      <c r="L132"/>
      <c r="M132"/>
      <c r="N132"/>
      <c r="O132"/>
      <c r="P132"/>
      <c r="Q132"/>
      <c r="R132"/>
      <c r="S132"/>
    </row>
    <row r="133" spans="1:19">
      <c r="A133" s="83" t="s">
        <v>566</v>
      </c>
      <c r="B133" s="83" t="s">
        <v>879</v>
      </c>
      <c r="C133" s="83">
        <v>4.5999999999999996</v>
      </c>
      <c r="D133" s="83">
        <v>4.5999999999999996</v>
      </c>
      <c r="E133" s="83">
        <v>5.835</v>
      </c>
      <c r="F133" s="83">
        <v>0.251</v>
      </c>
      <c r="G133" s="83">
        <v>0.11</v>
      </c>
      <c r="H133" s="83" t="s">
        <v>549</v>
      </c>
      <c r="I133" s="83" t="s">
        <v>521</v>
      </c>
      <c r="J133" s="83">
        <v>180</v>
      </c>
      <c r="K133" s="83" t="s">
        <v>487</v>
      </c>
      <c r="L133"/>
      <c r="M133"/>
      <c r="N133"/>
      <c r="O133"/>
      <c r="P133"/>
      <c r="Q133"/>
      <c r="R133"/>
      <c r="S133"/>
    </row>
    <row r="134" spans="1:19">
      <c r="A134" s="83" t="s">
        <v>567</v>
      </c>
      <c r="B134" s="83" t="s">
        <v>879</v>
      </c>
      <c r="C134" s="83">
        <v>8.59</v>
      </c>
      <c r="D134" s="83">
        <v>8.59</v>
      </c>
      <c r="E134" s="83">
        <v>5.835</v>
      </c>
      <c r="F134" s="83">
        <v>0.251</v>
      </c>
      <c r="G134" s="83">
        <v>0.11</v>
      </c>
      <c r="H134" s="83" t="s">
        <v>549</v>
      </c>
      <c r="I134" s="83" t="s">
        <v>522</v>
      </c>
      <c r="J134" s="83">
        <v>270</v>
      </c>
      <c r="K134" s="83" t="s">
        <v>489</v>
      </c>
      <c r="L134"/>
      <c r="M134"/>
      <c r="N134"/>
      <c r="O134"/>
      <c r="P134"/>
      <c r="Q134"/>
      <c r="R134"/>
      <c r="S134"/>
    </row>
    <row r="135" spans="1:19">
      <c r="A135" s="83" t="s">
        <v>554</v>
      </c>
      <c r="B135" s="83" t="s">
        <v>879</v>
      </c>
      <c r="C135" s="83">
        <v>4.5999999999999996</v>
      </c>
      <c r="D135" s="83">
        <v>18.39</v>
      </c>
      <c r="E135" s="83">
        <v>5.835</v>
      </c>
      <c r="F135" s="83">
        <v>0.251</v>
      </c>
      <c r="G135" s="83">
        <v>0.11</v>
      </c>
      <c r="H135" s="83" t="s">
        <v>549</v>
      </c>
      <c r="I135" s="83" t="s">
        <v>509</v>
      </c>
      <c r="J135" s="83">
        <v>0</v>
      </c>
      <c r="K135" s="83" t="s">
        <v>483</v>
      </c>
      <c r="L135"/>
      <c r="M135"/>
      <c r="N135"/>
      <c r="O135"/>
      <c r="P135"/>
      <c r="Q135"/>
      <c r="R135"/>
      <c r="S135"/>
    </row>
    <row r="136" spans="1:19">
      <c r="A136" s="83" t="s">
        <v>555</v>
      </c>
      <c r="B136" s="83" t="s">
        <v>879</v>
      </c>
      <c r="C136" s="83">
        <v>8.58</v>
      </c>
      <c r="D136" s="83">
        <v>34.33</v>
      </c>
      <c r="E136" s="83">
        <v>5.835</v>
      </c>
      <c r="F136" s="83">
        <v>0.251</v>
      </c>
      <c r="G136" s="83">
        <v>0.11</v>
      </c>
      <c r="H136" s="83" t="s">
        <v>549</v>
      </c>
      <c r="I136" s="83" t="s">
        <v>510</v>
      </c>
      <c r="J136" s="83">
        <v>270</v>
      </c>
      <c r="K136" s="83" t="s">
        <v>489</v>
      </c>
      <c r="L136"/>
      <c r="M136"/>
      <c r="N136"/>
      <c r="O136"/>
      <c r="P136"/>
      <c r="Q136"/>
      <c r="R136"/>
      <c r="S136"/>
    </row>
    <row r="137" spans="1:19">
      <c r="A137" s="83" t="s">
        <v>568</v>
      </c>
      <c r="B137" s="83" t="s">
        <v>879</v>
      </c>
      <c r="C137" s="83">
        <v>4.5999999999999996</v>
      </c>
      <c r="D137" s="83">
        <v>4.5999999999999996</v>
      </c>
      <c r="E137" s="83">
        <v>5.835</v>
      </c>
      <c r="F137" s="83">
        <v>0.251</v>
      </c>
      <c r="G137" s="83">
        <v>0.11</v>
      </c>
      <c r="H137" s="83" t="s">
        <v>549</v>
      </c>
      <c r="I137" s="83" t="s">
        <v>524</v>
      </c>
      <c r="J137" s="83">
        <v>0</v>
      </c>
      <c r="K137" s="83" t="s">
        <v>483</v>
      </c>
      <c r="L137"/>
      <c r="M137"/>
      <c r="N137"/>
      <c r="O137"/>
      <c r="P137"/>
      <c r="Q137"/>
      <c r="R137"/>
      <c r="S137"/>
    </row>
    <row r="138" spans="1:19">
      <c r="A138" s="83" t="s">
        <v>569</v>
      </c>
      <c r="B138" s="83" t="s">
        <v>879</v>
      </c>
      <c r="C138" s="83">
        <v>8.59</v>
      </c>
      <c r="D138" s="83">
        <v>8.59</v>
      </c>
      <c r="E138" s="83">
        <v>5.835</v>
      </c>
      <c r="F138" s="83">
        <v>0.251</v>
      </c>
      <c r="G138" s="83">
        <v>0.11</v>
      </c>
      <c r="H138" s="83" t="s">
        <v>549</v>
      </c>
      <c r="I138" s="83" t="s">
        <v>525</v>
      </c>
      <c r="J138" s="83">
        <v>270</v>
      </c>
      <c r="K138" s="83" t="s">
        <v>489</v>
      </c>
      <c r="L138"/>
      <c r="M138"/>
      <c r="N138"/>
      <c r="O138"/>
      <c r="P138"/>
      <c r="Q138"/>
      <c r="R138"/>
      <c r="S138"/>
    </row>
    <row r="139" spans="1:19">
      <c r="A139" s="83" t="s">
        <v>556</v>
      </c>
      <c r="B139" s="83" t="s">
        <v>879</v>
      </c>
      <c r="C139" s="83">
        <v>3.68</v>
      </c>
      <c r="D139" s="83">
        <v>279.51</v>
      </c>
      <c r="E139" s="83">
        <v>5.835</v>
      </c>
      <c r="F139" s="83">
        <v>0.251</v>
      </c>
      <c r="G139" s="83">
        <v>0.11</v>
      </c>
      <c r="H139" s="83" t="s">
        <v>549</v>
      </c>
      <c r="I139" s="83" t="s">
        <v>511</v>
      </c>
      <c r="J139" s="83">
        <v>180</v>
      </c>
      <c r="K139" s="83" t="s">
        <v>487</v>
      </c>
      <c r="L139"/>
      <c r="M139"/>
      <c r="N139"/>
      <c r="O139"/>
      <c r="P139"/>
      <c r="Q139"/>
      <c r="R139"/>
      <c r="S139"/>
    </row>
    <row r="140" spans="1:19">
      <c r="A140" s="83" t="s">
        <v>570</v>
      </c>
      <c r="B140" s="83" t="s">
        <v>879</v>
      </c>
      <c r="C140" s="83">
        <v>6.75</v>
      </c>
      <c r="D140" s="83">
        <v>60.74</v>
      </c>
      <c r="E140" s="83">
        <v>5.835</v>
      </c>
      <c r="F140" s="83">
        <v>0.251</v>
      </c>
      <c r="G140" s="83">
        <v>0.11</v>
      </c>
      <c r="H140" s="83" t="s">
        <v>549</v>
      </c>
      <c r="I140" s="83" t="s">
        <v>527</v>
      </c>
      <c r="J140" s="83">
        <v>180</v>
      </c>
      <c r="K140" s="83" t="s">
        <v>487</v>
      </c>
      <c r="L140"/>
      <c r="M140"/>
      <c r="N140"/>
      <c r="O140"/>
      <c r="P140"/>
      <c r="Q140"/>
      <c r="R140"/>
      <c r="S140"/>
    </row>
    <row r="141" spans="1:19">
      <c r="A141" s="83" t="s">
        <v>557</v>
      </c>
      <c r="B141" s="83" t="s">
        <v>879</v>
      </c>
      <c r="C141" s="83">
        <v>3.68</v>
      </c>
      <c r="D141" s="83">
        <v>279.60000000000002</v>
      </c>
      <c r="E141" s="83">
        <v>5.835</v>
      </c>
      <c r="F141" s="83">
        <v>0.251</v>
      </c>
      <c r="G141" s="83">
        <v>0.11</v>
      </c>
      <c r="H141" s="83" t="s">
        <v>549</v>
      </c>
      <c r="I141" s="83" t="s">
        <v>512</v>
      </c>
      <c r="J141" s="83">
        <v>0</v>
      </c>
      <c r="K141" s="83" t="s">
        <v>483</v>
      </c>
      <c r="L141"/>
      <c r="M141"/>
      <c r="N141"/>
      <c r="O141"/>
      <c r="P141"/>
      <c r="Q141"/>
      <c r="R141"/>
      <c r="S141"/>
    </row>
    <row r="142" spans="1:19">
      <c r="A142" s="83" t="s">
        <v>558</v>
      </c>
      <c r="B142" s="83" t="s">
        <v>879</v>
      </c>
      <c r="C142" s="83">
        <v>8.58</v>
      </c>
      <c r="D142" s="83">
        <v>34.33</v>
      </c>
      <c r="E142" s="83">
        <v>5.835</v>
      </c>
      <c r="F142" s="83">
        <v>0.251</v>
      </c>
      <c r="G142" s="83">
        <v>0.11</v>
      </c>
      <c r="H142" s="83" t="s">
        <v>549</v>
      </c>
      <c r="I142" s="83" t="s">
        <v>513</v>
      </c>
      <c r="J142" s="83">
        <v>90</v>
      </c>
      <c r="K142" s="83" t="s">
        <v>485</v>
      </c>
      <c r="L142"/>
      <c r="M142"/>
      <c r="N142"/>
      <c r="O142"/>
      <c r="P142"/>
      <c r="Q142"/>
      <c r="R142"/>
      <c r="S142"/>
    </row>
    <row r="143" spans="1:19">
      <c r="A143" s="83" t="s">
        <v>559</v>
      </c>
      <c r="B143" s="83" t="s">
        <v>879</v>
      </c>
      <c r="C143" s="83">
        <v>4.5999999999999996</v>
      </c>
      <c r="D143" s="83">
        <v>18.39</v>
      </c>
      <c r="E143" s="83">
        <v>5.835</v>
      </c>
      <c r="F143" s="83">
        <v>0.251</v>
      </c>
      <c r="G143" s="83">
        <v>0.11</v>
      </c>
      <c r="H143" s="83" t="s">
        <v>549</v>
      </c>
      <c r="I143" s="83" t="s">
        <v>514</v>
      </c>
      <c r="J143" s="83">
        <v>180</v>
      </c>
      <c r="K143" s="83" t="s">
        <v>487</v>
      </c>
      <c r="L143"/>
      <c r="M143"/>
      <c r="N143"/>
      <c r="O143"/>
      <c r="P143"/>
      <c r="Q143"/>
      <c r="R143"/>
      <c r="S143"/>
    </row>
    <row r="144" spans="1:19">
      <c r="A144" s="83" t="s">
        <v>561</v>
      </c>
      <c r="B144" s="83" t="s">
        <v>879</v>
      </c>
      <c r="C144" s="83">
        <v>8.58</v>
      </c>
      <c r="D144" s="83">
        <v>34.33</v>
      </c>
      <c r="E144" s="83">
        <v>5.835</v>
      </c>
      <c r="F144" s="83">
        <v>0.251</v>
      </c>
      <c r="G144" s="83">
        <v>0.11</v>
      </c>
      <c r="H144" s="83" t="s">
        <v>549</v>
      </c>
      <c r="I144" s="83" t="s">
        <v>516</v>
      </c>
      <c r="J144" s="83">
        <v>90</v>
      </c>
      <c r="K144" s="83" t="s">
        <v>485</v>
      </c>
      <c r="L144"/>
      <c r="M144"/>
      <c r="N144"/>
      <c r="O144"/>
      <c r="P144"/>
      <c r="Q144"/>
      <c r="R144"/>
      <c r="S144"/>
    </row>
    <row r="145" spans="1:19">
      <c r="A145" s="83" t="s">
        <v>560</v>
      </c>
      <c r="B145" s="83" t="s">
        <v>879</v>
      </c>
      <c r="C145" s="83">
        <v>4.5999999999999996</v>
      </c>
      <c r="D145" s="83">
        <v>18.39</v>
      </c>
      <c r="E145" s="83">
        <v>5.835</v>
      </c>
      <c r="F145" s="83">
        <v>0.251</v>
      </c>
      <c r="G145" s="83">
        <v>0.11</v>
      </c>
      <c r="H145" s="83" t="s">
        <v>549</v>
      </c>
      <c r="I145" s="83" t="s">
        <v>515</v>
      </c>
      <c r="J145" s="83">
        <v>0</v>
      </c>
      <c r="K145" s="83" t="s">
        <v>483</v>
      </c>
      <c r="L145"/>
      <c r="M145"/>
      <c r="N145"/>
      <c r="O145"/>
      <c r="P145"/>
      <c r="Q145"/>
      <c r="R145"/>
      <c r="S145"/>
    </row>
    <row r="146" spans="1:19">
      <c r="A146" s="83" t="s">
        <v>579</v>
      </c>
      <c r="B146" s="83"/>
      <c r="C146" s="83"/>
      <c r="D146" s="83">
        <v>1214.08</v>
      </c>
      <c r="E146" s="83">
        <v>5.83</v>
      </c>
      <c r="F146" s="83">
        <v>0.251</v>
      </c>
      <c r="G146" s="83">
        <v>0.11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580</v>
      </c>
      <c r="B147" s="83"/>
      <c r="C147" s="83"/>
      <c r="D147" s="83">
        <v>432.93</v>
      </c>
      <c r="E147" s="83">
        <v>5.83</v>
      </c>
      <c r="F147" s="83">
        <v>0.251</v>
      </c>
      <c r="G147" s="83">
        <v>0.11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581</v>
      </c>
      <c r="B148" s="83"/>
      <c r="C148" s="83"/>
      <c r="D148" s="83">
        <v>781.15</v>
      </c>
      <c r="E148" s="83">
        <v>5.83</v>
      </c>
      <c r="F148" s="83">
        <v>0.251</v>
      </c>
      <c r="G148" s="83">
        <v>0.11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241</v>
      </c>
      <c r="C150" s="83" t="s">
        <v>582</v>
      </c>
      <c r="D150" s="83" t="s">
        <v>583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584</v>
      </c>
      <c r="B151" s="83" t="s">
        <v>585</v>
      </c>
      <c r="C151" s="83">
        <v>3069780.71</v>
      </c>
      <c r="D151" s="83">
        <v>2.5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586</v>
      </c>
      <c r="B152" s="83" t="s">
        <v>587</v>
      </c>
      <c r="C152" s="83">
        <v>2454738.85</v>
      </c>
      <c r="D152" s="83">
        <v>0.7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241</v>
      </c>
      <c r="C154" s="83" t="s">
        <v>588</v>
      </c>
      <c r="D154" s="83" t="s">
        <v>589</v>
      </c>
      <c r="E154" s="83" t="s">
        <v>590</v>
      </c>
      <c r="F154" s="83" t="s">
        <v>591</v>
      </c>
      <c r="G154" s="83" t="s">
        <v>583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592</v>
      </c>
      <c r="B155" s="83" t="s">
        <v>593</v>
      </c>
      <c r="C155" s="83">
        <v>36675.21</v>
      </c>
      <c r="D155" s="83">
        <v>25148.91</v>
      </c>
      <c r="E155" s="83">
        <v>11526.3</v>
      </c>
      <c r="F155" s="83">
        <v>0.69</v>
      </c>
      <c r="G155" s="83" t="s">
        <v>594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600</v>
      </c>
      <c r="B156" s="83" t="s">
        <v>593</v>
      </c>
      <c r="C156" s="83">
        <v>9488.4699999999993</v>
      </c>
      <c r="D156" s="83">
        <v>6511.73</v>
      </c>
      <c r="E156" s="83">
        <v>2976.74</v>
      </c>
      <c r="F156" s="83">
        <v>0.69</v>
      </c>
      <c r="G156" s="83" t="s">
        <v>594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595</v>
      </c>
      <c r="B157" s="83" t="s">
        <v>593</v>
      </c>
      <c r="C157" s="83">
        <v>36377.64</v>
      </c>
      <c r="D157" s="83">
        <v>24942.53</v>
      </c>
      <c r="E157" s="83">
        <v>11435.11</v>
      </c>
      <c r="F157" s="83">
        <v>0.69</v>
      </c>
      <c r="G157" s="83" t="s">
        <v>594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601</v>
      </c>
      <c r="B158" s="83" t="s">
        <v>593</v>
      </c>
      <c r="C158" s="83">
        <v>9437.1</v>
      </c>
      <c r="D158" s="83">
        <v>6476.7</v>
      </c>
      <c r="E158" s="83">
        <v>2960.4</v>
      </c>
      <c r="F158" s="83">
        <v>0.69</v>
      </c>
      <c r="G158" s="83" t="s">
        <v>594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596</v>
      </c>
      <c r="B159" s="83" t="s">
        <v>593</v>
      </c>
      <c r="C159" s="83">
        <v>630988.87</v>
      </c>
      <c r="D159" s="83">
        <v>392167.3</v>
      </c>
      <c r="E159" s="83">
        <v>238821.57</v>
      </c>
      <c r="F159" s="83">
        <v>0.62</v>
      </c>
      <c r="G159" s="83" t="s">
        <v>594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602</v>
      </c>
      <c r="B160" s="83" t="s">
        <v>593</v>
      </c>
      <c r="C160" s="83">
        <v>43792.97</v>
      </c>
      <c r="D160" s="83">
        <v>27555.52</v>
      </c>
      <c r="E160" s="83">
        <v>16237.45</v>
      </c>
      <c r="F160" s="83">
        <v>0.63</v>
      </c>
      <c r="G160" s="83" t="s">
        <v>594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597</v>
      </c>
      <c r="B161" s="83" t="s">
        <v>593</v>
      </c>
      <c r="C161" s="83">
        <v>521470.29</v>
      </c>
      <c r="D161" s="83">
        <v>330124.03999999998</v>
      </c>
      <c r="E161" s="83">
        <v>191346.25</v>
      </c>
      <c r="F161" s="83">
        <v>0.63</v>
      </c>
      <c r="G161" s="83" t="s">
        <v>594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598</v>
      </c>
      <c r="B162" s="83" t="s">
        <v>593</v>
      </c>
      <c r="C162" s="83">
        <v>29470.5</v>
      </c>
      <c r="D162" s="83">
        <v>20093.689999999999</v>
      </c>
      <c r="E162" s="83">
        <v>9376.82</v>
      </c>
      <c r="F162" s="83">
        <v>0.68</v>
      </c>
      <c r="G162" s="83" t="s">
        <v>594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599</v>
      </c>
      <c r="B163" s="83" t="s">
        <v>593</v>
      </c>
      <c r="C163" s="83">
        <v>29318.52</v>
      </c>
      <c r="D163" s="83">
        <v>19988.52</v>
      </c>
      <c r="E163" s="83">
        <v>9329.99</v>
      </c>
      <c r="F163" s="83">
        <v>0.68</v>
      </c>
      <c r="G163" s="83" t="s">
        <v>594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604</v>
      </c>
      <c r="B164" s="83" t="s">
        <v>593</v>
      </c>
      <c r="C164" s="83">
        <v>58813.49</v>
      </c>
      <c r="D164" s="83">
        <v>37179.99</v>
      </c>
      <c r="E164" s="83">
        <v>21633.5</v>
      </c>
      <c r="F164" s="83">
        <v>0.63</v>
      </c>
      <c r="G164" s="83" t="s">
        <v>594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605</v>
      </c>
      <c r="B165" s="83" t="s">
        <v>593</v>
      </c>
      <c r="C165" s="83">
        <v>3971.35</v>
      </c>
      <c r="D165" s="83">
        <v>2505.9899999999998</v>
      </c>
      <c r="E165" s="83">
        <v>1465.37</v>
      </c>
      <c r="F165" s="83">
        <v>0.63</v>
      </c>
      <c r="G165" s="83" t="s">
        <v>594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603</v>
      </c>
      <c r="B166" s="83" t="s">
        <v>593</v>
      </c>
      <c r="C166" s="83">
        <v>900919.43</v>
      </c>
      <c r="D166" s="83">
        <v>592260.34</v>
      </c>
      <c r="E166" s="83">
        <v>308659.09999999998</v>
      </c>
      <c r="F166" s="83">
        <v>0.66</v>
      </c>
      <c r="G166" s="83" t="s">
        <v>594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241</v>
      </c>
      <c r="C168" s="83" t="s">
        <v>588</v>
      </c>
      <c r="D168" s="83" t="s">
        <v>583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625</v>
      </c>
      <c r="B169" s="83" t="s">
        <v>607</v>
      </c>
      <c r="C169" s="83">
        <v>42002.36</v>
      </c>
      <c r="D169" s="83" t="s">
        <v>594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606</v>
      </c>
      <c r="B170" s="83" t="s">
        <v>607</v>
      </c>
      <c r="C170" s="83">
        <v>31470.87</v>
      </c>
      <c r="D170" s="83" t="s">
        <v>594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613</v>
      </c>
      <c r="B171" s="83" t="s">
        <v>607</v>
      </c>
      <c r="C171" s="83">
        <v>19516.490000000002</v>
      </c>
      <c r="D171" s="83" t="s">
        <v>594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621</v>
      </c>
      <c r="B172" s="83" t="s">
        <v>607</v>
      </c>
      <c r="C172" s="83">
        <v>12252.75</v>
      </c>
      <c r="D172" s="83" t="s">
        <v>594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628</v>
      </c>
      <c r="B173" s="83" t="s">
        <v>607</v>
      </c>
      <c r="C173" s="83">
        <v>4359.76</v>
      </c>
      <c r="D173" s="83" t="s">
        <v>594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838</v>
      </c>
      <c r="B174" s="83" t="s">
        <v>839</v>
      </c>
      <c r="C174" s="83">
        <v>7763.61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626</v>
      </c>
      <c r="B175" s="83" t="s">
        <v>607</v>
      </c>
      <c r="C175" s="83">
        <v>42949.29</v>
      </c>
      <c r="D175" s="83" t="s">
        <v>594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627</v>
      </c>
      <c r="B176" s="83" t="s">
        <v>607</v>
      </c>
      <c r="C176" s="83">
        <v>15656.29</v>
      </c>
      <c r="D176" s="83" t="s">
        <v>594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612</v>
      </c>
      <c r="B177" s="83" t="s">
        <v>607</v>
      </c>
      <c r="C177" s="83">
        <v>47001.57</v>
      </c>
      <c r="D177" s="83" t="s">
        <v>594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614</v>
      </c>
      <c r="B178" s="83" t="s">
        <v>607</v>
      </c>
      <c r="C178" s="83">
        <v>94144.37</v>
      </c>
      <c r="D178" s="83" t="s">
        <v>594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610</v>
      </c>
      <c r="B179" s="83" t="s">
        <v>607</v>
      </c>
      <c r="C179" s="83">
        <v>574.42999999999995</v>
      </c>
      <c r="D179" s="83" t="s">
        <v>594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608</v>
      </c>
      <c r="B180" s="83" t="s">
        <v>607</v>
      </c>
      <c r="C180" s="83">
        <v>6448.44</v>
      </c>
      <c r="D180" s="83" t="s">
        <v>594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609</v>
      </c>
      <c r="B181" s="83" t="s">
        <v>607</v>
      </c>
      <c r="C181" s="83">
        <v>7375.88</v>
      </c>
      <c r="D181" s="83" t="s">
        <v>594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615</v>
      </c>
      <c r="B182" s="83" t="s">
        <v>607</v>
      </c>
      <c r="C182" s="83">
        <v>14982.62</v>
      </c>
      <c r="D182" s="83" t="s">
        <v>594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622</v>
      </c>
      <c r="B183" s="83" t="s">
        <v>607</v>
      </c>
      <c r="C183" s="83">
        <v>3909.42</v>
      </c>
      <c r="D183" s="83" t="s">
        <v>594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616</v>
      </c>
      <c r="B184" s="83" t="s">
        <v>607</v>
      </c>
      <c r="C184" s="83">
        <v>14992.57</v>
      </c>
      <c r="D184" s="83" t="s">
        <v>594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623</v>
      </c>
      <c r="B185" s="83" t="s">
        <v>607</v>
      </c>
      <c r="C185" s="83">
        <v>3915.44</v>
      </c>
      <c r="D185" s="83" t="s">
        <v>594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617</v>
      </c>
      <c r="B186" s="83" t="s">
        <v>607</v>
      </c>
      <c r="C186" s="83">
        <v>740650.98</v>
      </c>
      <c r="D186" s="83" t="s">
        <v>594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624</v>
      </c>
      <c r="B187" s="83" t="s">
        <v>607</v>
      </c>
      <c r="C187" s="83">
        <v>44255.519999999997</v>
      </c>
      <c r="D187" s="83" t="s">
        <v>594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618</v>
      </c>
      <c r="B188" s="83" t="s">
        <v>607</v>
      </c>
      <c r="C188" s="83">
        <v>740650.98</v>
      </c>
      <c r="D188" s="83" t="s">
        <v>594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619</v>
      </c>
      <c r="B189" s="83" t="s">
        <v>607</v>
      </c>
      <c r="C189" s="83">
        <v>14579.45</v>
      </c>
      <c r="D189" s="83" t="s">
        <v>594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620</v>
      </c>
      <c r="B190" s="83" t="s">
        <v>607</v>
      </c>
      <c r="C190" s="83">
        <v>14591.57</v>
      </c>
      <c r="D190" s="83" t="s">
        <v>594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611</v>
      </c>
      <c r="B191" s="83" t="s">
        <v>607</v>
      </c>
      <c r="C191" s="83">
        <v>594.29999999999995</v>
      </c>
      <c r="D191" s="83" t="s">
        <v>594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630</v>
      </c>
      <c r="B192" s="83" t="s">
        <v>607</v>
      </c>
      <c r="C192" s="83">
        <v>34545.72</v>
      </c>
      <c r="D192" s="83" t="s">
        <v>594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631</v>
      </c>
      <c r="B193" s="83" t="s">
        <v>607</v>
      </c>
      <c r="C193" s="83">
        <v>2261.92</v>
      </c>
      <c r="D193" s="83" t="s">
        <v>594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629</v>
      </c>
      <c r="B194" s="83" t="s">
        <v>607</v>
      </c>
      <c r="C194" s="83">
        <v>170209.28</v>
      </c>
      <c r="D194" s="83" t="s">
        <v>594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241</v>
      </c>
      <c r="C196" s="83" t="s">
        <v>632</v>
      </c>
      <c r="D196" s="83" t="s">
        <v>633</v>
      </c>
      <c r="E196" s="83" t="s">
        <v>634</v>
      </c>
      <c r="F196" s="83" t="s">
        <v>635</v>
      </c>
      <c r="G196" s="83" t="s">
        <v>636</v>
      </c>
      <c r="H196" s="83" t="s">
        <v>637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840</v>
      </c>
      <c r="B197" s="83" t="s">
        <v>642</v>
      </c>
      <c r="C197" s="83">
        <v>0.54</v>
      </c>
      <c r="D197" s="83">
        <v>50</v>
      </c>
      <c r="E197" s="83">
        <v>0.22</v>
      </c>
      <c r="F197" s="83">
        <v>20.34</v>
      </c>
      <c r="G197" s="83">
        <v>1</v>
      </c>
      <c r="H197" s="83" t="s">
        <v>841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652</v>
      </c>
      <c r="B198" s="83" t="s">
        <v>639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640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653</v>
      </c>
      <c r="B199" s="83" t="s">
        <v>639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640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638</v>
      </c>
      <c r="B200" s="83" t="s">
        <v>639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640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641</v>
      </c>
      <c r="B201" s="83" t="s">
        <v>642</v>
      </c>
      <c r="C201" s="83">
        <v>0.52</v>
      </c>
      <c r="D201" s="83">
        <v>331</v>
      </c>
      <c r="E201" s="83">
        <v>1.58</v>
      </c>
      <c r="F201" s="83">
        <v>1007.51</v>
      </c>
      <c r="G201" s="83">
        <v>1</v>
      </c>
      <c r="H201" s="83" t="s">
        <v>643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649</v>
      </c>
      <c r="B202" s="83" t="s">
        <v>642</v>
      </c>
      <c r="C202" s="83">
        <v>0.52</v>
      </c>
      <c r="D202" s="83">
        <v>331</v>
      </c>
      <c r="E202" s="83">
        <v>0.41</v>
      </c>
      <c r="F202" s="83">
        <v>261.14999999999998</v>
      </c>
      <c r="G202" s="83">
        <v>1</v>
      </c>
      <c r="H202" s="83" t="s">
        <v>643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644</v>
      </c>
      <c r="B203" s="83" t="s">
        <v>642</v>
      </c>
      <c r="C203" s="83">
        <v>0.52</v>
      </c>
      <c r="D203" s="83">
        <v>331</v>
      </c>
      <c r="E203" s="83">
        <v>1.57</v>
      </c>
      <c r="F203" s="83">
        <v>999.21</v>
      </c>
      <c r="G203" s="83">
        <v>1</v>
      </c>
      <c r="H203" s="83" t="s">
        <v>643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650</v>
      </c>
      <c r="B204" s="83" t="s">
        <v>642</v>
      </c>
      <c r="C204" s="83">
        <v>0.52</v>
      </c>
      <c r="D204" s="83">
        <v>331</v>
      </c>
      <c r="E204" s="83">
        <v>0.41</v>
      </c>
      <c r="F204" s="83">
        <v>259.77999999999997</v>
      </c>
      <c r="G204" s="83">
        <v>1</v>
      </c>
      <c r="H204" s="83" t="s">
        <v>643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645</v>
      </c>
      <c r="B205" s="83" t="s">
        <v>642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643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651</v>
      </c>
      <c r="B206" s="83" t="s">
        <v>642</v>
      </c>
      <c r="C206" s="83">
        <v>0.52</v>
      </c>
      <c r="D206" s="83">
        <v>331</v>
      </c>
      <c r="E206" s="83">
        <v>1.5</v>
      </c>
      <c r="F206" s="83">
        <v>957.77</v>
      </c>
      <c r="G206" s="83">
        <v>1</v>
      </c>
      <c r="H206" s="83" t="s">
        <v>643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646</v>
      </c>
      <c r="B207" s="83" t="s">
        <v>642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643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647</v>
      </c>
      <c r="B208" s="83" t="s">
        <v>642</v>
      </c>
      <c r="C208" s="83">
        <v>0.52</v>
      </c>
      <c r="D208" s="83">
        <v>331</v>
      </c>
      <c r="E208" s="83">
        <v>1.26</v>
      </c>
      <c r="F208" s="83">
        <v>799.95</v>
      </c>
      <c r="G208" s="83">
        <v>1</v>
      </c>
      <c r="H208" s="83" t="s">
        <v>643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648</v>
      </c>
      <c r="B209" s="83" t="s">
        <v>642</v>
      </c>
      <c r="C209" s="83">
        <v>0.52</v>
      </c>
      <c r="D209" s="83">
        <v>331</v>
      </c>
      <c r="E209" s="83">
        <v>1.25</v>
      </c>
      <c r="F209" s="83">
        <v>795.98</v>
      </c>
      <c r="G209" s="83">
        <v>1</v>
      </c>
      <c r="H209" s="83" t="s">
        <v>643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657</v>
      </c>
      <c r="B210" s="83" t="s">
        <v>642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656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658</v>
      </c>
      <c r="B211" s="83" t="s">
        <v>642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656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654</v>
      </c>
      <c r="B212" s="83" t="s">
        <v>655</v>
      </c>
      <c r="C212" s="83">
        <v>0.61</v>
      </c>
      <c r="D212" s="83">
        <v>1017.59</v>
      </c>
      <c r="E212" s="83">
        <v>39.299999999999997</v>
      </c>
      <c r="F212" s="83">
        <v>65389.31</v>
      </c>
      <c r="G212" s="83">
        <v>1</v>
      </c>
      <c r="H212" s="83" t="s">
        <v>656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241</v>
      </c>
      <c r="C214" s="83" t="s">
        <v>659</v>
      </c>
      <c r="D214" s="83" t="s">
        <v>660</v>
      </c>
      <c r="E214" s="83" t="s">
        <v>661</v>
      </c>
      <c r="F214" s="83" t="s">
        <v>662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667</v>
      </c>
      <c r="B215" s="83" t="s">
        <v>664</v>
      </c>
      <c r="C215" s="83" t="s">
        <v>665</v>
      </c>
      <c r="D215" s="83">
        <v>179352</v>
      </c>
      <c r="E215" s="83">
        <v>28130.29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666</v>
      </c>
      <c r="B216" s="83" t="s">
        <v>664</v>
      </c>
      <c r="C216" s="83" t="s">
        <v>665</v>
      </c>
      <c r="D216" s="83">
        <v>179352</v>
      </c>
      <c r="E216" s="83">
        <v>13516.84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663</v>
      </c>
      <c r="B217" s="83" t="s">
        <v>664</v>
      </c>
      <c r="C217" s="83" t="s">
        <v>665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241</v>
      </c>
      <c r="C219" s="83" t="s">
        <v>668</v>
      </c>
      <c r="D219" s="83" t="s">
        <v>669</v>
      </c>
      <c r="E219" s="83" t="s">
        <v>670</v>
      </c>
      <c r="F219" s="83" t="s">
        <v>671</v>
      </c>
      <c r="G219" s="83" t="s">
        <v>672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673</v>
      </c>
      <c r="B220" s="83" t="s">
        <v>674</v>
      </c>
      <c r="C220" s="83">
        <v>2</v>
      </c>
      <c r="D220" s="83">
        <v>845000</v>
      </c>
      <c r="E220" s="83">
        <v>0.78</v>
      </c>
      <c r="F220" s="83">
        <v>0.33</v>
      </c>
      <c r="G220" s="83">
        <v>0.65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675</v>
      </c>
      <c r="C222" s="83" t="s">
        <v>676</v>
      </c>
      <c r="D222" s="83" t="s">
        <v>677</v>
      </c>
      <c r="E222" s="83" t="s">
        <v>678</v>
      </c>
      <c r="F222" s="83" t="s">
        <v>679</v>
      </c>
      <c r="G222" s="83" t="s">
        <v>680</v>
      </c>
      <c r="H222" s="83" t="s">
        <v>681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682</v>
      </c>
      <c r="B223" s="83">
        <v>162479.63800000001</v>
      </c>
      <c r="C223" s="83">
        <v>244.36080000000001</v>
      </c>
      <c r="D223" s="83">
        <v>701.45870000000002</v>
      </c>
      <c r="E223" s="83">
        <v>0</v>
      </c>
      <c r="F223" s="83">
        <v>2E-3</v>
      </c>
      <c r="G223" s="84">
        <v>5180170</v>
      </c>
      <c r="H223" s="83">
        <v>66030.772400000002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683</v>
      </c>
      <c r="B224" s="83">
        <v>147067.92720000001</v>
      </c>
      <c r="C224" s="83">
        <v>222.12010000000001</v>
      </c>
      <c r="D224" s="83">
        <v>641.70619999999997</v>
      </c>
      <c r="E224" s="83">
        <v>0</v>
      </c>
      <c r="F224" s="83">
        <v>1.8E-3</v>
      </c>
      <c r="G224" s="84">
        <v>4738970</v>
      </c>
      <c r="H224" s="83">
        <v>59862.361799999999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684</v>
      </c>
      <c r="B225" s="83">
        <v>172364.73269999999</v>
      </c>
      <c r="C225" s="83">
        <v>266.82940000000002</v>
      </c>
      <c r="D225" s="83">
        <v>799.12739999999997</v>
      </c>
      <c r="E225" s="83">
        <v>0</v>
      </c>
      <c r="F225" s="83">
        <v>2.2000000000000001E-3</v>
      </c>
      <c r="G225" s="84">
        <v>5901920</v>
      </c>
      <c r="H225" s="83">
        <v>70816.738899999997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685</v>
      </c>
      <c r="B226" s="83">
        <v>174487.08609999999</v>
      </c>
      <c r="C226" s="83">
        <v>275.11700000000002</v>
      </c>
      <c r="D226" s="83">
        <v>845.15269999999998</v>
      </c>
      <c r="E226" s="83">
        <v>0</v>
      </c>
      <c r="F226" s="83">
        <v>2.3E-3</v>
      </c>
      <c r="G226" s="84">
        <v>6242140</v>
      </c>
      <c r="H226" s="83">
        <v>72194.540500000003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387</v>
      </c>
      <c r="B227" s="83">
        <v>193541.08840000001</v>
      </c>
      <c r="C227" s="83">
        <v>309.94319999999999</v>
      </c>
      <c r="D227" s="83">
        <v>972.04650000000004</v>
      </c>
      <c r="E227" s="83">
        <v>0</v>
      </c>
      <c r="F227" s="83">
        <v>2.7000000000000001E-3</v>
      </c>
      <c r="G227" s="84">
        <v>7179620</v>
      </c>
      <c r="H227" s="83">
        <v>80561.892699999997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686</v>
      </c>
      <c r="B228" s="83">
        <v>218660.7732</v>
      </c>
      <c r="C228" s="83">
        <v>355.44139999999999</v>
      </c>
      <c r="D228" s="83">
        <v>1136.3369</v>
      </c>
      <c r="E228" s="83">
        <v>0</v>
      </c>
      <c r="F228" s="83">
        <v>3.0999999999999999E-3</v>
      </c>
      <c r="G228" s="84">
        <v>8393380</v>
      </c>
      <c r="H228" s="83">
        <v>91550.999599999996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687</v>
      </c>
      <c r="B229" s="83">
        <v>239850.2463</v>
      </c>
      <c r="C229" s="83">
        <v>391.98149999999998</v>
      </c>
      <c r="D229" s="83">
        <v>1261.6157000000001</v>
      </c>
      <c r="E229" s="83">
        <v>0</v>
      </c>
      <c r="F229" s="83">
        <v>3.5000000000000001E-3</v>
      </c>
      <c r="G229" s="84">
        <v>9318840</v>
      </c>
      <c r="H229" s="83">
        <v>100634.7467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688</v>
      </c>
      <c r="B230" s="83">
        <v>232452.29579999999</v>
      </c>
      <c r="C230" s="83">
        <v>378.98739999999998</v>
      </c>
      <c r="D230" s="83">
        <v>1216.1641</v>
      </c>
      <c r="E230" s="83">
        <v>0</v>
      </c>
      <c r="F230" s="83">
        <v>3.3E-3</v>
      </c>
      <c r="G230" s="84">
        <v>8983070</v>
      </c>
      <c r="H230" s="83">
        <v>97439.368700000006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689</v>
      </c>
      <c r="B231" s="83">
        <v>210684.1973</v>
      </c>
      <c r="C231" s="83">
        <v>340.71550000000002</v>
      </c>
      <c r="D231" s="83">
        <v>1082.1550999999999</v>
      </c>
      <c r="E231" s="83">
        <v>0</v>
      </c>
      <c r="F231" s="83">
        <v>3.0000000000000001E-3</v>
      </c>
      <c r="G231" s="84">
        <v>7993080</v>
      </c>
      <c r="H231" s="83">
        <v>88033.354800000001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690</v>
      </c>
      <c r="B232" s="83">
        <v>184748.9883</v>
      </c>
      <c r="C232" s="83">
        <v>293.31229999999999</v>
      </c>
      <c r="D232" s="83">
        <v>909.43579999999997</v>
      </c>
      <c r="E232" s="83">
        <v>0</v>
      </c>
      <c r="F232" s="83">
        <v>2.5000000000000001E-3</v>
      </c>
      <c r="G232" s="84">
        <v>6717040</v>
      </c>
      <c r="H232" s="83">
        <v>76644.214200000002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691</v>
      </c>
      <c r="B233" s="83">
        <v>162660.43429999999</v>
      </c>
      <c r="C233" s="83">
        <v>252.65880000000001</v>
      </c>
      <c r="D233" s="83">
        <v>760.30029999999999</v>
      </c>
      <c r="E233" s="83">
        <v>0</v>
      </c>
      <c r="F233" s="83">
        <v>2.0999999999999999E-3</v>
      </c>
      <c r="G233" s="84">
        <v>5615220</v>
      </c>
      <c r="H233" s="83">
        <v>66915.861399999994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692</v>
      </c>
      <c r="B234" s="83">
        <v>162732.02979999999</v>
      </c>
      <c r="C234" s="83">
        <v>244.232</v>
      </c>
      <c r="D234" s="83">
        <v>698.87019999999995</v>
      </c>
      <c r="E234" s="83">
        <v>0</v>
      </c>
      <c r="F234" s="83">
        <v>2E-3</v>
      </c>
      <c r="G234" s="84">
        <v>5161020</v>
      </c>
      <c r="H234" s="83">
        <v>66081.927599999995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693</v>
      </c>
      <c r="B236" s="84">
        <v>2261730</v>
      </c>
      <c r="C236" s="83">
        <v>3575.6993000000002</v>
      </c>
      <c r="D236" s="83">
        <v>11024.3698</v>
      </c>
      <c r="E236" s="83">
        <v>0</v>
      </c>
      <c r="F236" s="83">
        <v>3.0599999999999999E-2</v>
      </c>
      <c r="G236" s="84">
        <v>81424500</v>
      </c>
      <c r="H236" s="83">
        <v>936766.7794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694</v>
      </c>
      <c r="B237" s="83">
        <v>147067.92720000001</v>
      </c>
      <c r="C237" s="83">
        <v>222.12010000000001</v>
      </c>
      <c r="D237" s="83">
        <v>641.70619999999997</v>
      </c>
      <c r="E237" s="83">
        <v>0</v>
      </c>
      <c r="F237" s="83">
        <v>1.8E-3</v>
      </c>
      <c r="G237" s="84">
        <v>4738970</v>
      </c>
      <c r="H237" s="83">
        <v>59862.361799999999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695</v>
      </c>
      <c r="B238" s="83">
        <v>239850.2463</v>
      </c>
      <c r="C238" s="83">
        <v>391.98149999999998</v>
      </c>
      <c r="D238" s="83">
        <v>1261.6157000000001</v>
      </c>
      <c r="E238" s="83">
        <v>0</v>
      </c>
      <c r="F238" s="83">
        <v>3.5000000000000001E-3</v>
      </c>
      <c r="G238" s="84">
        <v>9318840</v>
      </c>
      <c r="H238" s="83">
        <v>100634.7467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696</v>
      </c>
      <c r="C240" s="83" t="s">
        <v>697</v>
      </c>
      <c r="D240" s="83" t="s">
        <v>698</v>
      </c>
      <c r="E240" s="83" t="s">
        <v>699</v>
      </c>
      <c r="F240" s="83" t="s">
        <v>700</v>
      </c>
      <c r="G240" s="83" t="s">
        <v>701</v>
      </c>
      <c r="H240" s="83" t="s">
        <v>702</v>
      </c>
      <c r="I240" s="83" t="s">
        <v>703</v>
      </c>
      <c r="J240" s="83" t="s">
        <v>704</v>
      </c>
      <c r="K240" s="83" t="s">
        <v>705</v>
      </c>
      <c r="L240" s="83" t="s">
        <v>706</v>
      </c>
      <c r="M240" s="83" t="s">
        <v>707</v>
      </c>
      <c r="N240" s="83" t="s">
        <v>708</v>
      </c>
      <c r="O240" s="83" t="s">
        <v>709</v>
      </c>
      <c r="P240" s="83" t="s">
        <v>710</v>
      </c>
      <c r="Q240" s="83" t="s">
        <v>711</v>
      </c>
      <c r="R240" s="83" t="s">
        <v>712</v>
      </c>
      <c r="S240" s="83" t="s">
        <v>713</v>
      </c>
    </row>
    <row r="241" spans="1:19">
      <c r="A241" s="83" t="s">
        <v>682</v>
      </c>
      <c r="B241" s="84">
        <v>627806000000</v>
      </c>
      <c r="C241" s="83">
        <v>439401.28899999999</v>
      </c>
      <c r="D241" s="83" t="s">
        <v>756</v>
      </c>
      <c r="E241" s="83">
        <v>177438.022</v>
      </c>
      <c r="F241" s="83">
        <v>92719.3</v>
      </c>
      <c r="G241" s="83">
        <v>37659.266000000003</v>
      </c>
      <c r="H241" s="83">
        <v>0</v>
      </c>
      <c r="I241" s="83">
        <v>66257.539999999994</v>
      </c>
      <c r="J241" s="83">
        <v>11888</v>
      </c>
      <c r="K241" s="83">
        <v>2219.9850000000001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2330.386</v>
      </c>
      <c r="R241" s="83">
        <v>0</v>
      </c>
      <c r="S241" s="83">
        <v>0</v>
      </c>
    </row>
    <row r="242" spans="1:19">
      <c r="A242" s="83" t="s">
        <v>683</v>
      </c>
      <c r="B242" s="84">
        <v>574335000000</v>
      </c>
      <c r="C242" s="83">
        <v>449697.51899999997</v>
      </c>
      <c r="D242" s="83" t="s">
        <v>757</v>
      </c>
      <c r="E242" s="83">
        <v>177438.022</v>
      </c>
      <c r="F242" s="83">
        <v>92719.3</v>
      </c>
      <c r="G242" s="83">
        <v>37659.266000000003</v>
      </c>
      <c r="H242" s="83">
        <v>0</v>
      </c>
      <c r="I242" s="83">
        <v>75913.902000000002</v>
      </c>
      <c r="J242" s="83">
        <v>11888</v>
      </c>
      <c r="K242" s="83">
        <v>2325.6439999999998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2864.5940000000001</v>
      </c>
      <c r="R242" s="83">
        <v>0</v>
      </c>
      <c r="S242" s="83">
        <v>0</v>
      </c>
    </row>
    <row r="243" spans="1:19">
      <c r="A243" s="83" t="s">
        <v>684</v>
      </c>
      <c r="B243" s="84">
        <v>715279000000</v>
      </c>
      <c r="C243" s="83">
        <v>535754.40399999998</v>
      </c>
      <c r="D243" s="83" t="s">
        <v>758</v>
      </c>
      <c r="E243" s="83">
        <v>177438.022</v>
      </c>
      <c r="F243" s="83">
        <v>92719.3</v>
      </c>
      <c r="G243" s="83">
        <v>38217.213000000003</v>
      </c>
      <c r="H243" s="83">
        <v>0</v>
      </c>
      <c r="I243" s="83">
        <v>160316.092</v>
      </c>
      <c r="J243" s="83">
        <v>11888</v>
      </c>
      <c r="K243" s="83">
        <v>3773.1689999999999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2513.817</v>
      </c>
      <c r="R243" s="83">
        <v>0</v>
      </c>
      <c r="S243" s="83">
        <v>0</v>
      </c>
    </row>
    <row r="244" spans="1:19">
      <c r="A244" s="83" t="s">
        <v>685</v>
      </c>
      <c r="B244" s="84">
        <v>756511000000</v>
      </c>
      <c r="C244" s="83">
        <v>530904.55200000003</v>
      </c>
      <c r="D244" s="83" t="s">
        <v>759</v>
      </c>
      <c r="E244" s="83">
        <v>177438.022</v>
      </c>
      <c r="F244" s="83">
        <v>92719.3</v>
      </c>
      <c r="G244" s="83">
        <v>38200.864999999998</v>
      </c>
      <c r="H244" s="83">
        <v>0</v>
      </c>
      <c r="I244" s="83">
        <v>154972.45600000001</v>
      </c>
      <c r="J244" s="83">
        <v>11888</v>
      </c>
      <c r="K244" s="83">
        <v>3718.5709999999999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3078.5459999999998</v>
      </c>
      <c r="R244" s="83">
        <v>0</v>
      </c>
      <c r="S244" s="83">
        <v>0</v>
      </c>
    </row>
    <row r="245" spans="1:19">
      <c r="A245" s="83" t="s">
        <v>387</v>
      </c>
      <c r="B245" s="84">
        <v>870129000000</v>
      </c>
      <c r="C245" s="83">
        <v>607421.09100000001</v>
      </c>
      <c r="D245" s="83" t="s">
        <v>883</v>
      </c>
      <c r="E245" s="83">
        <v>167588.533</v>
      </c>
      <c r="F245" s="83">
        <v>91473.540999999997</v>
      </c>
      <c r="G245" s="83">
        <v>38717.392</v>
      </c>
      <c r="H245" s="83">
        <v>0</v>
      </c>
      <c r="I245" s="83">
        <v>240548.954</v>
      </c>
      <c r="J245" s="83">
        <v>11888</v>
      </c>
      <c r="K245" s="83">
        <v>5145.5860000000002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3170.2939999999999</v>
      </c>
      <c r="R245" s="83">
        <v>0</v>
      </c>
      <c r="S245" s="83">
        <v>0</v>
      </c>
    </row>
    <row r="246" spans="1:19">
      <c r="A246" s="83" t="s">
        <v>686</v>
      </c>
      <c r="B246" s="84">
        <v>1017230000000</v>
      </c>
      <c r="C246" s="83">
        <v>746015.49600000004</v>
      </c>
      <c r="D246" s="83" t="s">
        <v>760</v>
      </c>
      <c r="E246" s="83">
        <v>177438.022</v>
      </c>
      <c r="F246" s="83">
        <v>92719.3</v>
      </c>
      <c r="G246" s="83">
        <v>40100.322999999997</v>
      </c>
      <c r="H246" s="83">
        <v>0</v>
      </c>
      <c r="I246" s="83">
        <v>376832.73200000002</v>
      </c>
      <c r="J246" s="83">
        <v>0</v>
      </c>
      <c r="K246" s="83">
        <v>7425.2950000000001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2611.0340000000001</v>
      </c>
      <c r="R246" s="83">
        <v>0</v>
      </c>
      <c r="S246" s="83">
        <v>0</v>
      </c>
    </row>
    <row r="247" spans="1:19">
      <c r="A247" s="83" t="s">
        <v>687</v>
      </c>
      <c r="B247" s="84">
        <v>1129390000000</v>
      </c>
      <c r="C247" s="83">
        <v>716253.75600000005</v>
      </c>
      <c r="D247" s="83" t="s">
        <v>761</v>
      </c>
      <c r="E247" s="83">
        <v>177438.022</v>
      </c>
      <c r="F247" s="83">
        <v>92719.3</v>
      </c>
      <c r="G247" s="83">
        <v>39891.32</v>
      </c>
      <c r="H247" s="83">
        <v>0</v>
      </c>
      <c r="I247" s="83">
        <v>348594.74599999998</v>
      </c>
      <c r="J247" s="83">
        <v>0</v>
      </c>
      <c r="K247" s="83">
        <v>6085.6080000000002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2635.9690000000001</v>
      </c>
      <c r="R247" s="83">
        <v>0</v>
      </c>
      <c r="S247" s="83">
        <v>0</v>
      </c>
    </row>
    <row r="248" spans="1:19">
      <c r="A248" s="83" t="s">
        <v>688</v>
      </c>
      <c r="B248" s="84">
        <v>1088700000000</v>
      </c>
      <c r="C248" s="83">
        <v>722370.07</v>
      </c>
      <c r="D248" s="83" t="s">
        <v>884</v>
      </c>
      <c r="E248" s="83">
        <v>177438.022</v>
      </c>
      <c r="F248" s="83">
        <v>92719.3</v>
      </c>
      <c r="G248" s="83">
        <v>39725.749000000003</v>
      </c>
      <c r="H248" s="83">
        <v>0</v>
      </c>
      <c r="I248" s="83">
        <v>342468.62599999999</v>
      </c>
      <c r="J248" s="83">
        <v>11888</v>
      </c>
      <c r="K248" s="83">
        <v>6622.1859999999997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2619.3960000000002</v>
      </c>
      <c r="R248" s="83">
        <v>0</v>
      </c>
      <c r="S248" s="83">
        <v>0</v>
      </c>
    </row>
    <row r="249" spans="1:19">
      <c r="A249" s="83" t="s">
        <v>689</v>
      </c>
      <c r="B249" s="84">
        <v>968714000000</v>
      </c>
      <c r="C249" s="83">
        <v>638484.02399999998</v>
      </c>
      <c r="D249" s="83" t="s">
        <v>763</v>
      </c>
      <c r="E249" s="83">
        <v>177438.022</v>
      </c>
      <c r="F249" s="83">
        <v>92719.3</v>
      </c>
      <c r="G249" s="83">
        <v>39114.527999999998</v>
      </c>
      <c r="H249" s="83">
        <v>0</v>
      </c>
      <c r="I249" s="83">
        <v>260332.26800000001</v>
      </c>
      <c r="J249" s="83">
        <v>11888</v>
      </c>
      <c r="K249" s="83">
        <v>5468.0990000000002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2635.0160000000001</v>
      </c>
      <c r="R249" s="83">
        <v>0</v>
      </c>
      <c r="S249" s="83">
        <v>0</v>
      </c>
    </row>
    <row r="250" spans="1:19">
      <c r="A250" s="83" t="s">
        <v>690</v>
      </c>
      <c r="B250" s="84">
        <v>814066000000</v>
      </c>
      <c r="C250" s="83">
        <v>547959.90899999999</v>
      </c>
      <c r="D250" s="83" t="s">
        <v>764</v>
      </c>
      <c r="E250" s="83">
        <v>177438.022</v>
      </c>
      <c r="F250" s="83">
        <v>92719.3</v>
      </c>
      <c r="G250" s="83">
        <v>38404.417000000001</v>
      </c>
      <c r="H250" s="83">
        <v>0</v>
      </c>
      <c r="I250" s="83">
        <v>170234.35699999999</v>
      </c>
      <c r="J250" s="83">
        <v>11888</v>
      </c>
      <c r="K250" s="83">
        <v>5259.0119999999997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3128.011</v>
      </c>
      <c r="R250" s="83">
        <v>0</v>
      </c>
      <c r="S250" s="83">
        <v>0</v>
      </c>
    </row>
    <row r="251" spans="1:19">
      <c r="A251" s="83" t="s">
        <v>691</v>
      </c>
      <c r="B251" s="84">
        <v>680532000000</v>
      </c>
      <c r="C251" s="83">
        <v>457326.31199999998</v>
      </c>
      <c r="D251" s="83" t="s">
        <v>765</v>
      </c>
      <c r="E251" s="83">
        <v>177438.022</v>
      </c>
      <c r="F251" s="83">
        <v>92719.3</v>
      </c>
      <c r="G251" s="83">
        <v>37725.19</v>
      </c>
      <c r="H251" s="83">
        <v>0</v>
      </c>
      <c r="I251" s="83">
        <v>83320.226999999999</v>
      </c>
      <c r="J251" s="83">
        <v>11888</v>
      </c>
      <c r="K251" s="83">
        <v>2461.8629999999998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2884.9189999999999</v>
      </c>
      <c r="R251" s="83">
        <v>0</v>
      </c>
      <c r="S251" s="83">
        <v>0</v>
      </c>
    </row>
    <row r="252" spans="1:19">
      <c r="A252" s="83" t="s">
        <v>692</v>
      </c>
      <c r="B252" s="84">
        <v>625486000000</v>
      </c>
      <c r="C252" s="83">
        <v>434516.29</v>
      </c>
      <c r="D252" s="83" t="s">
        <v>721</v>
      </c>
      <c r="E252" s="83">
        <v>177438.022</v>
      </c>
      <c r="F252" s="83">
        <v>92719.3</v>
      </c>
      <c r="G252" s="83">
        <v>37659.266000000003</v>
      </c>
      <c r="H252" s="83">
        <v>0</v>
      </c>
      <c r="I252" s="83">
        <v>60082.902999999998</v>
      </c>
      <c r="J252" s="83">
        <v>11888</v>
      </c>
      <c r="K252" s="83">
        <v>3019.1750000000002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2820.8330000000001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693</v>
      </c>
      <c r="B254" s="84">
        <v>9868170000000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694</v>
      </c>
      <c r="B255" s="84">
        <v>574335000000</v>
      </c>
      <c r="C255" s="83">
        <v>434516.29</v>
      </c>
      <c r="D255" s="83"/>
      <c r="E255" s="83">
        <v>167588.533</v>
      </c>
      <c r="F255" s="83">
        <v>91473.540999999997</v>
      </c>
      <c r="G255" s="83">
        <v>37659.266000000003</v>
      </c>
      <c r="H255" s="83">
        <v>0</v>
      </c>
      <c r="I255" s="83">
        <v>60082.902999999998</v>
      </c>
      <c r="J255" s="83">
        <v>0</v>
      </c>
      <c r="K255" s="83">
        <v>2219.9850000000001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2330.386</v>
      </c>
      <c r="R255" s="83">
        <v>0</v>
      </c>
      <c r="S255" s="83">
        <v>0</v>
      </c>
    </row>
    <row r="256" spans="1:19">
      <c r="A256" s="83" t="s">
        <v>695</v>
      </c>
      <c r="B256" s="84">
        <v>1129390000000</v>
      </c>
      <c r="C256" s="83">
        <v>746015.49600000004</v>
      </c>
      <c r="D256" s="83"/>
      <c r="E256" s="83">
        <v>177438.022</v>
      </c>
      <c r="F256" s="83">
        <v>92719.3</v>
      </c>
      <c r="G256" s="83">
        <v>40100.322999999997</v>
      </c>
      <c r="H256" s="83">
        <v>0</v>
      </c>
      <c r="I256" s="83">
        <v>376832.73200000002</v>
      </c>
      <c r="J256" s="83">
        <v>11888</v>
      </c>
      <c r="K256" s="83">
        <v>7425.2950000000001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3170.2939999999999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716</v>
      </c>
      <c r="C258" s="83" t="s">
        <v>717</v>
      </c>
      <c r="D258" s="83" t="s">
        <v>132</v>
      </c>
      <c r="E258" s="83" t="s">
        <v>287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718</v>
      </c>
      <c r="B259" s="83">
        <v>206862.7</v>
      </c>
      <c r="C259" s="83">
        <v>51754.46</v>
      </c>
      <c r="D259" s="83">
        <v>0</v>
      </c>
      <c r="E259" s="83">
        <v>258617.17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719</v>
      </c>
      <c r="B260" s="83">
        <v>18.23</v>
      </c>
      <c r="C260" s="83">
        <v>4.5599999999999996</v>
      </c>
      <c r="D260" s="83">
        <v>0</v>
      </c>
      <c r="E260" s="83">
        <v>22.8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720</v>
      </c>
      <c r="B261" s="83">
        <v>18.23</v>
      </c>
      <c r="C261" s="83">
        <v>4.5599999999999996</v>
      </c>
      <c r="D261" s="83">
        <v>0</v>
      </c>
      <c r="E261" s="83">
        <v>22.8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274"/>
  <sheetViews>
    <sheetView workbookViewId="0"/>
  </sheetViews>
  <sheetFormatPr defaultRowHeight="10.5"/>
  <cols>
    <col min="1" max="1" width="47.1640625" style="73" customWidth="1"/>
    <col min="2" max="2" width="25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426</v>
      </c>
      <c r="C1" s="83" t="s">
        <v>427</v>
      </c>
      <c r="D1" s="83" t="s">
        <v>428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429</v>
      </c>
      <c r="B2" s="83">
        <v>17481.38</v>
      </c>
      <c r="C2" s="83">
        <v>1540.85</v>
      </c>
      <c r="D2" s="83">
        <v>1540.85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430</v>
      </c>
      <c r="B3" s="83">
        <v>17481.38</v>
      </c>
      <c r="C3" s="83">
        <v>1540.85</v>
      </c>
      <c r="D3" s="83">
        <v>1540.85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431</v>
      </c>
      <c r="B4" s="83">
        <v>38927.08</v>
      </c>
      <c r="C4" s="83">
        <v>3431.12</v>
      </c>
      <c r="D4" s="83">
        <v>3431.12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432</v>
      </c>
      <c r="B5" s="83">
        <v>38927.08</v>
      </c>
      <c r="C5" s="83">
        <v>3431.12</v>
      </c>
      <c r="D5" s="83">
        <v>3431.12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434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435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436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437</v>
      </c>
      <c r="C12" s="83" t="s">
        <v>438</v>
      </c>
      <c r="D12" s="83" t="s">
        <v>439</v>
      </c>
      <c r="E12" s="83" t="s">
        <v>440</v>
      </c>
      <c r="F12" s="83" t="s">
        <v>441</v>
      </c>
      <c r="G12" s="83" t="s">
        <v>442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196</v>
      </c>
      <c r="B13" s="83">
        <v>0.23</v>
      </c>
      <c r="C13" s="83">
        <v>1668.47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197</v>
      </c>
      <c r="B14" s="83">
        <v>2111.44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205</v>
      </c>
      <c r="B15" s="83">
        <v>2237.64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206</v>
      </c>
      <c r="B16" s="83">
        <v>186.93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207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208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209</v>
      </c>
      <c r="B19" s="83">
        <v>1136.47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210</v>
      </c>
      <c r="B20" s="83">
        <v>85.4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211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212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191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213</v>
      </c>
      <c r="B24" s="83">
        <v>0</v>
      </c>
      <c r="C24" s="83">
        <v>5843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214</v>
      </c>
      <c r="B25" s="83">
        <v>73.44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215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216</v>
      </c>
      <c r="B28" s="83">
        <v>8731.26</v>
      </c>
      <c r="C28" s="83">
        <v>8750.1200000000008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433</v>
      </c>
      <c r="C30" s="83" t="s">
        <v>338</v>
      </c>
      <c r="D30" s="83" t="s">
        <v>443</v>
      </c>
      <c r="E30" s="83" t="s">
        <v>444</v>
      </c>
      <c r="F30" s="83" t="s">
        <v>445</v>
      </c>
      <c r="G30" s="83" t="s">
        <v>446</v>
      </c>
      <c r="H30" s="83" t="s">
        <v>447</v>
      </c>
      <c r="I30" s="83" t="s">
        <v>448</v>
      </c>
      <c r="J30" s="83" t="s">
        <v>449</v>
      </c>
      <c r="K30"/>
      <c r="L30"/>
      <c r="M30"/>
      <c r="N30"/>
      <c r="O30"/>
      <c r="P30"/>
      <c r="Q30"/>
      <c r="R30"/>
      <c r="S30"/>
    </row>
    <row r="31" spans="1:19">
      <c r="A31" s="83" t="s">
        <v>468</v>
      </c>
      <c r="B31" s="83">
        <v>331.66</v>
      </c>
      <c r="C31" s="83" t="s">
        <v>286</v>
      </c>
      <c r="D31" s="83">
        <v>1010.89</v>
      </c>
      <c r="E31" s="83">
        <v>1</v>
      </c>
      <c r="F31" s="83">
        <v>97.55</v>
      </c>
      <c r="G31" s="83">
        <v>32.21</v>
      </c>
      <c r="H31" s="83">
        <v>27.55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450</v>
      </c>
      <c r="B32" s="83">
        <v>1978.83</v>
      </c>
      <c r="C32" s="83" t="s">
        <v>286</v>
      </c>
      <c r="D32" s="83">
        <v>4826.41</v>
      </c>
      <c r="E32" s="83">
        <v>1</v>
      </c>
      <c r="F32" s="83">
        <v>0</v>
      </c>
      <c r="G32" s="83">
        <v>0</v>
      </c>
      <c r="H32" s="83">
        <v>7.53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456</v>
      </c>
      <c r="B33" s="83">
        <v>188.86</v>
      </c>
      <c r="C33" s="83" t="s">
        <v>286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15.74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464</v>
      </c>
      <c r="B34" s="83">
        <v>389.4</v>
      </c>
      <c r="C34" s="83" t="s">
        <v>286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13.11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471</v>
      </c>
      <c r="B35" s="83">
        <v>412.12</v>
      </c>
      <c r="C35" s="83" t="s">
        <v>286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13.11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469</v>
      </c>
      <c r="B36" s="83">
        <v>331.66</v>
      </c>
      <c r="C36" s="83" t="s">
        <v>286</v>
      </c>
      <c r="D36" s="83">
        <v>1010.89</v>
      </c>
      <c r="E36" s="83">
        <v>1</v>
      </c>
      <c r="F36" s="83">
        <v>97.55</v>
      </c>
      <c r="G36" s="83">
        <v>32.21</v>
      </c>
      <c r="H36" s="83">
        <v>27.55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470</v>
      </c>
      <c r="B37" s="83">
        <v>103.3</v>
      </c>
      <c r="C37" s="83" t="s">
        <v>286</v>
      </c>
      <c r="D37" s="83">
        <v>314.87</v>
      </c>
      <c r="E37" s="83">
        <v>1</v>
      </c>
      <c r="F37" s="83">
        <v>87.33</v>
      </c>
      <c r="G37" s="83">
        <v>26.38</v>
      </c>
      <c r="H37" s="83">
        <v>16.829999999999998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455</v>
      </c>
      <c r="B38" s="83">
        <v>78.040000000000006</v>
      </c>
      <c r="C38" s="83" t="s">
        <v>286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12.23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457</v>
      </c>
      <c r="B39" s="83">
        <v>1308.19</v>
      </c>
      <c r="C39" s="83" t="s">
        <v>286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20.28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453</v>
      </c>
      <c r="B40" s="83">
        <v>164.24</v>
      </c>
      <c r="C40" s="83" t="s">
        <v>286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8.6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451</v>
      </c>
      <c r="B41" s="83">
        <v>67.069999999999993</v>
      </c>
      <c r="C41" s="83" t="s">
        <v>286</v>
      </c>
      <c r="D41" s="83">
        <v>265.76</v>
      </c>
      <c r="E41" s="83">
        <v>1</v>
      </c>
      <c r="F41" s="83">
        <v>68.84</v>
      </c>
      <c r="G41" s="83">
        <v>23.3</v>
      </c>
      <c r="H41" s="83">
        <v>38.090000000000003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452</v>
      </c>
      <c r="B42" s="83">
        <v>77.67</v>
      </c>
      <c r="C42" s="83" t="s">
        <v>286</v>
      </c>
      <c r="D42" s="83">
        <v>307.76</v>
      </c>
      <c r="E42" s="83">
        <v>1</v>
      </c>
      <c r="F42" s="83">
        <v>26.57</v>
      </c>
      <c r="G42" s="83">
        <v>0</v>
      </c>
      <c r="H42" s="83">
        <v>38.090000000000003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458</v>
      </c>
      <c r="B43" s="83">
        <v>39.020000000000003</v>
      </c>
      <c r="C43" s="83" t="s">
        <v>286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19.09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465</v>
      </c>
      <c r="B44" s="83">
        <v>39.020000000000003</v>
      </c>
      <c r="C44" s="83" t="s">
        <v>286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19.09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459</v>
      </c>
      <c r="B45" s="83">
        <v>39.020000000000003</v>
      </c>
      <c r="C45" s="83" t="s">
        <v>286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19.09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466</v>
      </c>
      <c r="B46" s="83">
        <v>39.020000000000003</v>
      </c>
      <c r="C46" s="83" t="s">
        <v>286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19.09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460</v>
      </c>
      <c r="B47" s="83">
        <v>24.52</v>
      </c>
      <c r="C47" s="83" t="s">
        <v>286</v>
      </c>
      <c r="D47" s="83">
        <v>74.75</v>
      </c>
      <c r="E47" s="83">
        <v>76</v>
      </c>
      <c r="F47" s="83">
        <v>11.15</v>
      </c>
      <c r="G47" s="83">
        <v>3.68</v>
      </c>
      <c r="H47" s="83">
        <v>19.09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467</v>
      </c>
      <c r="B48" s="83">
        <v>24.53</v>
      </c>
      <c r="C48" s="83" t="s">
        <v>286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19.09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461</v>
      </c>
      <c r="B49" s="83">
        <v>24.53</v>
      </c>
      <c r="C49" s="83" t="s">
        <v>286</v>
      </c>
      <c r="D49" s="83">
        <v>74.77</v>
      </c>
      <c r="E49" s="83">
        <v>76</v>
      </c>
      <c r="F49" s="83">
        <v>11.15</v>
      </c>
      <c r="G49" s="83">
        <v>3.68</v>
      </c>
      <c r="H49" s="83">
        <v>19.09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462</v>
      </c>
      <c r="B50" s="83">
        <v>39.020000000000003</v>
      </c>
      <c r="C50" s="83" t="s">
        <v>286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19.09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463</v>
      </c>
      <c r="B51" s="83">
        <v>39.020000000000003</v>
      </c>
      <c r="C51" s="83" t="s">
        <v>286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19.09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454</v>
      </c>
      <c r="B52" s="83">
        <v>94.76</v>
      </c>
      <c r="C52" s="83" t="s">
        <v>286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3.96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287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16.507999999999999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472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16.507999999999999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473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176</v>
      </c>
      <c r="C57" s="83" t="s">
        <v>474</v>
      </c>
      <c r="D57" s="83" t="s">
        <v>475</v>
      </c>
      <c r="E57" s="83" t="s">
        <v>476</v>
      </c>
      <c r="F57" s="83" t="s">
        <v>477</v>
      </c>
      <c r="G57" s="83" t="s">
        <v>478</v>
      </c>
      <c r="H57" s="83" t="s">
        <v>479</v>
      </c>
      <c r="I57" s="83" t="s">
        <v>480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529</v>
      </c>
      <c r="B58" s="83" t="s">
        <v>732</v>
      </c>
      <c r="C58" s="83">
        <v>0.08</v>
      </c>
      <c r="D58" s="83">
        <v>1.647</v>
      </c>
      <c r="E58" s="83">
        <v>2.1850000000000001</v>
      </c>
      <c r="F58" s="83">
        <v>97.55</v>
      </c>
      <c r="G58" s="83">
        <v>0</v>
      </c>
      <c r="H58" s="83">
        <v>90</v>
      </c>
      <c r="I58" s="83" t="s">
        <v>483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530</v>
      </c>
      <c r="B59" s="83" t="s">
        <v>733</v>
      </c>
      <c r="C59" s="83">
        <v>0.3</v>
      </c>
      <c r="D59" s="83">
        <v>0.40899999999999997</v>
      </c>
      <c r="E59" s="83">
        <v>0.44400000000000001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484</v>
      </c>
      <c r="B60" s="83" t="s">
        <v>482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485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481</v>
      </c>
      <c r="B61" s="83" t="s">
        <v>482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483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486</v>
      </c>
      <c r="B62" s="83" t="s">
        <v>482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487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488</v>
      </c>
      <c r="B63" s="83" t="s">
        <v>482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489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490</v>
      </c>
      <c r="B64" s="83" t="s">
        <v>482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499</v>
      </c>
      <c r="B65" s="83" t="s">
        <v>734</v>
      </c>
      <c r="C65" s="83">
        <v>0.08</v>
      </c>
      <c r="D65" s="83">
        <v>1.647</v>
      </c>
      <c r="E65" s="83">
        <v>2.1850000000000001</v>
      </c>
      <c r="F65" s="83">
        <v>22.95</v>
      </c>
      <c r="G65" s="83">
        <v>90</v>
      </c>
      <c r="H65" s="83">
        <v>90</v>
      </c>
      <c r="I65" s="83" t="s">
        <v>485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500</v>
      </c>
      <c r="B66" s="83" t="s">
        <v>734</v>
      </c>
      <c r="C66" s="83">
        <v>0.08</v>
      </c>
      <c r="D66" s="83">
        <v>1.647</v>
      </c>
      <c r="E66" s="83">
        <v>2.1850000000000001</v>
      </c>
      <c r="F66" s="83">
        <v>129.22999999999999</v>
      </c>
      <c r="G66" s="83">
        <v>180</v>
      </c>
      <c r="H66" s="83">
        <v>90</v>
      </c>
      <c r="I66" s="83" t="s">
        <v>487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501</v>
      </c>
      <c r="B67" s="83" t="s">
        <v>733</v>
      </c>
      <c r="C67" s="83">
        <v>0.3</v>
      </c>
      <c r="D67" s="83">
        <v>0.40899999999999997</v>
      </c>
      <c r="E67" s="83">
        <v>0.44400000000000001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517</v>
      </c>
      <c r="B68" s="83" t="s">
        <v>732</v>
      </c>
      <c r="C68" s="83">
        <v>0.08</v>
      </c>
      <c r="D68" s="83">
        <v>1.647</v>
      </c>
      <c r="E68" s="83">
        <v>2.1850000000000001</v>
      </c>
      <c r="F68" s="83">
        <v>70.599999999999994</v>
      </c>
      <c r="G68" s="83">
        <v>0</v>
      </c>
      <c r="H68" s="83">
        <v>90</v>
      </c>
      <c r="I68" s="83" t="s">
        <v>483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519</v>
      </c>
      <c r="B69" s="83" t="s">
        <v>732</v>
      </c>
      <c r="C69" s="83">
        <v>0.08</v>
      </c>
      <c r="D69" s="83">
        <v>1.647</v>
      </c>
      <c r="E69" s="83">
        <v>2.1850000000000001</v>
      </c>
      <c r="F69" s="83">
        <v>26.02</v>
      </c>
      <c r="G69" s="83">
        <v>180</v>
      </c>
      <c r="H69" s="83">
        <v>90</v>
      </c>
      <c r="I69" s="83" t="s">
        <v>487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518</v>
      </c>
      <c r="B70" s="83" t="s">
        <v>732</v>
      </c>
      <c r="C70" s="83">
        <v>0.08</v>
      </c>
      <c r="D70" s="83">
        <v>1.647</v>
      </c>
      <c r="E70" s="83">
        <v>2.1850000000000001</v>
      </c>
      <c r="F70" s="83">
        <v>26.01</v>
      </c>
      <c r="G70" s="83">
        <v>0</v>
      </c>
      <c r="H70" s="83">
        <v>90</v>
      </c>
      <c r="I70" s="83" t="s">
        <v>483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520</v>
      </c>
      <c r="B71" s="83" t="s">
        <v>732</v>
      </c>
      <c r="C71" s="83">
        <v>0.08</v>
      </c>
      <c r="D71" s="83">
        <v>1.647</v>
      </c>
      <c r="E71" s="83">
        <v>2.1850000000000001</v>
      </c>
      <c r="F71" s="83">
        <v>70.599999999999994</v>
      </c>
      <c r="G71" s="83">
        <v>180</v>
      </c>
      <c r="H71" s="83">
        <v>90</v>
      </c>
      <c r="I71" s="83" t="s">
        <v>487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537</v>
      </c>
      <c r="B72" s="83" t="s">
        <v>732</v>
      </c>
      <c r="C72" s="83">
        <v>0.08</v>
      </c>
      <c r="D72" s="83">
        <v>1.647</v>
      </c>
      <c r="E72" s="83">
        <v>2.1850000000000001</v>
      </c>
      <c r="F72" s="83">
        <v>17.649999999999999</v>
      </c>
      <c r="G72" s="83">
        <v>0</v>
      </c>
      <c r="H72" s="83">
        <v>90</v>
      </c>
      <c r="I72" s="83" t="s">
        <v>483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538</v>
      </c>
      <c r="B73" s="83" t="s">
        <v>732</v>
      </c>
      <c r="C73" s="83">
        <v>0.08</v>
      </c>
      <c r="D73" s="83">
        <v>1.647</v>
      </c>
      <c r="E73" s="83">
        <v>2.1850000000000001</v>
      </c>
      <c r="F73" s="83">
        <v>15.79</v>
      </c>
      <c r="G73" s="83">
        <v>0</v>
      </c>
      <c r="H73" s="83">
        <v>90</v>
      </c>
      <c r="I73" s="83" t="s">
        <v>483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539</v>
      </c>
      <c r="B74" s="83" t="s">
        <v>732</v>
      </c>
      <c r="C74" s="83">
        <v>0.08</v>
      </c>
      <c r="D74" s="83">
        <v>1.647</v>
      </c>
      <c r="E74" s="83">
        <v>2.1850000000000001</v>
      </c>
      <c r="F74" s="83">
        <v>52.03</v>
      </c>
      <c r="G74" s="83">
        <v>180</v>
      </c>
      <c r="H74" s="83">
        <v>90</v>
      </c>
      <c r="I74" s="83" t="s">
        <v>487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540</v>
      </c>
      <c r="B75" s="83" t="s">
        <v>733</v>
      </c>
      <c r="C75" s="83">
        <v>0.3</v>
      </c>
      <c r="D75" s="83">
        <v>0.40899999999999997</v>
      </c>
      <c r="E75" s="83">
        <v>0.44400000000000001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541</v>
      </c>
      <c r="B76" s="83" t="s">
        <v>733</v>
      </c>
      <c r="C76" s="83">
        <v>0.3</v>
      </c>
      <c r="D76" s="83">
        <v>0.40899999999999997</v>
      </c>
      <c r="E76" s="83">
        <v>0.44400000000000001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531</v>
      </c>
      <c r="B77" s="83" t="s">
        <v>732</v>
      </c>
      <c r="C77" s="83">
        <v>0.08</v>
      </c>
      <c r="D77" s="83">
        <v>1.647</v>
      </c>
      <c r="E77" s="83">
        <v>2.1850000000000001</v>
      </c>
      <c r="F77" s="83">
        <v>97.55</v>
      </c>
      <c r="G77" s="83">
        <v>0</v>
      </c>
      <c r="H77" s="83">
        <v>90</v>
      </c>
      <c r="I77" s="83" t="s">
        <v>483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532</v>
      </c>
      <c r="B78" s="83" t="s">
        <v>733</v>
      </c>
      <c r="C78" s="83">
        <v>0.3</v>
      </c>
      <c r="D78" s="83">
        <v>0.40899999999999997</v>
      </c>
      <c r="E78" s="83">
        <v>0.44400000000000001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535</v>
      </c>
      <c r="B79" s="83" t="s">
        <v>732</v>
      </c>
      <c r="C79" s="83">
        <v>0.08</v>
      </c>
      <c r="D79" s="83">
        <v>1.647</v>
      </c>
      <c r="E79" s="83">
        <v>2.1850000000000001</v>
      </c>
      <c r="F79" s="83">
        <v>13.94</v>
      </c>
      <c r="G79" s="83">
        <v>180</v>
      </c>
      <c r="H79" s="83">
        <v>90</v>
      </c>
      <c r="I79" s="83" t="s">
        <v>487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534</v>
      </c>
      <c r="B80" s="83" t="s">
        <v>732</v>
      </c>
      <c r="C80" s="83">
        <v>0.08</v>
      </c>
      <c r="D80" s="83">
        <v>1.647</v>
      </c>
      <c r="E80" s="83">
        <v>2.1850000000000001</v>
      </c>
      <c r="F80" s="83">
        <v>52.03</v>
      </c>
      <c r="G80" s="83">
        <v>90</v>
      </c>
      <c r="H80" s="83">
        <v>90</v>
      </c>
      <c r="I80" s="83" t="s">
        <v>485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533</v>
      </c>
      <c r="B81" s="83" t="s">
        <v>732</v>
      </c>
      <c r="C81" s="83">
        <v>0.08</v>
      </c>
      <c r="D81" s="83">
        <v>1.647</v>
      </c>
      <c r="E81" s="83">
        <v>2.1850000000000001</v>
      </c>
      <c r="F81" s="83">
        <v>21.37</v>
      </c>
      <c r="G81" s="83">
        <v>0</v>
      </c>
      <c r="H81" s="83">
        <v>90</v>
      </c>
      <c r="I81" s="83" t="s">
        <v>483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536</v>
      </c>
      <c r="B82" s="83" t="s">
        <v>733</v>
      </c>
      <c r="C82" s="83">
        <v>0.3</v>
      </c>
      <c r="D82" s="83">
        <v>0.40899999999999997</v>
      </c>
      <c r="E82" s="83">
        <v>0.44400000000000001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498</v>
      </c>
      <c r="B83" s="83" t="s">
        <v>734</v>
      </c>
      <c r="C83" s="83">
        <v>0.08</v>
      </c>
      <c r="D83" s="83">
        <v>1.647</v>
      </c>
      <c r="E83" s="83">
        <v>2.1850000000000001</v>
      </c>
      <c r="F83" s="83">
        <v>67.63</v>
      </c>
      <c r="G83" s="83">
        <v>90</v>
      </c>
      <c r="H83" s="83">
        <v>90</v>
      </c>
      <c r="I83" s="83" t="s">
        <v>485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497</v>
      </c>
      <c r="B84" s="83" t="s">
        <v>734</v>
      </c>
      <c r="C84" s="83">
        <v>0.08</v>
      </c>
      <c r="D84" s="83">
        <v>1.647</v>
      </c>
      <c r="E84" s="83">
        <v>2.1850000000000001</v>
      </c>
      <c r="F84" s="83">
        <v>18.12</v>
      </c>
      <c r="G84" s="83">
        <v>0</v>
      </c>
      <c r="H84" s="83">
        <v>90</v>
      </c>
      <c r="I84" s="83" t="s">
        <v>483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502</v>
      </c>
      <c r="B85" s="83" t="s">
        <v>734</v>
      </c>
      <c r="C85" s="83">
        <v>0.08</v>
      </c>
      <c r="D85" s="83">
        <v>1.647</v>
      </c>
      <c r="E85" s="83">
        <v>2.1850000000000001</v>
      </c>
      <c r="F85" s="83">
        <v>213.77</v>
      </c>
      <c r="G85" s="83">
        <v>0</v>
      </c>
      <c r="H85" s="83">
        <v>90</v>
      </c>
      <c r="I85" s="83" t="s">
        <v>483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504</v>
      </c>
      <c r="B86" s="83" t="s">
        <v>734</v>
      </c>
      <c r="C86" s="83">
        <v>0.08</v>
      </c>
      <c r="D86" s="83">
        <v>1.647</v>
      </c>
      <c r="E86" s="83">
        <v>2.1850000000000001</v>
      </c>
      <c r="F86" s="83">
        <v>167.88</v>
      </c>
      <c r="G86" s="83">
        <v>180</v>
      </c>
      <c r="H86" s="83">
        <v>90</v>
      </c>
      <c r="I86" s="83" t="s">
        <v>487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505</v>
      </c>
      <c r="B87" s="83" t="s">
        <v>734</v>
      </c>
      <c r="C87" s="83">
        <v>0.08</v>
      </c>
      <c r="D87" s="83">
        <v>1.647</v>
      </c>
      <c r="E87" s="83">
        <v>2.1850000000000001</v>
      </c>
      <c r="F87" s="83">
        <v>41.06</v>
      </c>
      <c r="G87" s="83">
        <v>270</v>
      </c>
      <c r="H87" s="83">
        <v>90</v>
      </c>
      <c r="I87" s="83" t="s">
        <v>489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503</v>
      </c>
      <c r="B88" s="83" t="s">
        <v>734</v>
      </c>
      <c r="C88" s="83">
        <v>0.08</v>
      </c>
      <c r="D88" s="83">
        <v>1.647</v>
      </c>
      <c r="E88" s="83">
        <v>2.1850000000000001</v>
      </c>
      <c r="F88" s="83">
        <v>12.08</v>
      </c>
      <c r="G88" s="83">
        <v>0</v>
      </c>
      <c r="H88" s="83">
        <v>90</v>
      </c>
      <c r="I88" s="83" t="s">
        <v>483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506</v>
      </c>
      <c r="B89" s="83" t="s">
        <v>733</v>
      </c>
      <c r="C89" s="83">
        <v>0.3</v>
      </c>
      <c r="D89" s="83">
        <v>0.40899999999999997</v>
      </c>
      <c r="E89" s="83">
        <v>0.44400000000000001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495</v>
      </c>
      <c r="B90" s="83" t="s">
        <v>734</v>
      </c>
      <c r="C90" s="83">
        <v>0.08</v>
      </c>
      <c r="D90" s="83">
        <v>1.647</v>
      </c>
      <c r="E90" s="83">
        <v>2.1850000000000001</v>
      </c>
      <c r="F90" s="83">
        <v>62.8</v>
      </c>
      <c r="G90" s="83">
        <v>0</v>
      </c>
      <c r="H90" s="83">
        <v>90</v>
      </c>
      <c r="I90" s="83" t="s">
        <v>483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491</v>
      </c>
      <c r="B91" s="83" t="s">
        <v>734</v>
      </c>
      <c r="C91" s="83">
        <v>0.08</v>
      </c>
      <c r="D91" s="83">
        <v>1.647</v>
      </c>
      <c r="E91" s="83">
        <v>2.1850000000000001</v>
      </c>
      <c r="F91" s="83">
        <v>45.89</v>
      </c>
      <c r="G91" s="83">
        <v>180</v>
      </c>
      <c r="H91" s="83">
        <v>90</v>
      </c>
      <c r="I91" s="83" t="s">
        <v>487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492</v>
      </c>
      <c r="B92" s="83" t="s">
        <v>734</v>
      </c>
      <c r="C92" s="83">
        <v>0.08</v>
      </c>
      <c r="D92" s="83">
        <v>1.647</v>
      </c>
      <c r="E92" s="83">
        <v>2.1850000000000001</v>
      </c>
      <c r="F92" s="83">
        <v>22.95</v>
      </c>
      <c r="G92" s="83">
        <v>270</v>
      </c>
      <c r="H92" s="83">
        <v>90</v>
      </c>
      <c r="I92" s="83" t="s">
        <v>489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493</v>
      </c>
      <c r="B93" s="83" t="s">
        <v>733</v>
      </c>
      <c r="C93" s="83">
        <v>0.3</v>
      </c>
      <c r="D93" s="83">
        <v>0.40899999999999997</v>
      </c>
      <c r="E93" s="83">
        <v>0.44400000000000001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494</v>
      </c>
      <c r="B94" s="83" t="s">
        <v>734</v>
      </c>
      <c r="C94" s="83">
        <v>0.08</v>
      </c>
      <c r="D94" s="83">
        <v>1.647</v>
      </c>
      <c r="E94" s="83">
        <v>2.1850000000000001</v>
      </c>
      <c r="F94" s="83">
        <v>26.57</v>
      </c>
      <c r="G94" s="83">
        <v>270</v>
      </c>
      <c r="H94" s="83">
        <v>90</v>
      </c>
      <c r="I94" s="83" t="s">
        <v>489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507</v>
      </c>
      <c r="B95" s="83" t="s">
        <v>732</v>
      </c>
      <c r="C95" s="83">
        <v>0.08</v>
      </c>
      <c r="D95" s="83">
        <v>1.647</v>
      </c>
      <c r="E95" s="83">
        <v>2.1850000000000001</v>
      </c>
      <c r="F95" s="83">
        <v>55.74</v>
      </c>
      <c r="G95" s="83">
        <v>180</v>
      </c>
      <c r="H95" s="83">
        <v>90</v>
      </c>
      <c r="I95" s="83" t="s">
        <v>487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508</v>
      </c>
      <c r="B96" s="83" t="s">
        <v>732</v>
      </c>
      <c r="C96" s="83">
        <v>0.08</v>
      </c>
      <c r="D96" s="83">
        <v>1.647</v>
      </c>
      <c r="E96" s="83">
        <v>2.1850000000000001</v>
      </c>
      <c r="F96" s="83">
        <v>104.06</v>
      </c>
      <c r="G96" s="83">
        <v>270</v>
      </c>
      <c r="H96" s="83">
        <v>90</v>
      </c>
      <c r="I96" s="83" t="s">
        <v>489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521</v>
      </c>
      <c r="B97" s="83" t="s">
        <v>732</v>
      </c>
      <c r="C97" s="83">
        <v>0.08</v>
      </c>
      <c r="D97" s="83">
        <v>1.647</v>
      </c>
      <c r="E97" s="83">
        <v>2.1850000000000001</v>
      </c>
      <c r="F97" s="83">
        <v>13.94</v>
      </c>
      <c r="G97" s="83">
        <v>180</v>
      </c>
      <c r="H97" s="83">
        <v>90</v>
      </c>
      <c r="I97" s="83" t="s">
        <v>487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522</v>
      </c>
      <c r="B98" s="83" t="s">
        <v>732</v>
      </c>
      <c r="C98" s="83">
        <v>0.08</v>
      </c>
      <c r="D98" s="83">
        <v>1.647</v>
      </c>
      <c r="E98" s="83">
        <v>2.1850000000000001</v>
      </c>
      <c r="F98" s="83">
        <v>26.01</v>
      </c>
      <c r="G98" s="83">
        <v>270</v>
      </c>
      <c r="H98" s="83">
        <v>90</v>
      </c>
      <c r="I98" s="83" t="s">
        <v>489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523</v>
      </c>
      <c r="B99" s="83" t="s">
        <v>733</v>
      </c>
      <c r="C99" s="83">
        <v>0.3</v>
      </c>
      <c r="D99" s="83">
        <v>0.40899999999999997</v>
      </c>
      <c r="E99" s="83">
        <v>0.44400000000000001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509</v>
      </c>
      <c r="B100" s="83" t="s">
        <v>732</v>
      </c>
      <c r="C100" s="83">
        <v>0.08</v>
      </c>
      <c r="D100" s="83">
        <v>1.647</v>
      </c>
      <c r="E100" s="83">
        <v>2.1850000000000001</v>
      </c>
      <c r="F100" s="83">
        <v>55.74</v>
      </c>
      <c r="G100" s="83">
        <v>0</v>
      </c>
      <c r="H100" s="83">
        <v>90</v>
      </c>
      <c r="I100" s="83" t="s">
        <v>483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510</v>
      </c>
      <c r="B101" s="83" t="s">
        <v>732</v>
      </c>
      <c r="C101" s="83">
        <v>0.08</v>
      </c>
      <c r="D101" s="83">
        <v>1.647</v>
      </c>
      <c r="E101" s="83">
        <v>2.1850000000000001</v>
      </c>
      <c r="F101" s="83">
        <v>104.05</v>
      </c>
      <c r="G101" s="83">
        <v>270</v>
      </c>
      <c r="H101" s="83">
        <v>90</v>
      </c>
      <c r="I101" s="83" t="s">
        <v>489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524</v>
      </c>
      <c r="B102" s="83" t="s">
        <v>732</v>
      </c>
      <c r="C102" s="83">
        <v>0.08</v>
      </c>
      <c r="D102" s="83">
        <v>1.647</v>
      </c>
      <c r="E102" s="83">
        <v>2.1850000000000001</v>
      </c>
      <c r="F102" s="83">
        <v>13.94</v>
      </c>
      <c r="G102" s="83">
        <v>0</v>
      </c>
      <c r="H102" s="83">
        <v>90</v>
      </c>
      <c r="I102" s="83" t="s">
        <v>483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525</v>
      </c>
      <c r="B103" s="83" t="s">
        <v>732</v>
      </c>
      <c r="C103" s="83">
        <v>0.08</v>
      </c>
      <c r="D103" s="83">
        <v>1.647</v>
      </c>
      <c r="E103" s="83">
        <v>2.1850000000000001</v>
      </c>
      <c r="F103" s="83">
        <v>26.01</v>
      </c>
      <c r="G103" s="83">
        <v>270</v>
      </c>
      <c r="H103" s="83">
        <v>90</v>
      </c>
      <c r="I103" s="83" t="s">
        <v>489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526</v>
      </c>
      <c r="B104" s="83" t="s">
        <v>733</v>
      </c>
      <c r="C104" s="83">
        <v>0.3</v>
      </c>
      <c r="D104" s="83">
        <v>0.40899999999999997</v>
      </c>
      <c r="E104" s="83">
        <v>0.44400000000000001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511</v>
      </c>
      <c r="B105" s="83" t="s">
        <v>732</v>
      </c>
      <c r="C105" s="83">
        <v>0.08</v>
      </c>
      <c r="D105" s="83">
        <v>1.647</v>
      </c>
      <c r="E105" s="83">
        <v>2.1850000000000001</v>
      </c>
      <c r="F105" s="83">
        <v>847.14</v>
      </c>
      <c r="G105" s="83">
        <v>180</v>
      </c>
      <c r="H105" s="83">
        <v>90</v>
      </c>
      <c r="I105" s="83" t="s">
        <v>487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527</v>
      </c>
      <c r="B106" s="83" t="s">
        <v>732</v>
      </c>
      <c r="C106" s="83">
        <v>0.08</v>
      </c>
      <c r="D106" s="83">
        <v>1.647</v>
      </c>
      <c r="E106" s="83">
        <v>2.1850000000000001</v>
      </c>
      <c r="F106" s="83">
        <v>183.96</v>
      </c>
      <c r="G106" s="83">
        <v>180</v>
      </c>
      <c r="H106" s="83">
        <v>90</v>
      </c>
      <c r="I106" s="83" t="s">
        <v>487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528</v>
      </c>
      <c r="B107" s="83" t="s">
        <v>733</v>
      </c>
      <c r="C107" s="83">
        <v>0.3</v>
      </c>
      <c r="D107" s="83">
        <v>0.40899999999999997</v>
      </c>
      <c r="E107" s="83">
        <v>0.44400000000000001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512</v>
      </c>
      <c r="B108" s="83" t="s">
        <v>732</v>
      </c>
      <c r="C108" s="83">
        <v>0.08</v>
      </c>
      <c r="D108" s="83">
        <v>1.647</v>
      </c>
      <c r="E108" s="83">
        <v>2.1850000000000001</v>
      </c>
      <c r="F108" s="83">
        <v>847.37</v>
      </c>
      <c r="G108" s="83">
        <v>0</v>
      </c>
      <c r="H108" s="83">
        <v>90</v>
      </c>
      <c r="I108" s="83" t="s">
        <v>483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513</v>
      </c>
      <c r="B109" s="83" t="s">
        <v>732</v>
      </c>
      <c r="C109" s="83">
        <v>0.08</v>
      </c>
      <c r="D109" s="83">
        <v>1.647</v>
      </c>
      <c r="E109" s="83">
        <v>2.1850000000000001</v>
      </c>
      <c r="F109" s="83">
        <v>104.06</v>
      </c>
      <c r="G109" s="83">
        <v>90</v>
      </c>
      <c r="H109" s="83">
        <v>90</v>
      </c>
      <c r="I109" s="83" t="s">
        <v>485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514</v>
      </c>
      <c r="B110" s="83" t="s">
        <v>732</v>
      </c>
      <c r="C110" s="83">
        <v>0.08</v>
      </c>
      <c r="D110" s="83">
        <v>1.647</v>
      </c>
      <c r="E110" s="83">
        <v>2.1850000000000001</v>
      </c>
      <c r="F110" s="83">
        <v>55.74</v>
      </c>
      <c r="G110" s="83">
        <v>180</v>
      </c>
      <c r="H110" s="83">
        <v>90</v>
      </c>
      <c r="I110" s="83" t="s">
        <v>487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516</v>
      </c>
      <c r="B111" s="83" t="s">
        <v>732</v>
      </c>
      <c r="C111" s="83">
        <v>0.08</v>
      </c>
      <c r="D111" s="83">
        <v>1.647</v>
      </c>
      <c r="E111" s="83">
        <v>2.1850000000000001</v>
      </c>
      <c r="F111" s="83">
        <v>104.05</v>
      </c>
      <c r="G111" s="83">
        <v>90</v>
      </c>
      <c r="H111" s="83">
        <v>90</v>
      </c>
      <c r="I111" s="83" t="s">
        <v>485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515</v>
      </c>
      <c r="B112" s="83" t="s">
        <v>732</v>
      </c>
      <c r="C112" s="83">
        <v>0.08</v>
      </c>
      <c r="D112" s="83">
        <v>1.647</v>
      </c>
      <c r="E112" s="83">
        <v>2.1850000000000001</v>
      </c>
      <c r="F112" s="83">
        <v>55.74</v>
      </c>
      <c r="G112" s="83">
        <v>0</v>
      </c>
      <c r="H112" s="83">
        <v>90</v>
      </c>
      <c r="I112" s="83" t="s">
        <v>483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496</v>
      </c>
      <c r="B113" s="83" t="s">
        <v>734</v>
      </c>
      <c r="C113" s="83">
        <v>0.08</v>
      </c>
      <c r="D113" s="83">
        <v>1.647</v>
      </c>
      <c r="E113" s="83">
        <v>2.1850000000000001</v>
      </c>
      <c r="F113" s="83">
        <v>36.229999999999997</v>
      </c>
      <c r="G113" s="83">
        <v>0</v>
      </c>
      <c r="H113" s="83">
        <v>90</v>
      </c>
      <c r="I113" s="83" t="s">
        <v>483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176</v>
      </c>
      <c r="C115" s="83" t="s">
        <v>542</v>
      </c>
      <c r="D115" s="83" t="s">
        <v>543</v>
      </c>
      <c r="E115" s="83" t="s">
        <v>544</v>
      </c>
      <c r="F115" s="83" t="s">
        <v>171</v>
      </c>
      <c r="G115" s="83" t="s">
        <v>545</v>
      </c>
      <c r="H115" s="83" t="s">
        <v>546</v>
      </c>
      <c r="I115" s="83" t="s">
        <v>547</v>
      </c>
      <c r="J115" s="83" t="s">
        <v>478</v>
      </c>
      <c r="K115" s="83" t="s">
        <v>480</v>
      </c>
      <c r="L115"/>
      <c r="M115"/>
      <c r="N115"/>
      <c r="O115"/>
      <c r="P115"/>
      <c r="Q115"/>
      <c r="R115"/>
      <c r="S115"/>
    </row>
    <row r="116" spans="1:19">
      <c r="A116" s="83" t="s">
        <v>571</v>
      </c>
      <c r="B116" s="83" t="s">
        <v>878</v>
      </c>
      <c r="C116" s="83">
        <v>32.21</v>
      </c>
      <c r="D116" s="83">
        <v>32.21</v>
      </c>
      <c r="E116" s="83">
        <v>4.0919999999999996</v>
      </c>
      <c r="F116" s="83">
        <v>0.255</v>
      </c>
      <c r="G116" s="83">
        <v>0.129</v>
      </c>
      <c r="H116" s="83" t="s">
        <v>549</v>
      </c>
      <c r="I116" s="83" t="s">
        <v>529</v>
      </c>
      <c r="J116" s="83">
        <v>0</v>
      </c>
      <c r="K116" s="83" t="s">
        <v>483</v>
      </c>
      <c r="L116"/>
      <c r="M116"/>
      <c r="N116"/>
      <c r="O116"/>
      <c r="P116"/>
      <c r="Q116"/>
      <c r="R116"/>
      <c r="S116"/>
    </row>
    <row r="117" spans="1:19">
      <c r="A117" s="83" t="s">
        <v>550</v>
      </c>
      <c r="B117" s="83" t="s">
        <v>878</v>
      </c>
      <c r="C117" s="83">
        <v>65.62</v>
      </c>
      <c r="D117" s="83">
        <v>65.62</v>
      </c>
      <c r="E117" s="83">
        <v>4.0919999999999996</v>
      </c>
      <c r="F117" s="83">
        <v>0.255</v>
      </c>
      <c r="G117" s="83">
        <v>0.129</v>
      </c>
      <c r="H117" s="83" t="s">
        <v>549</v>
      </c>
      <c r="I117" s="83" t="s">
        <v>500</v>
      </c>
      <c r="J117" s="83">
        <v>180</v>
      </c>
      <c r="K117" s="83" t="s">
        <v>487</v>
      </c>
      <c r="L117"/>
      <c r="M117"/>
      <c r="N117"/>
      <c r="O117"/>
      <c r="P117"/>
      <c r="Q117"/>
      <c r="R117"/>
      <c r="S117"/>
    </row>
    <row r="118" spans="1:19">
      <c r="A118" s="83" t="s">
        <v>562</v>
      </c>
      <c r="B118" s="83" t="s">
        <v>878</v>
      </c>
      <c r="C118" s="83">
        <v>5.82</v>
      </c>
      <c r="D118" s="83">
        <v>23.29</v>
      </c>
      <c r="E118" s="83">
        <v>4.0919999999999996</v>
      </c>
      <c r="F118" s="83">
        <v>0.255</v>
      </c>
      <c r="G118" s="83">
        <v>0.129</v>
      </c>
      <c r="H118" s="83" t="s">
        <v>549</v>
      </c>
      <c r="I118" s="83" t="s">
        <v>517</v>
      </c>
      <c r="J118" s="83">
        <v>0</v>
      </c>
      <c r="K118" s="83" t="s">
        <v>483</v>
      </c>
      <c r="L118"/>
      <c r="M118"/>
      <c r="N118"/>
      <c r="O118"/>
      <c r="P118"/>
      <c r="Q118"/>
      <c r="R118"/>
      <c r="S118"/>
    </row>
    <row r="119" spans="1:19">
      <c r="A119" s="83" t="s">
        <v>564</v>
      </c>
      <c r="B119" s="83" t="s">
        <v>878</v>
      </c>
      <c r="C119" s="83">
        <v>2.15</v>
      </c>
      <c r="D119" s="83">
        <v>8.58</v>
      </c>
      <c r="E119" s="83">
        <v>4.0919999999999996</v>
      </c>
      <c r="F119" s="83">
        <v>0.255</v>
      </c>
      <c r="G119" s="83">
        <v>0.129</v>
      </c>
      <c r="H119" s="83" t="s">
        <v>549</v>
      </c>
      <c r="I119" s="83" t="s">
        <v>519</v>
      </c>
      <c r="J119" s="83">
        <v>180</v>
      </c>
      <c r="K119" s="83" t="s">
        <v>487</v>
      </c>
      <c r="L119"/>
      <c r="M119"/>
      <c r="N119"/>
      <c r="O119"/>
      <c r="P119"/>
      <c r="Q119"/>
      <c r="R119"/>
      <c r="S119"/>
    </row>
    <row r="120" spans="1:19">
      <c r="A120" s="83" t="s">
        <v>563</v>
      </c>
      <c r="B120" s="83" t="s">
        <v>878</v>
      </c>
      <c r="C120" s="83">
        <v>2.15</v>
      </c>
      <c r="D120" s="83">
        <v>8.59</v>
      </c>
      <c r="E120" s="83">
        <v>4.0919999999999996</v>
      </c>
      <c r="F120" s="83">
        <v>0.255</v>
      </c>
      <c r="G120" s="83">
        <v>0.129</v>
      </c>
      <c r="H120" s="83" t="s">
        <v>549</v>
      </c>
      <c r="I120" s="83" t="s">
        <v>518</v>
      </c>
      <c r="J120" s="83">
        <v>0</v>
      </c>
      <c r="K120" s="83" t="s">
        <v>483</v>
      </c>
      <c r="L120"/>
      <c r="M120"/>
      <c r="N120"/>
      <c r="O120"/>
      <c r="P120"/>
      <c r="Q120"/>
      <c r="R120"/>
      <c r="S120"/>
    </row>
    <row r="121" spans="1:19">
      <c r="A121" s="83" t="s">
        <v>565</v>
      </c>
      <c r="B121" s="83" t="s">
        <v>878</v>
      </c>
      <c r="C121" s="83">
        <v>5.82</v>
      </c>
      <c r="D121" s="83">
        <v>23.29</v>
      </c>
      <c r="E121" s="83">
        <v>4.0919999999999996</v>
      </c>
      <c r="F121" s="83">
        <v>0.255</v>
      </c>
      <c r="G121" s="83">
        <v>0.129</v>
      </c>
      <c r="H121" s="83" t="s">
        <v>549</v>
      </c>
      <c r="I121" s="83" t="s">
        <v>520</v>
      </c>
      <c r="J121" s="83">
        <v>180</v>
      </c>
      <c r="K121" s="83" t="s">
        <v>487</v>
      </c>
      <c r="L121"/>
      <c r="M121"/>
      <c r="N121"/>
      <c r="O121"/>
      <c r="P121"/>
      <c r="Q121"/>
      <c r="R121"/>
      <c r="S121"/>
    </row>
    <row r="122" spans="1:19">
      <c r="A122" s="83" t="s">
        <v>576</v>
      </c>
      <c r="B122" s="83" t="s">
        <v>878</v>
      </c>
      <c r="C122" s="83">
        <v>5.83</v>
      </c>
      <c r="D122" s="83">
        <v>5.83</v>
      </c>
      <c r="E122" s="83">
        <v>4.0919999999999996</v>
      </c>
      <c r="F122" s="83">
        <v>0.255</v>
      </c>
      <c r="G122" s="83">
        <v>0.129</v>
      </c>
      <c r="H122" s="83" t="s">
        <v>549</v>
      </c>
      <c r="I122" s="83" t="s">
        <v>537</v>
      </c>
      <c r="J122" s="83">
        <v>0</v>
      </c>
      <c r="K122" s="83" t="s">
        <v>483</v>
      </c>
      <c r="L122"/>
      <c r="M122"/>
      <c r="N122"/>
      <c r="O122"/>
      <c r="P122"/>
      <c r="Q122"/>
      <c r="R122"/>
      <c r="S122"/>
    </row>
    <row r="123" spans="1:19">
      <c r="A123" s="83" t="s">
        <v>577</v>
      </c>
      <c r="B123" s="83" t="s">
        <v>878</v>
      </c>
      <c r="C123" s="83">
        <v>5.21</v>
      </c>
      <c r="D123" s="83">
        <v>5.21</v>
      </c>
      <c r="E123" s="83">
        <v>4.0919999999999996</v>
      </c>
      <c r="F123" s="83">
        <v>0.255</v>
      </c>
      <c r="G123" s="83">
        <v>0.129</v>
      </c>
      <c r="H123" s="83" t="s">
        <v>549</v>
      </c>
      <c r="I123" s="83" t="s">
        <v>538</v>
      </c>
      <c r="J123" s="83">
        <v>0</v>
      </c>
      <c r="K123" s="83" t="s">
        <v>483</v>
      </c>
      <c r="L123"/>
      <c r="M123"/>
      <c r="N123"/>
      <c r="O123"/>
      <c r="P123"/>
      <c r="Q123"/>
      <c r="R123"/>
      <c r="S123"/>
    </row>
    <row r="124" spans="1:19">
      <c r="A124" s="83" t="s">
        <v>578</v>
      </c>
      <c r="B124" s="83" t="s">
        <v>878</v>
      </c>
      <c r="C124" s="83">
        <v>17.18</v>
      </c>
      <c r="D124" s="83">
        <v>17.18</v>
      </c>
      <c r="E124" s="83">
        <v>4.0919999999999996</v>
      </c>
      <c r="F124" s="83">
        <v>0.255</v>
      </c>
      <c r="G124" s="83">
        <v>0.129</v>
      </c>
      <c r="H124" s="83" t="s">
        <v>549</v>
      </c>
      <c r="I124" s="83" t="s">
        <v>539</v>
      </c>
      <c r="J124" s="83">
        <v>180</v>
      </c>
      <c r="K124" s="83" t="s">
        <v>487</v>
      </c>
      <c r="L124"/>
      <c r="M124"/>
      <c r="N124"/>
      <c r="O124"/>
      <c r="P124"/>
      <c r="Q124"/>
      <c r="R124"/>
      <c r="S124"/>
    </row>
    <row r="125" spans="1:19">
      <c r="A125" s="83" t="s">
        <v>572</v>
      </c>
      <c r="B125" s="83" t="s">
        <v>878</v>
      </c>
      <c r="C125" s="83">
        <v>32.21</v>
      </c>
      <c r="D125" s="83">
        <v>32.21</v>
      </c>
      <c r="E125" s="83">
        <v>4.0919999999999996</v>
      </c>
      <c r="F125" s="83">
        <v>0.255</v>
      </c>
      <c r="G125" s="83">
        <v>0.129</v>
      </c>
      <c r="H125" s="83" t="s">
        <v>549</v>
      </c>
      <c r="I125" s="83" t="s">
        <v>531</v>
      </c>
      <c r="J125" s="83">
        <v>0</v>
      </c>
      <c r="K125" s="83" t="s">
        <v>483</v>
      </c>
      <c r="L125"/>
      <c r="M125"/>
      <c r="N125"/>
      <c r="O125"/>
      <c r="P125"/>
      <c r="Q125"/>
      <c r="R125"/>
      <c r="S125"/>
    </row>
    <row r="126" spans="1:19">
      <c r="A126" s="83" t="s">
        <v>575</v>
      </c>
      <c r="B126" s="83" t="s">
        <v>878</v>
      </c>
      <c r="C126" s="83">
        <v>4.5999999999999996</v>
      </c>
      <c r="D126" s="83">
        <v>4.5999999999999996</v>
      </c>
      <c r="E126" s="83">
        <v>4.0919999999999996</v>
      </c>
      <c r="F126" s="83">
        <v>0.255</v>
      </c>
      <c r="G126" s="83">
        <v>0.129</v>
      </c>
      <c r="H126" s="83" t="s">
        <v>549</v>
      </c>
      <c r="I126" s="83" t="s">
        <v>535</v>
      </c>
      <c r="J126" s="83">
        <v>180</v>
      </c>
      <c r="K126" s="83" t="s">
        <v>487</v>
      </c>
      <c r="L126"/>
      <c r="M126"/>
      <c r="N126"/>
      <c r="O126"/>
      <c r="P126"/>
      <c r="Q126"/>
      <c r="R126"/>
      <c r="S126"/>
    </row>
    <row r="127" spans="1:19">
      <c r="A127" s="83" t="s">
        <v>574</v>
      </c>
      <c r="B127" s="83" t="s">
        <v>878</v>
      </c>
      <c r="C127" s="83">
        <v>17.18</v>
      </c>
      <c r="D127" s="83">
        <v>17.18</v>
      </c>
      <c r="E127" s="83">
        <v>4.0919999999999996</v>
      </c>
      <c r="F127" s="83">
        <v>0.255</v>
      </c>
      <c r="G127" s="83">
        <v>0.129</v>
      </c>
      <c r="H127" s="83" t="s">
        <v>549</v>
      </c>
      <c r="I127" s="83" t="s">
        <v>534</v>
      </c>
      <c r="J127" s="83">
        <v>90</v>
      </c>
      <c r="K127" s="83" t="s">
        <v>485</v>
      </c>
      <c r="L127"/>
      <c r="M127"/>
      <c r="N127"/>
      <c r="O127"/>
      <c r="P127"/>
      <c r="Q127"/>
      <c r="R127"/>
      <c r="S127"/>
    </row>
    <row r="128" spans="1:19">
      <c r="A128" s="83" t="s">
        <v>573</v>
      </c>
      <c r="B128" s="83" t="s">
        <v>878</v>
      </c>
      <c r="C128" s="83">
        <v>4.5999999999999996</v>
      </c>
      <c r="D128" s="83">
        <v>4.5999999999999996</v>
      </c>
      <c r="E128" s="83">
        <v>4.0919999999999996</v>
      </c>
      <c r="F128" s="83">
        <v>0.255</v>
      </c>
      <c r="G128" s="83">
        <v>0.129</v>
      </c>
      <c r="H128" s="83" t="s">
        <v>549</v>
      </c>
      <c r="I128" s="83" t="s">
        <v>533</v>
      </c>
      <c r="J128" s="83">
        <v>0</v>
      </c>
      <c r="K128" s="83" t="s">
        <v>483</v>
      </c>
      <c r="L128"/>
      <c r="M128"/>
      <c r="N128"/>
      <c r="O128"/>
      <c r="P128"/>
      <c r="Q128"/>
      <c r="R128"/>
      <c r="S128"/>
    </row>
    <row r="129" spans="1:19">
      <c r="A129" s="83" t="s">
        <v>551</v>
      </c>
      <c r="B129" s="83" t="s">
        <v>878</v>
      </c>
      <c r="C129" s="83">
        <v>85.24</v>
      </c>
      <c r="D129" s="83">
        <v>85.24</v>
      </c>
      <c r="E129" s="83">
        <v>4.0919999999999996</v>
      </c>
      <c r="F129" s="83">
        <v>0.255</v>
      </c>
      <c r="G129" s="83">
        <v>0.129</v>
      </c>
      <c r="H129" s="83" t="s">
        <v>549</v>
      </c>
      <c r="I129" s="83" t="s">
        <v>504</v>
      </c>
      <c r="J129" s="83">
        <v>180</v>
      </c>
      <c r="K129" s="83" t="s">
        <v>487</v>
      </c>
      <c r="L129"/>
      <c r="M129"/>
      <c r="N129"/>
      <c r="O129"/>
      <c r="P129"/>
      <c r="Q129"/>
      <c r="R129"/>
      <c r="S129"/>
    </row>
    <row r="130" spans="1:19">
      <c r="A130" s="83" t="s">
        <v>548</v>
      </c>
      <c r="B130" s="83" t="s">
        <v>878</v>
      </c>
      <c r="C130" s="83">
        <v>23.3</v>
      </c>
      <c r="D130" s="83">
        <v>23.3</v>
      </c>
      <c r="E130" s="83">
        <v>4.0919999999999996</v>
      </c>
      <c r="F130" s="83">
        <v>0.255</v>
      </c>
      <c r="G130" s="83">
        <v>0.129</v>
      </c>
      <c r="H130" s="83" t="s">
        <v>549</v>
      </c>
      <c r="I130" s="83" t="s">
        <v>491</v>
      </c>
      <c r="J130" s="83">
        <v>180</v>
      </c>
      <c r="K130" s="83" t="s">
        <v>487</v>
      </c>
      <c r="L130"/>
      <c r="M130"/>
      <c r="N130"/>
      <c r="O130"/>
      <c r="P130"/>
      <c r="Q130"/>
      <c r="R130"/>
      <c r="S130"/>
    </row>
    <row r="131" spans="1:19">
      <c r="A131" s="83" t="s">
        <v>552</v>
      </c>
      <c r="B131" s="83" t="s">
        <v>879</v>
      </c>
      <c r="C131" s="83">
        <v>4.5999999999999996</v>
      </c>
      <c r="D131" s="83">
        <v>18.39</v>
      </c>
      <c r="E131" s="83">
        <v>4.0919999999999996</v>
      </c>
      <c r="F131" s="83">
        <v>0.255</v>
      </c>
      <c r="G131" s="83">
        <v>0.129</v>
      </c>
      <c r="H131" s="83" t="s">
        <v>549</v>
      </c>
      <c r="I131" s="83" t="s">
        <v>507</v>
      </c>
      <c r="J131" s="83">
        <v>180</v>
      </c>
      <c r="K131" s="83" t="s">
        <v>487</v>
      </c>
      <c r="L131"/>
      <c r="M131"/>
      <c r="N131"/>
      <c r="O131"/>
      <c r="P131"/>
      <c r="Q131"/>
      <c r="R131"/>
      <c r="S131"/>
    </row>
    <row r="132" spans="1:19">
      <c r="A132" s="83" t="s">
        <v>553</v>
      </c>
      <c r="B132" s="83" t="s">
        <v>879</v>
      </c>
      <c r="C132" s="83">
        <v>8.58</v>
      </c>
      <c r="D132" s="83">
        <v>34.33</v>
      </c>
      <c r="E132" s="83">
        <v>4.0919999999999996</v>
      </c>
      <c r="F132" s="83">
        <v>0.255</v>
      </c>
      <c r="G132" s="83">
        <v>0.129</v>
      </c>
      <c r="H132" s="83" t="s">
        <v>549</v>
      </c>
      <c r="I132" s="83" t="s">
        <v>508</v>
      </c>
      <c r="J132" s="83">
        <v>270</v>
      </c>
      <c r="K132" s="83" t="s">
        <v>489</v>
      </c>
      <c r="L132"/>
      <c r="M132"/>
      <c r="N132"/>
      <c r="O132"/>
      <c r="P132"/>
      <c r="Q132"/>
      <c r="R132"/>
      <c r="S132"/>
    </row>
    <row r="133" spans="1:19">
      <c r="A133" s="83" t="s">
        <v>566</v>
      </c>
      <c r="B133" s="83" t="s">
        <v>879</v>
      </c>
      <c r="C133" s="83">
        <v>4.5999999999999996</v>
      </c>
      <c r="D133" s="83">
        <v>4.5999999999999996</v>
      </c>
      <c r="E133" s="83">
        <v>4.0919999999999996</v>
      </c>
      <c r="F133" s="83">
        <v>0.255</v>
      </c>
      <c r="G133" s="83">
        <v>0.129</v>
      </c>
      <c r="H133" s="83" t="s">
        <v>549</v>
      </c>
      <c r="I133" s="83" t="s">
        <v>521</v>
      </c>
      <c r="J133" s="83">
        <v>180</v>
      </c>
      <c r="K133" s="83" t="s">
        <v>487</v>
      </c>
      <c r="L133"/>
      <c r="M133"/>
      <c r="N133"/>
      <c r="O133"/>
      <c r="P133"/>
      <c r="Q133"/>
      <c r="R133"/>
      <c r="S133"/>
    </row>
    <row r="134" spans="1:19">
      <c r="A134" s="83" t="s">
        <v>567</v>
      </c>
      <c r="B134" s="83" t="s">
        <v>879</v>
      </c>
      <c r="C134" s="83">
        <v>8.59</v>
      </c>
      <c r="D134" s="83">
        <v>8.59</v>
      </c>
      <c r="E134" s="83">
        <v>4.0919999999999996</v>
      </c>
      <c r="F134" s="83">
        <v>0.255</v>
      </c>
      <c r="G134" s="83">
        <v>0.129</v>
      </c>
      <c r="H134" s="83" t="s">
        <v>549</v>
      </c>
      <c r="I134" s="83" t="s">
        <v>522</v>
      </c>
      <c r="J134" s="83">
        <v>270</v>
      </c>
      <c r="K134" s="83" t="s">
        <v>489</v>
      </c>
      <c r="L134"/>
      <c r="M134"/>
      <c r="N134"/>
      <c r="O134"/>
      <c r="P134"/>
      <c r="Q134"/>
      <c r="R134"/>
      <c r="S134"/>
    </row>
    <row r="135" spans="1:19">
      <c r="A135" s="83" t="s">
        <v>554</v>
      </c>
      <c r="B135" s="83" t="s">
        <v>879</v>
      </c>
      <c r="C135" s="83">
        <v>4.5999999999999996</v>
      </c>
      <c r="D135" s="83">
        <v>18.39</v>
      </c>
      <c r="E135" s="83">
        <v>4.0919999999999996</v>
      </c>
      <c r="F135" s="83">
        <v>0.255</v>
      </c>
      <c r="G135" s="83">
        <v>0.129</v>
      </c>
      <c r="H135" s="83" t="s">
        <v>549</v>
      </c>
      <c r="I135" s="83" t="s">
        <v>509</v>
      </c>
      <c r="J135" s="83">
        <v>0</v>
      </c>
      <c r="K135" s="83" t="s">
        <v>483</v>
      </c>
      <c r="L135"/>
      <c r="M135"/>
      <c r="N135"/>
      <c r="O135"/>
      <c r="P135"/>
      <c r="Q135"/>
      <c r="R135"/>
      <c r="S135"/>
    </row>
    <row r="136" spans="1:19">
      <c r="A136" s="83" t="s">
        <v>555</v>
      </c>
      <c r="B136" s="83" t="s">
        <v>879</v>
      </c>
      <c r="C136" s="83">
        <v>8.58</v>
      </c>
      <c r="D136" s="83">
        <v>34.33</v>
      </c>
      <c r="E136" s="83">
        <v>4.0919999999999996</v>
      </c>
      <c r="F136" s="83">
        <v>0.255</v>
      </c>
      <c r="G136" s="83">
        <v>0.129</v>
      </c>
      <c r="H136" s="83" t="s">
        <v>549</v>
      </c>
      <c r="I136" s="83" t="s">
        <v>510</v>
      </c>
      <c r="J136" s="83">
        <v>270</v>
      </c>
      <c r="K136" s="83" t="s">
        <v>489</v>
      </c>
      <c r="L136"/>
      <c r="M136"/>
      <c r="N136"/>
      <c r="O136"/>
      <c r="P136"/>
      <c r="Q136"/>
      <c r="R136"/>
      <c r="S136"/>
    </row>
    <row r="137" spans="1:19">
      <c r="A137" s="83" t="s">
        <v>568</v>
      </c>
      <c r="B137" s="83" t="s">
        <v>879</v>
      </c>
      <c r="C137" s="83">
        <v>4.5999999999999996</v>
      </c>
      <c r="D137" s="83">
        <v>4.5999999999999996</v>
      </c>
      <c r="E137" s="83">
        <v>4.0919999999999996</v>
      </c>
      <c r="F137" s="83">
        <v>0.255</v>
      </c>
      <c r="G137" s="83">
        <v>0.129</v>
      </c>
      <c r="H137" s="83" t="s">
        <v>549</v>
      </c>
      <c r="I137" s="83" t="s">
        <v>524</v>
      </c>
      <c r="J137" s="83">
        <v>0</v>
      </c>
      <c r="K137" s="83" t="s">
        <v>483</v>
      </c>
      <c r="L137"/>
      <c r="M137"/>
      <c r="N137"/>
      <c r="O137"/>
      <c r="P137"/>
      <c r="Q137"/>
      <c r="R137"/>
      <c r="S137"/>
    </row>
    <row r="138" spans="1:19">
      <c r="A138" s="83" t="s">
        <v>569</v>
      </c>
      <c r="B138" s="83" t="s">
        <v>879</v>
      </c>
      <c r="C138" s="83">
        <v>8.59</v>
      </c>
      <c r="D138" s="83">
        <v>8.59</v>
      </c>
      <c r="E138" s="83">
        <v>4.0919999999999996</v>
      </c>
      <c r="F138" s="83">
        <v>0.255</v>
      </c>
      <c r="G138" s="83">
        <v>0.129</v>
      </c>
      <c r="H138" s="83" t="s">
        <v>549</v>
      </c>
      <c r="I138" s="83" t="s">
        <v>525</v>
      </c>
      <c r="J138" s="83">
        <v>270</v>
      </c>
      <c r="K138" s="83" t="s">
        <v>489</v>
      </c>
      <c r="L138"/>
      <c r="M138"/>
      <c r="N138"/>
      <c r="O138"/>
      <c r="P138"/>
      <c r="Q138"/>
      <c r="R138"/>
      <c r="S138"/>
    </row>
    <row r="139" spans="1:19">
      <c r="A139" s="83" t="s">
        <v>556</v>
      </c>
      <c r="B139" s="83" t="s">
        <v>879</v>
      </c>
      <c r="C139" s="83">
        <v>3.68</v>
      </c>
      <c r="D139" s="83">
        <v>279.51</v>
      </c>
      <c r="E139" s="83">
        <v>4.0919999999999996</v>
      </c>
      <c r="F139" s="83">
        <v>0.255</v>
      </c>
      <c r="G139" s="83">
        <v>0.129</v>
      </c>
      <c r="H139" s="83" t="s">
        <v>549</v>
      </c>
      <c r="I139" s="83" t="s">
        <v>511</v>
      </c>
      <c r="J139" s="83">
        <v>180</v>
      </c>
      <c r="K139" s="83" t="s">
        <v>487</v>
      </c>
      <c r="L139"/>
      <c r="M139"/>
      <c r="N139"/>
      <c r="O139"/>
      <c r="P139"/>
      <c r="Q139"/>
      <c r="R139"/>
      <c r="S139"/>
    </row>
    <row r="140" spans="1:19">
      <c r="A140" s="83" t="s">
        <v>570</v>
      </c>
      <c r="B140" s="83" t="s">
        <v>879</v>
      </c>
      <c r="C140" s="83">
        <v>6.75</v>
      </c>
      <c r="D140" s="83">
        <v>60.74</v>
      </c>
      <c r="E140" s="83">
        <v>4.0919999999999996</v>
      </c>
      <c r="F140" s="83">
        <v>0.255</v>
      </c>
      <c r="G140" s="83">
        <v>0.129</v>
      </c>
      <c r="H140" s="83" t="s">
        <v>549</v>
      </c>
      <c r="I140" s="83" t="s">
        <v>527</v>
      </c>
      <c r="J140" s="83">
        <v>180</v>
      </c>
      <c r="K140" s="83" t="s">
        <v>487</v>
      </c>
      <c r="L140"/>
      <c r="M140"/>
      <c r="N140"/>
      <c r="O140"/>
      <c r="P140"/>
      <c r="Q140"/>
      <c r="R140"/>
      <c r="S140"/>
    </row>
    <row r="141" spans="1:19">
      <c r="A141" s="83" t="s">
        <v>557</v>
      </c>
      <c r="B141" s="83" t="s">
        <v>879</v>
      </c>
      <c r="C141" s="83">
        <v>3.68</v>
      </c>
      <c r="D141" s="83">
        <v>279.60000000000002</v>
      </c>
      <c r="E141" s="83">
        <v>4.0919999999999996</v>
      </c>
      <c r="F141" s="83">
        <v>0.255</v>
      </c>
      <c r="G141" s="83">
        <v>0.129</v>
      </c>
      <c r="H141" s="83" t="s">
        <v>549</v>
      </c>
      <c r="I141" s="83" t="s">
        <v>512</v>
      </c>
      <c r="J141" s="83">
        <v>0</v>
      </c>
      <c r="K141" s="83" t="s">
        <v>483</v>
      </c>
      <c r="L141"/>
      <c r="M141"/>
      <c r="N141"/>
      <c r="O141"/>
      <c r="P141"/>
      <c r="Q141"/>
      <c r="R141"/>
      <c r="S141"/>
    </row>
    <row r="142" spans="1:19">
      <c r="A142" s="83" t="s">
        <v>558</v>
      </c>
      <c r="B142" s="83" t="s">
        <v>879</v>
      </c>
      <c r="C142" s="83">
        <v>8.58</v>
      </c>
      <c r="D142" s="83">
        <v>34.33</v>
      </c>
      <c r="E142" s="83">
        <v>4.0919999999999996</v>
      </c>
      <c r="F142" s="83">
        <v>0.255</v>
      </c>
      <c r="G142" s="83">
        <v>0.129</v>
      </c>
      <c r="H142" s="83" t="s">
        <v>549</v>
      </c>
      <c r="I142" s="83" t="s">
        <v>513</v>
      </c>
      <c r="J142" s="83">
        <v>90</v>
      </c>
      <c r="K142" s="83" t="s">
        <v>485</v>
      </c>
      <c r="L142"/>
      <c r="M142"/>
      <c r="N142"/>
      <c r="O142"/>
      <c r="P142"/>
      <c r="Q142"/>
      <c r="R142"/>
      <c r="S142"/>
    </row>
    <row r="143" spans="1:19">
      <c r="A143" s="83" t="s">
        <v>559</v>
      </c>
      <c r="B143" s="83" t="s">
        <v>879</v>
      </c>
      <c r="C143" s="83">
        <v>4.5999999999999996</v>
      </c>
      <c r="D143" s="83">
        <v>18.39</v>
      </c>
      <c r="E143" s="83">
        <v>4.0919999999999996</v>
      </c>
      <c r="F143" s="83">
        <v>0.255</v>
      </c>
      <c r="G143" s="83">
        <v>0.129</v>
      </c>
      <c r="H143" s="83" t="s">
        <v>549</v>
      </c>
      <c r="I143" s="83" t="s">
        <v>514</v>
      </c>
      <c r="J143" s="83">
        <v>180</v>
      </c>
      <c r="K143" s="83" t="s">
        <v>487</v>
      </c>
      <c r="L143"/>
      <c r="M143"/>
      <c r="N143"/>
      <c r="O143"/>
      <c r="P143"/>
      <c r="Q143"/>
      <c r="R143"/>
      <c r="S143"/>
    </row>
    <row r="144" spans="1:19">
      <c r="A144" s="83" t="s">
        <v>561</v>
      </c>
      <c r="B144" s="83" t="s">
        <v>879</v>
      </c>
      <c r="C144" s="83">
        <v>8.58</v>
      </c>
      <c r="D144" s="83">
        <v>34.33</v>
      </c>
      <c r="E144" s="83">
        <v>4.0919999999999996</v>
      </c>
      <c r="F144" s="83">
        <v>0.255</v>
      </c>
      <c r="G144" s="83">
        <v>0.129</v>
      </c>
      <c r="H144" s="83" t="s">
        <v>549</v>
      </c>
      <c r="I144" s="83" t="s">
        <v>516</v>
      </c>
      <c r="J144" s="83">
        <v>90</v>
      </c>
      <c r="K144" s="83" t="s">
        <v>485</v>
      </c>
      <c r="L144"/>
      <c r="M144"/>
      <c r="N144"/>
      <c r="O144"/>
      <c r="P144"/>
      <c r="Q144"/>
      <c r="R144"/>
      <c r="S144"/>
    </row>
    <row r="145" spans="1:19">
      <c r="A145" s="83" t="s">
        <v>560</v>
      </c>
      <c r="B145" s="83" t="s">
        <v>879</v>
      </c>
      <c r="C145" s="83">
        <v>4.5999999999999996</v>
      </c>
      <c r="D145" s="83">
        <v>18.39</v>
      </c>
      <c r="E145" s="83">
        <v>4.0919999999999996</v>
      </c>
      <c r="F145" s="83">
        <v>0.255</v>
      </c>
      <c r="G145" s="83">
        <v>0.129</v>
      </c>
      <c r="H145" s="83" t="s">
        <v>549</v>
      </c>
      <c r="I145" s="83" t="s">
        <v>515</v>
      </c>
      <c r="J145" s="83">
        <v>0</v>
      </c>
      <c r="K145" s="83" t="s">
        <v>483</v>
      </c>
      <c r="L145"/>
      <c r="M145"/>
      <c r="N145"/>
      <c r="O145"/>
      <c r="P145"/>
      <c r="Q145"/>
      <c r="R145"/>
      <c r="S145"/>
    </row>
    <row r="146" spans="1:19">
      <c r="A146" s="83" t="s">
        <v>579</v>
      </c>
      <c r="B146" s="83"/>
      <c r="C146" s="83"/>
      <c r="D146" s="83">
        <v>1214.08</v>
      </c>
      <c r="E146" s="83">
        <v>4.09</v>
      </c>
      <c r="F146" s="83">
        <v>0.255</v>
      </c>
      <c r="G146" s="83">
        <v>0.129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580</v>
      </c>
      <c r="B147" s="83"/>
      <c r="C147" s="83"/>
      <c r="D147" s="83">
        <v>432.93</v>
      </c>
      <c r="E147" s="83">
        <v>4.09</v>
      </c>
      <c r="F147" s="83">
        <v>0.255</v>
      </c>
      <c r="G147" s="83">
        <v>0.129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581</v>
      </c>
      <c r="B148" s="83"/>
      <c r="C148" s="83"/>
      <c r="D148" s="83">
        <v>781.15</v>
      </c>
      <c r="E148" s="83">
        <v>4.09</v>
      </c>
      <c r="F148" s="83">
        <v>0.255</v>
      </c>
      <c r="G148" s="83">
        <v>0.129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241</v>
      </c>
      <c r="C150" s="83" t="s">
        <v>582</v>
      </c>
      <c r="D150" s="83" t="s">
        <v>583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584</v>
      </c>
      <c r="B151" s="83" t="s">
        <v>585</v>
      </c>
      <c r="C151" s="83">
        <v>3177899.52</v>
      </c>
      <c r="D151" s="83">
        <v>2.5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586</v>
      </c>
      <c r="B152" s="83" t="s">
        <v>587</v>
      </c>
      <c r="C152" s="83">
        <v>3151631.17</v>
      </c>
      <c r="D152" s="83">
        <v>0.7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241</v>
      </c>
      <c r="C154" s="83" t="s">
        <v>588</v>
      </c>
      <c r="D154" s="83" t="s">
        <v>589</v>
      </c>
      <c r="E154" s="83" t="s">
        <v>590</v>
      </c>
      <c r="F154" s="83" t="s">
        <v>591</v>
      </c>
      <c r="G154" s="83" t="s">
        <v>583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592</v>
      </c>
      <c r="B155" s="83" t="s">
        <v>593</v>
      </c>
      <c r="C155" s="83">
        <v>30811.75</v>
      </c>
      <c r="D155" s="83">
        <v>21031.18</v>
      </c>
      <c r="E155" s="83">
        <v>9780.56</v>
      </c>
      <c r="F155" s="83">
        <v>0.68</v>
      </c>
      <c r="G155" s="83" t="s">
        <v>594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600</v>
      </c>
      <c r="B156" s="83" t="s">
        <v>593</v>
      </c>
      <c r="C156" s="83">
        <v>8487.49</v>
      </c>
      <c r="D156" s="83">
        <v>5807.83</v>
      </c>
      <c r="E156" s="83">
        <v>2679.66</v>
      </c>
      <c r="F156" s="83">
        <v>0.68</v>
      </c>
      <c r="G156" s="83" t="s">
        <v>594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595</v>
      </c>
      <c r="B157" s="83" t="s">
        <v>593</v>
      </c>
      <c r="C157" s="83">
        <v>30537.42</v>
      </c>
      <c r="D157" s="83">
        <v>20839.169999999998</v>
      </c>
      <c r="E157" s="83">
        <v>9698.24</v>
      </c>
      <c r="F157" s="83">
        <v>0.68</v>
      </c>
      <c r="G157" s="83" t="s">
        <v>594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601</v>
      </c>
      <c r="B158" s="83" t="s">
        <v>593</v>
      </c>
      <c r="C158" s="83">
        <v>8418.39</v>
      </c>
      <c r="D158" s="83">
        <v>5759.91</v>
      </c>
      <c r="E158" s="83">
        <v>2658.47</v>
      </c>
      <c r="F158" s="83">
        <v>0.68</v>
      </c>
      <c r="G158" s="83" t="s">
        <v>594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596</v>
      </c>
      <c r="B159" s="83" t="s">
        <v>593</v>
      </c>
      <c r="C159" s="83">
        <v>675084.69</v>
      </c>
      <c r="D159" s="83">
        <v>418435.83</v>
      </c>
      <c r="E159" s="83">
        <v>256648.86</v>
      </c>
      <c r="F159" s="83">
        <v>0.62</v>
      </c>
      <c r="G159" s="83" t="s">
        <v>594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602</v>
      </c>
      <c r="B160" s="83" t="s">
        <v>593</v>
      </c>
      <c r="C160" s="83">
        <v>44925.36</v>
      </c>
      <c r="D160" s="83">
        <v>27883.42</v>
      </c>
      <c r="E160" s="83">
        <v>17041.939999999999</v>
      </c>
      <c r="F160" s="83">
        <v>0.62</v>
      </c>
      <c r="G160" s="83" t="s">
        <v>594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597</v>
      </c>
      <c r="B161" s="83" t="s">
        <v>593</v>
      </c>
      <c r="C161" s="83">
        <v>675084.69</v>
      </c>
      <c r="D161" s="83">
        <v>418435.83</v>
      </c>
      <c r="E161" s="83">
        <v>256648.86</v>
      </c>
      <c r="F161" s="83">
        <v>0.62</v>
      </c>
      <c r="G161" s="83" t="s">
        <v>594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598</v>
      </c>
      <c r="B162" s="83" t="s">
        <v>593</v>
      </c>
      <c r="C162" s="83">
        <v>25571.95</v>
      </c>
      <c r="D162" s="83">
        <v>17356.75</v>
      </c>
      <c r="E162" s="83">
        <v>8215.2000000000007</v>
      </c>
      <c r="F162" s="83">
        <v>0.68</v>
      </c>
      <c r="G162" s="83" t="s">
        <v>594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599</v>
      </c>
      <c r="B163" s="83" t="s">
        <v>593</v>
      </c>
      <c r="C163" s="83">
        <v>25578.18</v>
      </c>
      <c r="D163" s="83">
        <v>17361.189999999999</v>
      </c>
      <c r="E163" s="83">
        <v>8216.99</v>
      </c>
      <c r="F163" s="83">
        <v>0.68</v>
      </c>
      <c r="G163" s="83" t="s">
        <v>594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604</v>
      </c>
      <c r="B164" s="83" t="s">
        <v>593</v>
      </c>
      <c r="C164" s="83">
        <v>78279.62</v>
      </c>
      <c r="D164" s="83">
        <v>48555.040000000001</v>
      </c>
      <c r="E164" s="83">
        <v>29724.58</v>
      </c>
      <c r="F164" s="83">
        <v>0.62</v>
      </c>
      <c r="G164" s="83" t="s">
        <v>594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605</v>
      </c>
      <c r="B165" s="83" t="s">
        <v>593</v>
      </c>
      <c r="C165" s="83">
        <v>5209.6000000000004</v>
      </c>
      <c r="D165" s="83">
        <v>3219.81</v>
      </c>
      <c r="E165" s="83">
        <v>1989.79</v>
      </c>
      <c r="F165" s="83">
        <v>0.62</v>
      </c>
      <c r="G165" s="83" t="s">
        <v>594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603</v>
      </c>
      <c r="B166" s="83" t="s">
        <v>593</v>
      </c>
      <c r="C166" s="83">
        <v>799206.18</v>
      </c>
      <c r="D166" s="83">
        <v>525801.91</v>
      </c>
      <c r="E166" s="83">
        <v>273404.28000000003</v>
      </c>
      <c r="F166" s="83">
        <v>0.66</v>
      </c>
      <c r="G166" s="83" t="s">
        <v>594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241</v>
      </c>
      <c r="C168" s="83" t="s">
        <v>588</v>
      </c>
      <c r="D168" s="83" t="s">
        <v>583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625</v>
      </c>
      <c r="B169" s="83" t="s">
        <v>607</v>
      </c>
      <c r="C169" s="83">
        <v>40300.620000000003</v>
      </c>
      <c r="D169" s="83" t="s">
        <v>594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606</v>
      </c>
      <c r="B170" s="83" t="s">
        <v>607</v>
      </c>
      <c r="C170" s="83">
        <v>40517.5</v>
      </c>
      <c r="D170" s="83" t="s">
        <v>594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613</v>
      </c>
      <c r="B171" s="83" t="s">
        <v>607</v>
      </c>
      <c r="C171" s="83">
        <v>18096.97</v>
      </c>
      <c r="D171" s="83" t="s">
        <v>594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621</v>
      </c>
      <c r="B172" s="83" t="s">
        <v>607</v>
      </c>
      <c r="C172" s="83">
        <v>10703.66</v>
      </c>
      <c r="D172" s="83" t="s">
        <v>594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628</v>
      </c>
      <c r="B173" s="83" t="s">
        <v>607</v>
      </c>
      <c r="C173" s="83">
        <v>4397.74</v>
      </c>
      <c r="D173" s="83" t="s">
        <v>594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838</v>
      </c>
      <c r="B174" s="83" t="s">
        <v>839</v>
      </c>
      <c r="C174" s="83">
        <v>14186.37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626</v>
      </c>
      <c r="B175" s="83" t="s">
        <v>607</v>
      </c>
      <c r="C175" s="83">
        <v>41286.93</v>
      </c>
      <c r="D175" s="83" t="s">
        <v>594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627</v>
      </c>
      <c r="B176" s="83" t="s">
        <v>607</v>
      </c>
      <c r="C176" s="83">
        <v>15271.87</v>
      </c>
      <c r="D176" s="83" t="s">
        <v>594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612</v>
      </c>
      <c r="B177" s="83" t="s">
        <v>607</v>
      </c>
      <c r="C177" s="83">
        <v>46463.43</v>
      </c>
      <c r="D177" s="83" t="s">
        <v>594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614</v>
      </c>
      <c r="B178" s="83" t="s">
        <v>607</v>
      </c>
      <c r="C178" s="83">
        <v>91559.79</v>
      </c>
      <c r="D178" s="83" t="s">
        <v>594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610</v>
      </c>
      <c r="B179" s="83" t="s">
        <v>607</v>
      </c>
      <c r="C179" s="83">
        <v>433.42</v>
      </c>
      <c r="D179" s="83" t="s">
        <v>594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608</v>
      </c>
      <c r="B180" s="83" t="s">
        <v>607</v>
      </c>
      <c r="C180" s="83">
        <v>5917.83</v>
      </c>
      <c r="D180" s="83" t="s">
        <v>594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609</v>
      </c>
      <c r="B181" s="83" t="s">
        <v>607</v>
      </c>
      <c r="C181" s="83">
        <v>7182.16</v>
      </c>
      <c r="D181" s="83" t="s">
        <v>594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615</v>
      </c>
      <c r="B182" s="83" t="s">
        <v>607</v>
      </c>
      <c r="C182" s="83">
        <v>18386.18</v>
      </c>
      <c r="D182" s="83" t="s">
        <v>594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622</v>
      </c>
      <c r="B183" s="83" t="s">
        <v>607</v>
      </c>
      <c r="C183" s="83">
        <v>5119.6899999999996</v>
      </c>
      <c r="D183" s="83" t="s">
        <v>594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616</v>
      </c>
      <c r="B184" s="83" t="s">
        <v>607</v>
      </c>
      <c r="C184" s="83">
        <v>18367.75</v>
      </c>
      <c r="D184" s="83" t="s">
        <v>594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623</v>
      </c>
      <c r="B185" s="83" t="s">
        <v>607</v>
      </c>
      <c r="C185" s="83">
        <v>5124.66</v>
      </c>
      <c r="D185" s="83" t="s">
        <v>594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617</v>
      </c>
      <c r="B186" s="83" t="s">
        <v>607</v>
      </c>
      <c r="C186" s="83">
        <v>840547.16</v>
      </c>
      <c r="D186" s="83" t="s">
        <v>594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624</v>
      </c>
      <c r="B187" s="83" t="s">
        <v>607</v>
      </c>
      <c r="C187" s="83">
        <v>49650.74</v>
      </c>
      <c r="D187" s="83" t="s">
        <v>594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618</v>
      </c>
      <c r="B188" s="83" t="s">
        <v>607</v>
      </c>
      <c r="C188" s="83">
        <v>840547.16</v>
      </c>
      <c r="D188" s="83" t="s">
        <v>594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619</v>
      </c>
      <c r="B189" s="83" t="s">
        <v>607</v>
      </c>
      <c r="C189" s="83">
        <v>18042.900000000001</v>
      </c>
      <c r="D189" s="83" t="s">
        <v>594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620</v>
      </c>
      <c r="B190" s="83" t="s">
        <v>607</v>
      </c>
      <c r="C190" s="83">
        <v>18048.89</v>
      </c>
      <c r="D190" s="83" t="s">
        <v>594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611</v>
      </c>
      <c r="B191" s="83" t="s">
        <v>607</v>
      </c>
      <c r="C191" s="83">
        <v>596.01</v>
      </c>
      <c r="D191" s="83" t="s">
        <v>594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630</v>
      </c>
      <c r="B192" s="83" t="s">
        <v>607</v>
      </c>
      <c r="C192" s="83">
        <v>51475.21</v>
      </c>
      <c r="D192" s="83" t="s">
        <v>594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631</v>
      </c>
      <c r="B193" s="83" t="s">
        <v>607</v>
      </c>
      <c r="C193" s="83">
        <v>3370.4</v>
      </c>
      <c r="D193" s="83" t="s">
        <v>594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629</v>
      </c>
      <c r="B194" s="83" t="s">
        <v>607</v>
      </c>
      <c r="C194" s="83">
        <v>265616.24</v>
      </c>
      <c r="D194" s="83" t="s">
        <v>594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241</v>
      </c>
      <c r="C196" s="83" t="s">
        <v>632</v>
      </c>
      <c r="D196" s="83" t="s">
        <v>633</v>
      </c>
      <c r="E196" s="83" t="s">
        <v>634</v>
      </c>
      <c r="F196" s="83" t="s">
        <v>635</v>
      </c>
      <c r="G196" s="83" t="s">
        <v>636</v>
      </c>
      <c r="H196" s="83" t="s">
        <v>637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840</v>
      </c>
      <c r="B197" s="83" t="s">
        <v>642</v>
      </c>
      <c r="C197" s="83">
        <v>0.54</v>
      </c>
      <c r="D197" s="83">
        <v>50</v>
      </c>
      <c r="E197" s="83">
        <v>0.4</v>
      </c>
      <c r="F197" s="83">
        <v>37.28</v>
      </c>
      <c r="G197" s="83">
        <v>1</v>
      </c>
      <c r="H197" s="83" t="s">
        <v>841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652</v>
      </c>
      <c r="B198" s="83" t="s">
        <v>639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640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653</v>
      </c>
      <c r="B199" s="83" t="s">
        <v>639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640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638</v>
      </c>
      <c r="B200" s="83" t="s">
        <v>639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640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641</v>
      </c>
      <c r="B201" s="83" t="s">
        <v>642</v>
      </c>
      <c r="C201" s="83">
        <v>0.52</v>
      </c>
      <c r="D201" s="83">
        <v>331</v>
      </c>
      <c r="E201" s="83">
        <v>1.3</v>
      </c>
      <c r="F201" s="83">
        <v>829.83</v>
      </c>
      <c r="G201" s="83">
        <v>1</v>
      </c>
      <c r="H201" s="83" t="s">
        <v>643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649</v>
      </c>
      <c r="B202" s="83" t="s">
        <v>642</v>
      </c>
      <c r="C202" s="83">
        <v>0.52</v>
      </c>
      <c r="D202" s="83">
        <v>331</v>
      </c>
      <c r="E202" s="83">
        <v>0.36</v>
      </c>
      <c r="F202" s="83">
        <v>229.75</v>
      </c>
      <c r="G202" s="83">
        <v>1</v>
      </c>
      <c r="H202" s="83" t="s">
        <v>643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644</v>
      </c>
      <c r="B203" s="83" t="s">
        <v>642</v>
      </c>
      <c r="C203" s="83">
        <v>0.52</v>
      </c>
      <c r="D203" s="83">
        <v>331</v>
      </c>
      <c r="E203" s="83">
        <v>1.29</v>
      </c>
      <c r="F203" s="83">
        <v>822.06</v>
      </c>
      <c r="G203" s="83">
        <v>1</v>
      </c>
      <c r="H203" s="83" t="s">
        <v>643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650</v>
      </c>
      <c r="B204" s="83" t="s">
        <v>642</v>
      </c>
      <c r="C204" s="83">
        <v>0.52</v>
      </c>
      <c r="D204" s="83">
        <v>331</v>
      </c>
      <c r="E204" s="83">
        <v>0.36</v>
      </c>
      <c r="F204" s="83">
        <v>227.86</v>
      </c>
      <c r="G204" s="83">
        <v>1</v>
      </c>
      <c r="H204" s="83" t="s">
        <v>643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645</v>
      </c>
      <c r="B205" s="83" t="s">
        <v>642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643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651</v>
      </c>
      <c r="B206" s="83" t="s">
        <v>642</v>
      </c>
      <c r="C206" s="83">
        <v>0.52</v>
      </c>
      <c r="D206" s="83">
        <v>331</v>
      </c>
      <c r="E206" s="83">
        <v>1.37</v>
      </c>
      <c r="F206" s="83">
        <v>871.61</v>
      </c>
      <c r="G206" s="83">
        <v>1</v>
      </c>
      <c r="H206" s="83" t="s">
        <v>643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646</v>
      </c>
      <c r="B207" s="83" t="s">
        <v>642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643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647</v>
      </c>
      <c r="B208" s="83" t="s">
        <v>642</v>
      </c>
      <c r="C208" s="83">
        <v>0.52</v>
      </c>
      <c r="D208" s="83">
        <v>331</v>
      </c>
      <c r="E208" s="83">
        <v>1.07</v>
      </c>
      <c r="F208" s="83">
        <v>681.68</v>
      </c>
      <c r="G208" s="83">
        <v>1</v>
      </c>
      <c r="H208" s="83" t="s">
        <v>643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648</v>
      </c>
      <c r="B209" s="83" t="s">
        <v>642</v>
      </c>
      <c r="C209" s="83">
        <v>0.52</v>
      </c>
      <c r="D209" s="83">
        <v>331</v>
      </c>
      <c r="E209" s="83">
        <v>1.07</v>
      </c>
      <c r="F209" s="83">
        <v>681.86</v>
      </c>
      <c r="G209" s="83">
        <v>1</v>
      </c>
      <c r="H209" s="83" t="s">
        <v>643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657</v>
      </c>
      <c r="B210" s="83" t="s">
        <v>642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656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658</v>
      </c>
      <c r="B211" s="83" t="s">
        <v>642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656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654</v>
      </c>
      <c r="B212" s="83" t="s">
        <v>655</v>
      </c>
      <c r="C212" s="83">
        <v>0.61</v>
      </c>
      <c r="D212" s="83">
        <v>1017.59</v>
      </c>
      <c r="E212" s="83">
        <v>38.99</v>
      </c>
      <c r="F212" s="83">
        <v>64871.519999999997</v>
      </c>
      <c r="G212" s="83">
        <v>1</v>
      </c>
      <c r="H212" s="83" t="s">
        <v>656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241</v>
      </c>
      <c r="C214" s="83" t="s">
        <v>659</v>
      </c>
      <c r="D214" s="83" t="s">
        <v>660</v>
      </c>
      <c r="E214" s="83" t="s">
        <v>661</v>
      </c>
      <c r="F214" s="83" t="s">
        <v>662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667</v>
      </c>
      <c r="B215" s="83" t="s">
        <v>664</v>
      </c>
      <c r="C215" s="83" t="s">
        <v>665</v>
      </c>
      <c r="D215" s="83">
        <v>179352</v>
      </c>
      <c r="E215" s="83">
        <v>29121.05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666</v>
      </c>
      <c r="B216" s="83" t="s">
        <v>664</v>
      </c>
      <c r="C216" s="83" t="s">
        <v>665</v>
      </c>
      <c r="D216" s="83">
        <v>179352</v>
      </c>
      <c r="E216" s="83">
        <v>17354.22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663</v>
      </c>
      <c r="B217" s="83" t="s">
        <v>664</v>
      </c>
      <c r="C217" s="83" t="s">
        <v>665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241</v>
      </c>
      <c r="C219" s="83" t="s">
        <v>668</v>
      </c>
      <c r="D219" s="83" t="s">
        <v>669</v>
      </c>
      <c r="E219" s="83" t="s">
        <v>670</v>
      </c>
      <c r="F219" s="83" t="s">
        <v>671</v>
      </c>
      <c r="G219" s="83" t="s">
        <v>672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673</v>
      </c>
      <c r="B220" s="83" t="s">
        <v>674</v>
      </c>
      <c r="C220" s="83">
        <v>2</v>
      </c>
      <c r="D220" s="83">
        <v>845000</v>
      </c>
      <c r="E220" s="83">
        <v>0.78</v>
      </c>
      <c r="F220" s="83">
        <v>0.33</v>
      </c>
      <c r="G220" s="83">
        <v>0.65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675</v>
      </c>
      <c r="C222" s="83" t="s">
        <v>676</v>
      </c>
      <c r="D222" s="83" t="s">
        <v>677</v>
      </c>
      <c r="E222" s="83" t="s">
        <v>678</v>
      </c>
      <c r="F222" s="83" t="s">
        <v>679</v>
      </c>
      <c r="G222" s="83" t="s">
        <v>680</v>
      </c>
      <c r="H222" s="83" t="s">
        <v>681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682</v>
      </c>
      <c r="B223" s="83">
        <v>174312.6251</v>
      </c>
      <c r="C223" s="83">
        <v>274.81009999999998</v>
      </c>
      <c r="D223" s="83">
        <v>572.26729999999998</v>
      </c>
      <c r="E223" s="83">
        <v>0</v>
      </c>
      <c r="F223" s="83">
        <v>2.2000000000000001E-3</v>
      </c>
      <c r="G223" s="84">
        <v>1017400</v>
      </c>
      <c r="H223" s="83">
        <v>71096.997199999998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683</v>
      </c>
      <c r="B224" s="83">
        <v>156166.524</v>
      </c>
      <c r="C224" s="83">
        <v>249.31639999999999</v>
      </c>
      <c r="D224" s="83">
        <v>527.96019999999999</v>
      </c>
      <c r="E224" s="83">
        <v>0</v>
      </c>
      <c r="F224" s="83">
        <v>2E-3</v>
      </c>
      <c r="G224" s="83">
        <v>938669.9852</v>
      </c>
      <c r="H224" s="83">
        <v>63983.347600000001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684</v>
      </c>
      <c r="B225" s="83">
        <v>165485.56719999999</v>
      </c>
      <c r="C225" s="83">
        <v>274.45510000000002</v>
      </c>
      <c r="D225" s="83">
        <v>609.76610000000005</v>
      </c>
      <c r="E225" s="83">
        <v>0</v>
      </c>
      <c r="F225" s="83">
        <v>2.3E-3</v>
      </c>
      <c r="G225" s="84">
        <v>1084250</v>
      </c>
      <c r="H225" s="83">
        <v>68749.114000000001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685</v>
      </c>
      <c r="B226" s="83">
        <v>166122.27710000001</v>
      </c>
      <c r="C226" s="83">
        <v>283.84629999999999</v>
      </c>
      <c r="D226" s="83">
        <v>652.97190000000001</v>
      </c>
      <c r="E226" s="83">
        <v>0</v>
      </c>
      <c r="F226" s="83">
        <v>2.5000000000000001E-3</v>
      </c>
      <c r="G226" s="84">
        <v>1161180</v>
      </c>
      <c r="H226" s="83">
        <v>69783.407200000001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387</v>
      </c>
      <c r="B227" s="83">
        <v>183774.2494</v>
      </c>
      <c r="C227" s="83">
        <v>322.87610000000001</v>
      </c>
      <c r="D227" s="83">
        <v>765.8306</v>
      </c>
      <c r="E227" s="83">
        <v>0</v>
      </c>
      <c r="F227" s="83">
        <v>2.8999999999999998E-3</v>
      </c>
      <c r="G227" s="84">
        <v>1361980</v>
      </c>
      <c r="H227" s="83">
        <v>78017.5579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686</v>
      </c>
      <c r="B228" s="83">
        <v>193394.74059999999</v>
      </c>
      <c r="C228" s="83">
        <v>345.60149999999999</v>
      </c>
      <c r="D228" s="83">
        <v>834.46609999999998</v>
      </c>
      <c r="E228" s="83">
        <v>0</v>
      </c>
      <c r="F228" s="83">
        <v>3.0999999999999999E-3</v>
      </c>
      <c r="G228" s="84">
        <v>1484100</v>
      </c>
      <c r="H228" s="83">
        <v>82639.506099999999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687</v>
      </c>
      <c r="B229" s="83">
        <v>213713.30050000001</v>
      </c>
      <c r="C229" s="83">
        <v>385.7242</v>
      </c>
      <c r="D229" s="83">
        <v>940.82839999999999</v>
      </c>
      <c r="E229" s="83">
        <v>0</v>
      </c>
      <c r="F229" s="83">
        <v>3.5000000000000001E-3</v>
      </c>
      <c r="G229" s="84">
        <v>1673310</v>
      </c>
      <c r="H229" s="83">
        <v>91673.963499999998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688</v>
      </c>
      <c r="B230" s="83">
        <v>209286.21299999999</v>
      </c>
      <c r="C230" s="83">
        <v>377.3587</v>
      </c>
      <c r="D230" s="83">
        <v>919.5</v>
      </c>
      <c r="E230" s="83">
        <v>0</v>
      </c>
      <c r="F230" s="83">
        <v>3.3999999999999998E-3</v>
      </c>
      <c r="G230" s="84">
        <v>1635370</v>
      </c>
      <c r="H230" s="83">
        <v>89740.281499999997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689</v>
      </c>
      <c r="B231" s="83">
        <v>192537.78020000001</v>
      </c>
      <c r="C231" s="83">
        <v>344.40690000000001</v>
      </c>
      <c r="D231" s="83">
        <v>832.41970000000003</v>
      </c>
      <c r="E231" s="83">
        <v>0</v>
      </c>
      <c r="F231" s="83">
        <v>3.0999999999999999E-3</v>
      </c>
      <c r="G231" s="84">
        <v>1480470</v>
      </c>
      <c r="H231" s="83">
        <v>82304.426999999996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690</v>
      </c>
      <c r="B232" s="83">
        <v>169412.14660000001</v>
      </c>
      <c r="C232" s="83">
        <v>294.45979999999997</v>
      </c>
      <c r="D232" s="83">
        <v>690.37540000000001</v>
      </c>
      <c r="E232" s="83">
        <v>0</v>
      </c>
      <c r="F232" s="83">
        <v>2.5999999999999999E-3</v>
      </c>
      <c r="G232" s="84">
        <v>1227750</v>
      </c>
      <c r="H232" s="83">
        <v>71626.433900000004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691</v>
      </c>
      <c r="B233" s="83">
        <v>157457.66450000001</v>
      </c>
      <c r="C233" s="83">
        <v>262.5061</v>
      </c>
      <c r="D233" s="83">
        <v>586.8777</v>
      </c>
      <c r="E233" s="83">
        <v>0</v>
      </c>
      <c r="F233" s="83">
        <v>2.2000000000000001E-3</v>
      </c>
      <c r="G233" s="84">
        <v>1043570</v>
      </c>
      <c r="H233" s="83">
        <v>65540.089200000002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692</v>
      </c>
      <c r="B234" s="83">
        <v>169828.57670000001</v>
      </c>
      <c r="C234" s="83">
        <v>272.74149999999997</v>
      </c>
      <c r="D234" s="83">
        <v>582.05960000000005</v>
      </c>
      <c r="E234" s="83">
        <v>0</v>
      </c>
      <c r="F234" s="83">
        <v>2.2000000000000001E-3</v>
      </c>
      <c r="G234" s="84">
        <v>1034880</v>
      </c>
      <c r="H234" s="83">
        <v>69729.905499999993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693</v>
      </c>
      <c r="B236" s="84">
        <v>2151490</v>
      </c>
      <c r="C236" s="83">
        <v>3688.1028000000001</v>
      </c>
      <c r="D236" s="83">
        <v>8515.3228999999992</v>
      </c>
      <c r="E236" s="83">
        <v>0</v>
      </c>
      <c r="F236" s="83">
        <v>3.2000000000000001E-2</v>
      </c>
      <c r="G236" s="84">
        <v>15142900</v>
      </c>
      <c r="H236" s="83">
        <v>904885.03060000006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694</v>
      </c>
      <c r="B237" s="83">
        <v>156166.524</v>
      </c>
      <c r="C237" s="83">
        <v>249.31639999999999</v>
      </c>
      <c r="D237" s="83">
        <v>527.96019999999999</v>
      </c>
      <c r="E237" s="83">
        <v>0</v>
      </c>
      <c r="F237" s="83">
        <v>2E-3</v>
      </c>
      <c r="G237" s="83">
        <v>938669.9852</v>
      </c>
      <c r="H237" s="83">
        <v>63983.347600000001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695</v>
      </c>
      <c r="B238" s="83">
        <v>213713.30050000001</v>
      </c>
      <c r="C238" s="83">
        <v>385.7242</v>
      </c>
      <c r="D238" s="83">
        <v>940.82839999999999</v>
      </c>
      <c r="E238" s="83">
        <v>0</v>
      </c>
      <c r="F238" s="83">
        <v>3.5000000000000001E-3</v>
      </c>
      <c r="G238" s="84">
        <v>1673310</v>
      </c>
      <c r="H238" s="83">
        <v>91673.963499999998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696</v>
      </c>
      <c r="C240" s="83" t="s">
        <v>697</v>
      </c>
      <c r="D240" s="83" t="s">
        <v>698</v>
      </c>
      <c r="E240" s="83" t="s">
        <v>699</v>
      </c>
      <c r="F240" s="83" t="s">
        <v>700</v>
      </c>
      <c r="G240" s="83" t="s">
        <v>701</v>
      </c>
      <c r="H240" s="83" t="s">
        <v>702</v>
      </c>
      <c r="I240" s="83" t="s">
        <v>703</v>
      </c>
      <c r="J240" s="83" t="s">
        <v>704</v>
      </c>
      <c r="K240" s="83" t="s">
        <v>705</v>
      </c>
      <c r="L240" s="83" t="s">
        <v>706</v>
      </c>
      <c r="M240" s="83" t="s">
        <v>707</v>
      </c>
      <c r="N240" s="83" t="s">
        <v>708</v>
      </c>
      <c r="O240" s="83" t="s">
        <v>709</v>
      </c>
      <c r="P240" s="83" t="s">
        <v>710</v>
      </c>
      <c r="Q240" s="83" t="s">
        <v>711</v>
      </c>
      <c r="R240" s="83" t="s">
        <v>712</v>
      </c>
      <c r="S240" s="83" t="s">
        <v>713</v>
      </c>
    </row>
    <row r="241" spans="1:19">
      <c r="A241" s="83" t="s">
        <v>682</v>
      </c>
      <c r="B241" s="84">
        <v>586622000000</v>
      </c>
      <c r="C241" s="83">
        <v>436007.31099999999</v>
      </c>
      <c r="D241" s="83" t="s">
        <v>722</v>
      </c>
      <c r="E241" s="83">
        <v>177438.022</v>
      </c>
      <c r="F241" s="83">
        <v>92719.3</v>
      </c>
      <c r="G241" s="83">
        <v>36878.483</v>
      </c>
      <c r="H241" s="83">
        <v>0</v>
      </c>
      <c r="I241" s="83">
        <v>63224.652999999998</v>
      </c>
      <c r="J241" s="83">
        <v>11888</v>
      </c>
      <c r="K241" s="83">
        <v>2666.0279999999998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2304.0349999999999</v>
      </c>
      <c r="R241" s="83">
        <v>0</v>
      </c>
      <c r="S241" s="83">
        <v>0</v>
      </c>
    </row>
    <row r="242" spans="1:19">
      <c r="A242" s="83" t="s">
        <v>683</v>
      </c>
      <c r="B242" s="84">
        <v>541228000000</v>
      </c>
      <c r="C242" s="83">
        <v>404322.50900000002</v>
      </c>
      <c r="D242" s="83" t="s">
        <v>848</v>
      </c>
      <c r="E242" s="83">
        <v>167588.533</v>
      </c>
      <c r="F242" s="83">
        <v>91473.540999999997</v>
      </c>
      <c r="G242" s="83">
        <v>36878.483</v>
      </c>
      <c r="H242" s="83">
        <v>0</v>
      </c>
      <c r="I242" s="83">
        <v>42382.938000000002</v>
      </c>
      <c r="J242" s="83">
        <v>11888</v>
      </c>
      <c r="K242" s="83">
        <v>2525.1419999999998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2697.08</v>
      </c>
      <c r="R242" s="83">
        <v>0</v>
      </c>
      <c r="S242" s="83">
        <v>0</v>
      </c>
    </row>
    <row r="243" spans="1:19">
      <c r="A243" s="83" t="s">
        <v>684</v>
      </c>
      <c r="B243" s="84">
        <v>625169000000</v>
      </c>
      <c r="C243" s="83">
        <v>458296.73499999999</v>
      </c>
      <c r="D243" s="83" t="s">
        <v>766</v>
      </c>
      <c r="E243" s="83">
        <v>177438.022</v>
      </c>
      <c r="F243" s="83">
        <v>92719.3</v>
      </c>
      <c r="G243" s="83">
        <v>37164.622000000003</v>
      </c>
      <c r="H243" s="83">
        <v>0</v>
      </c>
      <c r="I243" s="83">
        <v>84344.532999999996</v>
      </c>
      <c r="J243" s="83">
        <v>11888</v>
      </c>
      <c r="K243" s="83">
        <v>3436.3690000000001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2417.098</v>
      </c>
      <c r="R243" s="83">
        <v>0</v>
      </c>
      <c r="S243" s="83">
        <v>0</v>
      </c>
    </row>
    <row r="244" spans="1:19">
      <c r="A244" s="83" t="s">
        <v>685</v>
      </c>
      <c r="B244" s="84">
        <v>669524000000</v>
      </c>
      <c r="C244" s="83">
        <v>495314.25799999997</v>
      </c>
      <c r="D244" s="83" t="s">
        <v>767</v>
      </c>
      <c r="E244" s="83">
        <v>177438.022</v>
      </c>
      <c r="F244" s="83">
        <v>92719.3</v>
      </c>
      <c r="G244" s="83">
        <v>37266.445</v>
      </c>
      <c r="H244" s="83">
        <v>0</v>
      </c>
      <c r="I244" s="83">
        <v>120302.81600000001</v>
      </c>
      <c r="J244" s="83">
        <v>11888</v>
      </c>
      <c r="K244" s="83">
        <v>4338.0010000000002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2472.884</v>
      </c>
      <c r="R244" s="83">
        <v>0</v>
      </c>
      <c r="S244" s="83">
        <v>0</v>
      </c>
    </row>
    <row r="245" spans="1:19">
      <c r="A245" s="83" t="s">
        <v>387</v>
      </c>
      <c r="B245" s="84">
        <v>785302000000</v>
      </c>
      <c r="C245" s="83">
        <v>558179.42000000004</v>
      </c>
      <c r="D245" s="83" t="s">
        <v>885</v>
      </c>
      <c r="E245" s="83">
        <v>177438.022</v>
      </c>
      <c r="F245" s="83">
        <v>92719.3</v>
      </c>
      <c r="G245" s="83">
        <v>37542.735000000001</v>
      </c>
      <c r="H245" s="83">
        <v>0</v>
      </c>
      <c r="I245" s="83">
        <v>181361.234</v>
      </c>
      <c r="J245" s="83">
        <v>11888</v>
      </c>
      <c r="K245" s="83">
        <v>5283.768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3057.569</v>
      </c>
      <c r="R245" s="83">
        <v>0</v>
      </c>
      <c r="S245" s="83">
        <v>0</v>
      </c>
    </row>
    <row r="246" spans="1:19">
      <c r="A246" s="83" t="s">
        <v>686</v>
      </c>
      <c r="B246" s="84">
        <v>855719000000</v>
      </c>
      <c r="C246" s="83">
        <v>601406.46699999995</v>
      </c>
      <c r="D246" s="83" t="s">
        <v>769</v>
      </c>
      <c r="E246" s="83">
        <v>177438.022</v>
      </c>
      <c r="F246" s="83">
        <v>92719.3</v>
      </c>
      <c r="G246" s="83">
        <v>37709.576000000001</v>
      </c>
      <c r="H246" s="83">
        <v>0</v>
      </c>
      <c r="I246" s="83">
        <v>235508.51300000001</v>
      </c>
      <c r="J246" s="83">
        <v>0</v>
      </c>
      <c r="K246" s="83">
        <v>6004.424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3137.8409999999999</v>
      </c>
      <c r="R246" s="83">
        <v>0</v>
      </c>
      <c r="S246" s="83">
        <v>0</v>
      </c>
    </row>
    <row r="247" spans="1:19">
      <c r="A247" s="83" t="s">
        <v>687</v>
      </c>
      <c r="B247" s="84">
        <v>964813000000</v>
      </c>
      <c r="C247" s="83">
        <v>633915.51399999997</v>
      </c>
      <c r="D247" s="83" t="s">
        <v>770</v>
      </c>
      <c r="E247" s="83">
        <v>177438.022</v>
      </c>
      <c r="F247" s="83">
        <v>92719.3</v>
      </c>
      <c r="G247" s="83">
        <v>38318.538999999997</v>
      </c>
      <c r="H247" s="83">
        <v>0</v>
      </c>
      <c r="I247" s="83">
        <v>267007.49599999998</v>
      </c>
      <c r="J247" s="83">
        <v>0</v>
      </c>
      <c r="K247" s="83">
        <v>6341.0010000000002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3202.3649999999998</v>
      </c>
      <c r="R247" s="83">
        <v>0</v>
      </c>
      <c r="S247" s="83">
        <v>0</v>
      </c>
    </row>
    <row r="248" spans="1:19">
      <c r="A248" s="83" t="s">
        <v>688</v>
      </c>
      <c r="B248" s="84">
        <v>942939000000</v>
      </c>
      <c r="C248" s="83">
        <v>595414.37</v>
      </c>
      <c r="D248" s="83" t="s">
        <v>886</v>
      </c>
      <c r="E248" s="83">
        <v>177438.022</v>
      </c>
      <c r="F248" s="83">
        <v>92719.3</v>
      </c>
      <c r="G248" s="83">
        <v>37759.623</v>
      </c>
      <c r="H248" s="83">
        <v>0</v>
      </c>
      <c r="I248" s="83">
        <v>217784.467</v>
      </c>
      <c r="J248" s="83">
        <v>11888</v>
      </c>
      <c r="K248" s="83">
        <v>5828.2489999999998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3107.9169999999999</v>
      </c>
      <c r="R248" s="83">
        <v>0</v>
      </c>
      <c r="S248" s="83">
        <v>0</v>
      </c>
    </row>
    <row r="249" spans="1:19">
      <c r="A249" s="83" t="s">
        <v>689</v>
      </c>
      <c r="B249" s="84">
        <v>853623000000</v>
      </c>
      <c r="C249" s="83">
        <v>555594.73199999996</v>
      </c>
      <c r="D249" s="83" t="s">
        <v>772</v>
      </c>
      <c r="E249" s="83">
        <v>177438.022</v>
      </c>
      <c r="F249" s="83">
        <v>92719.3</v>
      </c>
      <c r="G249" s="83">
        <v>37390.915000000001</v>
      </c>
      <c r="H249" s="83">
        <v>0</v>
      </c>
      <c r="I249" s="83">
        <v>178812.628</v>
      </c>
      <c r="J249" s="83">
        <v>11888</v>
      </c>
      <c r="K249" s="83">
        <v>5458.598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2998.4769999999999</v>
      </c>
      <c r="R249" s="83">
        <v>0</v>
      </c>
      <c r="S249" s="83">
        <v>0</v>
      </c>
    </row>
    <row r="250" spans="1:19">
      <c r="A250" s="83" t="s">
        <v>690</v>
      </c>
      <c r="B250" s="84">
        <v>707909000000</v>
      </c>
      <c r="C250" s="83">
        <v>503219.96500000003</v>
      </c>
      <c r="D250" s="83" t="s">
        <v>773</v>
      </c>
      <c r="E250" s="83">
        <v>177438.022</v>
      </c>
      <c r="F250" s="83">
        <v>92719.3</v>
      </c>
      <c r="G250" s="83">
        <v>37018.612000000001</v>
      </c>
      <c r="H250" s="83">
        <v>0</v>
      </c>
      <c r="I250" s="83">
        <v>129081.784</v>
      </c>
      <c r="J250" s="83">
        <v>11888</v>
      </c>
      <c r="K250" s="83">
        <v>3760.1370000000002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2425.319</v>
      </c>
      <c r="R250" s="83">
        <v>0</v>
      </c>
      <c r="S250" s="83">
        <v>0</v>
      </c>
    </row>
    <row r="251" spans="1:19">
      <c r="A251" s="83" t="s">
        <v>691</v>
      </c>
      <c r="B251" s="84">
        <v>601712000000</v>
      </c>
      <c r="C251" s="83">
        <v>430900.098</v>
      </c>
      <c r="D251" s="83" t="s">
        <v>723</v>
      </c>
      <c r="E251" s="83">
        <v>177438.022</v>
      </c>
      <c r="F251" s="83">
        <v>92719.3</v>
      </c>
      <c r="G251" s="83">
        <v>36879.188000000002</v>
      </c>
      <c r="H251" s="83">
        <v>0</v>
      </c>
      <c r="I251" s="83">
        <v>57758.436000000002</v>
      </c>
      <c r="J251" s="83">
        <v>11888</v>
      </c>
      <c r="K251" s="83">
        <v>2514.7570000000001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2813.6039999999998</v>
      </c>
      <c r="R251" s="83">
        <v>0</v>
      </c>
      <c r="S251" s="83">
        <v>0</v>
      </c>
    </row>
    <row r="252" spans="1:19">
      <c r="A252" s="83" t="s">
        <v>692</v>
      </c>
      <c r="B252" s="84">
        <v>596700000000</v>
      </c>
      <c r="C252" s="83">
        <v>427727.84899999999</v>
      </c>
      <c r="D252" s="83" t="s">
        <v>724</v>
      </c>
      <c r="E252" s="83">
        <v>177438.022</v>
      </c>
      <c r="F252" s="83">
        <v>92719.3</v>
      </c>
      <c r="G252" s="83">
        <v>36878.483</v>
      </c>
      <c r="H252" s="83">
        <v>0</v>
      </c>
      <c r="I252" s="83">
        <v>54659.555</v>
      </c>
      <c r="J252" s="83">
        <v>11888</v>
      </c>
      <c r="K252" s="83">
        <v>2486.1759999999999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2769.5219999999999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693</v>
      </c>
      <c r="B254" s="84">
        <v>8731260000000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694</v>
      </c>
      <c r="B255" s="84">
        <v>541228000000</v>
      </c>
      <c r="C255" s="83">
        <v>404322.50900000002</v>
      </c>
      <c r="D255" s="83"/>
      <c r="E255" s="83">
        <v>167588.533</v>
      </c>
      <c r="F255" s="83">
        <v>91473.540999999997</v>
      </c>
      <c r="G255" s="83">
        <v>36878.483</v>
      </c>
      <c r="H255" s="83">
        <v>0</v>
      </c>
      <c r="I255" s="83">
        <v>42382.938000000002</v>
      </c>
      <c r="J255" s="83">
        <v>0</v>
      </c>
      <c r="K255" s="83">
        <v>2486.1759999999999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2304.0349999999999</v>
      </c>
      <c r="R255" s="83">
        <v>0</v>
      </c>
      <c r="S255" s="83">
        <v>0</v>
      </c>
    </row>
    <row r="256" spans="1:19">
      <c r="A256" s="83" t="s">
        <v>695</v>
      </c>
      <c r="B256" s="84">
        <v>964813000000</v>
      </c>
      <c r="C256" s="83">
        <v>633915.51399999997</v>
      </c>
      <c r="D256" s="83"/>
      <c r="E256" s="83">
        <v>177438.022</v>
      </c>
      <c r="F256" s="83">
        <v>92719.3</v>
      </c>
      <c r="G256" s="83">
        <v>38318.538999999997</v>
      </c>
      <c r="H256" s="83">
        <v>0</v>
      </c>
      <c r="I256" s="83">
        <v>267007.49599999998</v>
      </c>
      <c r="J256" s="83">
        <v>11888</v>
      </c>
      <c r="K256" s="83">
        <v>6341.0010000000002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3202.3649999999998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716</v>
      </c>
      <c r="C258" s="83" t="s">
        <v>717</v>
      </c>
      <c r="D258" s="83" t="s">
        <v>132</v>
      </c>
      <c r="E258" s="83" t="s">
        <v>287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718</v>
      </c>
      <c r="B259" s="83">
        <v>235399.5</v>
      </c>
      <c r="C259" s="83">
        <v>92889.73</v>
      </c>
      <c r="D259" s="83">
        <v>0</v>
      </c>
      <c r="E259" s="83">
        <v>328289.21999999997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719</v>
      </c>
      <c r="B260" s="83">
        <v>20.75</v>
      </c>
      <c r="C260" s="83">
        <v>8.19</v>
      </c>
      <c r="D260" s="83">
        <v>0</v>
      </c>
      <c r="E260" s="83">
        <v>28.94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720</v>
      </c>
      <c r="B261" s="83">
        <v>20.75</v>
      </c>
      <c r="C261" s="83">
        <v>8.19</v>
      </c>
      <c r="D261" s="83">
        <v>0</v>
      </c>
      <c r="E261" s="83">
        <v>28.94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274"/>
  <sheetViews>
    <sheetView workbookViewId="0"/>
  </sheetViews>
  <sheetFormatPr defaultRowHeight="10.5"/>
  <cols>
    <col min="1" max="1" width="47.1640625" style="73" customWidth="1"/>
    <col min="2" max="2" width="25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426</v>
      </c>
      <c r="C1" s="83" t="s">
        <v>427</v>
      </c>
      <c r="D1" s="83" t="s">
        <v>428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429</v>
      </c>
      <c r="B2" s="83">
        <v>15408.17</v>
      </c>
      <c r="C2" s="83">
        <v>1358.11</v>
      </c>
      <c r="D2" s="83">
        <v>1358.11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430</v>
      </c>
      <c r="B3" s="83">
        <v>15408.17</v>
      </c>
      <c r="C3" s="83">
        <v>1358.11</v>
      </c>
      <c r="D3" s="83">
        <v>1358.11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431</v>
      </c>
      <c r="B4" s="83">
        <v>33134.1</v>
      </c>
      <c r="C4" s="83">
        <v>2920.52</v>
      </c>
      <c r="D4" s="83">
        <v>2920.52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432</v>
      </c>
      <c r="B5" s="83">
        <v>33134.1</v>
      </c>
      <c r="C5" s="83">
        <v>2920.52</v>
      </c>
      <c r="D5" s="83">
        <v>2920.52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434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435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436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437</v>
      </c>
      <c r="C12" s="83" t="s">
        <v>438</v>
      </c>
      <c r="D12" s="83" t="s">
        <v>439</v>
      </c>
      <c r="E12" s="83" t="s">
        <v>440</v>
      </c>
      <c r="F12" s="83" t="s">
        <v>441</v>
      </c>
      <c r="G12" s="83" t="s">
        <v>442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196</v>
      </c>
      <c r="B13" s="83">
        <v>0</v>
      </c>
      <c r="C13" s="83">
        <v>376.58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197</v>
      </c>
      <c r="B14" s="83">
        <v>1528.46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205</v>
      </c>
      <c r="B15" s="83">
        <v>2237.64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206</v>
      </c>
      <c r="B16" s="83">
        <v>186.79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207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208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209</v>
      </c>
      <c r="B19" s="83">
        <v>1145.06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210</v>
      </c>
      <c r="B20" s="83">
        <v>70.2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211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212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191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213</v>
      </c>
      <c r="B24" s="83">
        <v>0</v>
      </c>
      <c r="C24" s="83">
        <v>5650.97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214</v>
      </c>
      <c r="B25" s="83">
        <v>74.099999999999994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215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216</v>
      </c>
      <c r="B28" s="83">
        <v>8141.97</v>
      </c>
      <c r="C28" s="83">
        <v>7266.19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433</v>
      </c>
      <c r="C30" s="83" t="s">
        <v>338</v>
      </c>
      <c r="D30" s="83" t="s">
        <v>443</v>
      </c>
      <c r="E30" s="83" t="s">
        <v>444</v>
      </c>
      <c r="F30" s="83" t="s">
        <v>445</v>
      </c>
      <c r="G30" s="83" t="s">
        <v>446</v>
      </c>
      <c r="H30" s="83" t="s">
        <v>447</v>
      </c>
      <c r="I30" s="83" t="s">
        <v>448</v>
      </c>
      <c r="J30" s="83" t="s">
        <v>449</v>
      </c>
      <c r="K30"/>
      <c r="L30"/>
      <c r="M30"/>
      <c r="N30"/>
      <c r="O30"/>
      <c r="P30"/>
      <c r="Q30"/>
      <c r="R30"/>
      <c r="S30"/>
    </row>
    <row r="31" spans="1:19">
      <c r="A31" s="83" t="s">
        <v>468</v>
      </c>
      <c r="B31" s="83">
        <v>331.66</v>
      </c>
      <c r="C31" s="83" t="s">
        <v>286</v>
      </c>
      <c r="D31" s="83">
        <v>1010.89</v>
      </c>
      <c r="E31" s="83">
        <v>1</v>
      </c>
      <c r="F31" s="83">
        <v>97.55</v>
      </c>
      <c r="G31" s="83">
        <v>32.21</v>
      </c>
      <c r="H31" s="83">
        <v>27.55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450</v>
      </c>
      <c r="B32" s="83">
        <v>1978.83</v>
      </c>
      <c r="C32" s="83" t="s">
        <v>286</v>
      </c>
      <c r="D32" s="83">
        <v>4826.41</v>
      </c>
      <c r="E32" s="83">
        <v>1</v>
      </c>
      <c r="F32" s="83">
        <v>0</v>
      </c>
      <c r="G32" s="83">
        <v>0</v>
      </c>
      <c r="H32" s="83">
        <v>7.53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456</v>
      </c>
      <c r="B33" s="83">
        <v>188.86</v>
      </c>
      <c r="C33" s="83" t="s">
        <v>286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15.74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464</v>
      </c>
      <c r="B34" s="83">
        <v>389.4</v>
      </c>
      <c r="C34" s="83" t="s">
        <v>286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13.11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471</v>
      </c>
      <c r="B35" s="83">
        <v>412.12</v>
      </c>
      <c r="C35" s="83" t="s">
        <v>286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13.11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469</v>
      </c>
      <c r="B36" s="83">
        <v>331.66</v>
      </c>
      <c r="C36" s="83" t="s">
        <v>286</v>
      </c>
      <c r="D36" s="83">
        <v>1010.89</v>
      </c>
      <c r="E36" s="83">
        <v>1</v>
      </c>
      <c r="F36" s="83">
        <v>97.55</v>
      </c>
      <c r="G36" s="83">
        <v>32.21</v>
      </c>
      <c r="H36" s="83">
        <v>27.55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470</v>
      </c>
      <c r="B37" s="83">
        <v>103.3</v>
      </c>
      <c r="C37" s="83" t="s">
        <v>286</v>
      </c>
      <c r="D37" s="83">
        <v>314.87</v>
      </c>
      <c r="E37" s="83">
        <v>1</v>
      </c>
      <c r="F37" s="83">
        <v>87.33</v>
      </c>
      <c r="G37" s="83">
        <v>26.38</v>
      </c>
      <c r="H37" s="83">
        <v>16.829999999999998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455</v>
      </c>
      <c r="B38" s="83">
        <v>78.040000000000006</v>
      </c>
      <c r="C38" s="83" t="s">
        <v>286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12.23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457</v>
      </c>
      <c r="B39" s="83">
        <v>1308.19</v>
      </c>
      <c r="C39" s="83" t="s">
        <v>286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20.28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453</v>
      </c>
      <c r="B40" s="83">
        <v>164.24</v>
      </c>
      <c r="C40" s="83" t="s">
        <v>286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8.6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451</v>
      </c>
      <c r="B41" s="83">
        <v>67.069999999999993</v>
      </c>
      <c r="C41" s="83" t="s">
        <v>286</v>
      </c>
      <c r="D41" s="83">
        <v>265.76</v>
      </c>
      <c r="E41" s="83">
        <v>1</v>
      </c>
      <c r="F41" s="83">
        <v>68.84</v>
      </c>
      <c r="G41" s="83">
        <v>23.3</v>
      </c>
      <c r="H41" s="83">
        <v>38.090000000000003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452</v>
      </c>
      <c r="B42" s="83">
        <v>77.67</v>
      </c>
      <c r="C42" s="83" t="s">
        <v>286</v>
      </c>
      <c r="D42" s="83">
        <v>307.76</v>
      </c>
      <c r="E42" s="83">
        <v>1</v>
      </c>
      <c r="F42" s="83">
        <v>26.57</v>
      </c>
      <c r="G42" s="83">
        <v>0</v>
      </c>
      <c r="H42" s="83">
        <v>38.090000000000003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458</v>
      </c>
      <c r="B43" s="83">
        <v>39.020000000000003</v>
      </c>
      <c r="C43" s="83" t="s">
        <v>286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19.09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465</v>
      </c>
      <c r="B44" s="83">
        <v>39.020000000000003</v>
      </c>
      <c r="C44" s="83" t="s">
        <v>286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19.09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459</v>
      </c>
      <c r="B45" s="83">
        <v>39.020000000000003</v>
      </c>
      <c r="C45" s="83" t="s">
        <v>286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19.09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466</v>
      </c>
      <c r="B46" s="83">
        <v>39.020000000000003</v>
      </c>
      <c r="C46" s="83" t="s">
        <v>286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19.09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460</v>
      </c>
      <c r="B47" s="83">
        <v>24.52</v>
      </c>
      <c r="C47" s="83" t="s">
        <v>286</v>
      </c>
      <c r="D47" s="83">
        <v>74.75</v>
      </c>
      <c r="E47" s="83">
        <v>76</v>
      </c>
      <c r="F47" s="83">
        <v>11.15</v>
      </c>
      <c r="G47" s="83">
        <v>3.68</v>
      </c>
      <c r="H47" s="83">
        <v>19.09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467</v>
      </c>
      <c r="B48" s="83">
        <v>24.53</v>
      </c>
      <c r="C48" s="83" t="s">
        <v>286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19.09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461</v>
      </c>
      <c r="B49" s="83">
        <v>24.53</v>
      </c>
      <c r="C49" s="83" t="s">
        <v>286</v>
      </c>
      <c r="D49" s="83">
        <v>74.77</v>
      </c>
      <c r="E49" s="83">
        <v>76</v>
      </c>
      <c r="F49" s="83">
        <v>11.15</v>
      </c>
      <c r="G49" s="83">
        <v>3.68</v>
      </c>
      <c r="H49" s="83">
        <v>19.09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462</v>
      </c>
      <c r="B50" s="83">
        <v>39.020000000000003</v>
      </c>
      <c r="C50" s="83" t="s">
        <v>286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19.09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463</v>
      </c>
      <c r="B51" s="83">
        <v>39.020000000000003</v>
      </c>
      <c r="C51" s="83" t="s">
        <v>286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19.09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454</v>
      </c>
      <c r="B52" s="83">
        <v>94.76</v>
      </c>
      <c r="C52" s="83" t="s">
        <v>286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3.96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287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16.507999999999999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472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16.507999999999999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473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176</v>
      </c>
      <c r="C57" s="83" t="s">
        <v>474</v>
      </c>
      <c r="D57" s="83" t="s">
        <v>475</v>
      </c>
      <c r="E57" s="83" t="s">
        <v>476</v>
      </c>
      <c r="F57" s="83" t="s">
        <v>477</v>
      </c>
      <c r="G57" s="83" t="s">
        <v>478</v>
      </c>
      <c r="H57" s="83" t="s">
        <v>479</v>
      </c>
      <c r="I57" s="83" t="s">
        <v>480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529</v>
      </c>
      <c r="B58" s="83" t="s">
        <v>732</v>
      </c>
      <c r="C58" s="83">
        <v>0.08</v>
      </c>
      <c r="D58" s="83">
        <v>2.3769999999999998</v>
      </c>
      <c r="E58" s="83">
        <v>3.6909999999999998</v>
      </c>
      <c r="F58" s="83">
        <v>97.55</v>
      </c>
      <c r="G58" s="83">
        <v>0</v>
      </c>
      <c r="H58" s="83">
        <v>90</v>
      </c>
      <c r="I58" s="83" t="s">
        <v>483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530</v>
      </c>
      <c r="B59" s="83" t="s">
        <v>733</v>
      </c>
      <c r="C59" s="83">
        <v>0.3</v>
      </c>
      <c r="D59" s="83">
        <v>0.56899999999999995</v>
      </c>
      <c r="E59" s="83">
        <v>0.63700000000000001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484</v>
      </c>
      <c r="B60" s="83" t="s">
        <v>482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485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481</v>
      </c>
      <c r="B61" s="83" t="s">
        <v>482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483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486</v>
      </c>
      <c r="B62" s="83" t="s">
        <v>482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487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488</v>
      </c>
      <c r="B63" s="83" t="s">
        <v>482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489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490</v>
      </c>
      <c r="B64" s="83" t="s">
        <v>482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499</v>
      </c>
      <c r="B65" s="83" t="s">
        <v>734</v>
      </c>
      <c r="C65" s="83">
        <v>0.08</v>
      </c>
      <c r="D65" s="83">
        <v>2.3769999999999998</v>
      </c>
      <c r="E65" s="83">
        <v>3.6909999999999998</v>
      </c>
      <c r="F65" s="83">
        <v>22.95</v>
      </c>
      <c r="G65" s="83">
        <v>90</v>
      </c>
      <c r="H65" s="83">
        <v>90</v>
      </c>
      <c r="I65" s="83" t="s">
        <v>485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500</v>
      </c>
      <c r="B66" s="83" t="s">
        <v>734</v>
      </c>
      <c r="C66" s="83">
        <v>0.08</v>
      </c>
      <c r="D66" s="83">
        <v>2.3769999999999998</v>
      </c>
      <c r="E66" s="83">
        <v>3.6909999999999998</v>
      </c>
      <c r="F66" s="83">
        <v>129.22999999999999</v>
      </c>
      <c r="G66" s="83">
        <v>180</v>
      </c>
      <c r="H66" s="83">
        <v>90</v>
      </c>
      <c r="I66" s="83" t="s">
        <v>487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501</v>
      </c>
      <c r="B67" s="83" t="s">
        <v>733</v>
      </c>
      <c r="C67" s="83">
        <v>0.3</v>
      </c>
      <c r="D67" s="83">
        <v>0.56899999999999995</v>
      </c>
      <c r="E67" s="83">
        <v>0.63700000000000001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517</v>
      </c>
      <c r="B68" s="83" t="s">
        <v>732</v>
      </c>
      <c r="C68" s="83">
        <v>0.08</v>
      </c>
      <c r="D68" s="83">
        <v>2.3769999999999998</v>
      </c>
      <c r="E68" s="83">
        <v>3.6909999999999998</v>
      </c>
      <c r="F68" s="83">
        <v>70.599999999999994</v>
      </c>
      <c r="G68" s="83">
        <v>0</v>
      </c>
      <c r="H68" s="83">
        <v>90</v>
      </c>
      <c r="I68" s="83" t="s">
        <v>483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519</v>
      </c>
      <c r="B69" s="83" t="s">
        <v>732</v>
      </c>
      <c r="C69" s="83">
        <v>0.08</v>
      </c>
      <c r="D69" s="83">
        <v>2.3769999999999998</v>
      </c>
      <c r="E69" s="83">
        <v>3.6909999999999998</v>
      </c>
      <c r="F69" s="83">
        <v>26.02</v>
      </c>
      <c r="G69" s="83">
        <v>180</v>
      </c>
      <c r="H69" s="83">
        <v>90</v>
      </c>
      <c r="I69" s="83" t="s">
        <v>487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518</v>
      </c>
      <c r="B70" s="83" t="s">
        <v>732</v>
      </c>
      <c r="C70" s="83">
        <v>0.08</v>
      </c>
      <c r="D70" s="83">
        <v>2.3769999999999998</v>
      </c>
      <c r="E70" s="83">
        <v>3.6909999999999998</v>
      </c>
      <c r="F70" s="83">
        <v>26.01</v>
      </c>
      <c r="G70" s="83">
        <v>0</v>
      </c>
      <c r="H70" s="83">
        <v>90</v>
      </c>
      <c r="I70" s="83" t="s">
        <v>483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520</v>
      </c>
      <c r="B71" s="83" t="s">
        <v>732</v>
      </c>
      <c r="C71" s="83">
        <v>0.08</v>
      </c>
      <c r="D71" s="83">
        <v>2.3769999999999998</v>
      </c>
      <c r="E71" s="83">
        <v>3.6909999999999998</v>
      </c>
      <c r="F71" s="83">
        <v>70.599999999999994</v>
      </c>
      <c r="G71" s="83">
        <v>180</v>
      </c>
      <c r="H71" s="83">
        <v>90</v>
      </c>
      <c r="I71" s="83" t="s">
        <v>487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537</v>
      </c>
      <c r="B72" s="83" t="s">
        <v>732</v>
      </c>
      <c r="C72" s="83">
        <v>0.08</v>
      </c>
      <c r="D72" s="83">
        <v>2.3769999999999998</v>
      </c>
      <c r="E72" s="83">
        <v>3.6909999999999998</v>
      </c>
      <c r="F72" s="83">
        <v>17.649999999999999</v>
      </c>
      <c r="G72" s="83">
        <v>0</v>
      </c>
      <c r="H72" s="83">
        <v>90</v>
      </c>
      <c r="I72" s="83" t="s">
        <v>483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538</v>
      </c>
      <c r="B73" s="83" t="s">
        <v>732</v>
      </c>
      <c r="C73" s="83">
        <v>0.08</v>
      </c>
      <c r="D73" s="83">
        <v>2.3769999999999998</v>
      </c>
      <c r="E73" s="83">
        <v>3.6909999999999998</v>
      </c>
      <c r="F73" s="83">
        <v>15.79</v>
      </c>
      <c r="G73" s="83">
        <v>0</v>
      </c>
      <c r="H73" s="83">
        <v>90</v>
      </c>
      <c r="I73" s="83" t="s">
        <v>483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539</v>
      </c>
      <c r="B74" s="83" t="s">
        <v>732</v>
      </c>
      <c r="C74" s="83">
        <v>0.08</v>
      </c>
      <c r="D74" s="83">
        <v>2.3769999999999998</v>
      </c>
      <c r="E74" s="83">
        <v>3.6909999999999998</v>
      </c>
      <c r="F74" s="83">
        <v>52.03</v>
      </c>
      <c r="G74" s="83">
        <v>180</v>
      </c>
      <c r="H74" s="83">
        <v>90</v>
      </c>
      <c r="I74" s="83" t="s">
        <v>487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540</v>
      </c>
      <c r="B75" s="83" t="s">
        <v>733</v>
      </c>
      <c r="C75" s="83">
        <v>0.3</v>
      </c>
      <c r="D75" s="83">
        <v>0.56899999999999995</v>
      </c>
      <c r="E75" s="83">
        <v>0.63700000000000001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541</v>
      </c>
      <c r="B76" s="83" t="s">
        <v>733</v>
      </c>
      <c r="C76" s="83">
        <v>0.3</v>
      </c>
      <c r="D76" s="83">
        <v>0.56899999999999995</v>
      </c>
      <c r="E76" s="83">
        <v>0.63700000000000001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531</v>
      </c>
      <c r="B77" s="83" t="s">
        <v>732</v>
      </c>
      <c r="C77" s="83">
        <v>0.08</v>
      </c>
      <c r="D77" s="83">
        <v>2.3769999999999998</v>
      </c>
      <c r="E77" s="83">
        <v>3.6909999999999998</v>
      </c>
      <c r="F77" s="83">
        <v>97.55</v>
      </c>
      <c r="G77" s="83">
        <v>0</v>
      </c>
      <c r="H77" s="83">
        <v>90</v>
      </c>
      <c r="I77" s="83" t="s">
        <v>483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532</v>
      </c>
      <c r="B78" s="83" t="s">
        <v>733</v>
      </c>
      <c r="C78" s="83">
        <v>0.3</v>
      </c>
      <c r="D78" s="83">
        <v>0.56899999999999995</v>
      </c>
      <c r="E78" s="83">
        <v>0.63700000000000001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535</v>
      </c>
      <c r="B79" s="83" t="s">
        <v>732</v>
      </c>
      <c r="C79" s="83">
        <v>0.08</v>
      </c>
      <c r="D79" s="83">
        <v>2.3769999999999998</v>
      </c>
      <c r="E79" s="83">
        <v>3.6909999999999998</v>
      </c>
      <c r="F79" s="83">
        <v>13.94</v>
      </c>
      <c r="G79" s="83">
        <v>180</v>
      </c>
      <c r="H79" s="83">
        <v>90</v>
      </c>
      <c r="I79" s="83" t="s">
        <v>487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534</v>
      </c>
      <c r="B80" s="83" t="s">
        <v>732</v>
      </c>
      <c r="C80" s="83">
        <v>0.08</v>
      </c>
      <c r="D80" s="83">
        <v>2.3769999999999998</v>
      </c>
      <c r="E80" s="83">
        <v>3.6909999999999998</v>
      </c>
      <c r="F80" s="83">
        <v>52.03</v>
      </c>
      <c r="G80" s="83">
        <v>90</v>
      </c>
      <c r="H80" s="83">
        <v>90</v>
      </c>
      <c r="I80" s="83" t="s">
        <v>485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533</v>
      </c>
      <c r="B81" s="83" t="s">
        <v>732</v>
      </c>
      <c r="C81" s="83">
        <v>0.08</v>
      </c>
      <c r="D81" s="83">
        <v>2.3769999999999998</v>
      </c>
      <c r="E81" s="83">
        <v>3.6909999999999998</v>
      </c>
      <c r="F81" s="83">
        <v>21.37</v>
      </c>
      <c r="G81" s="83">
        <v>0</v>
      </c>
      <c r="H81" s="83">
        <v>90</v>
      </c>
      <c r="I81" s="83" t="s">
        <v>483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536</v>
      </c>
      <c r="B82" s="83" t="s">
        <v>733</v>
      </c>
      <c r="C82" s="83">
        <v>0.3</v>
      </c>
      <c r="D82" s="83">
        <v>0.56899999999999995</v>
      </c>
      <c r="E82" s="83">
        <v>0.63700000000000001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498</v>
      </c>
      <c r="B83" s="83" t="s">
        <v>734</v>
      </c>
      <c r="C83" s="83">
        <v>0.08</v>
      </c>
      <c r="D83" s="83">
        <v>2.3769999999999998</v>
      </c>
      <c r="E83" s="83">
        <v>3.6909999999999998</v>
      </c>
      <c r="F83" s="83">
        <v>67.63</v>
      </c>
      <c r="G83" s="83">
        <v>90</v>
      </c>
      <c r="H83" s="83">
        <v>90</v>
      </c>
      <c r="I83" s="83" t="s">
        <v>485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497</v>
      </c>
      <c r="B84" s="83" t="s">
        <v>734</v>
      </c>
      <c r="C84" s="83">
        <v>0.08</v>
      </c>
      <c r="D84" s="83">
        <v>2.3769999999999998</v>
      </c>
      <c r="E84" s="83">
        <v>3.6909999999999998</v>
      </c>
      <c r="F84" s="83">
        <v>18.12</v>
      </c>
      <c r="G84" s="83">
        <v>0</v>
      </c>
      <c r="H84" s="83">
        <v>90</v>
      </c>
      <c r="I84" s="83" t="s">
        <v>483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502</v>
      </c>
      <c r="B85" s="83" t="s">
        <v>734</v>
      </c>
      <c r="C85" s="83">
        <v>0.08</v>
      </c>
      <c r="D85" s="83">
        <v>2.3769999999999998</v>
      </c>
      <c r="E85" s="83">
        <v>3.6909999999999998</v>
      </c>
      <c r="F85" s="83">
        <v>213.77</v>
      </c>
      <c r="G85" s="83">
        <v>0</v>
      </c>
      <c r="H85" s="83">
        <v>90</v>
      </c>
      <c r="I85" s="83" t="s">
        <v>483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504</v>
      </c>
      <c r="B86" s="83" t="s">
        <v>734</v>
      </c>
      <c r="C86" s="83">
        <v>0.08</v>
      </c>
      <c r="D86" s="83">
        <v>2.3769999999999998</v>
      </c>
      <c r="E86" s="83">
        <v>3.6909999999999998</v>
      </c>
      <c r="F86" s="83">
        <v>167.88</v>
      </c>
      <c r="G86" s="83">
        <v>180</v>
      </c>
      <c r="H86" s="83">
        <v>90</v>
      </c>
      <c r="I86" s="83" t="s">
        <v>487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505</v>
      </c>
      <c r="B87" s="83" t="s">
        <v>734</v>
      </c>
      <c r="C87" s="83">
        <v>0.08</v>
      </c>
      <c r="D87" s="83">
        <v>2.3769999999999998</v>
      </c>
      <c r="E87" s="83">
        <v>3.6909999999999998</v>
      </c>
      <c r="F87" s="83">
        <v>41.06</v>
      </c>
      <c r="G87" s="83">
        <v>270</v>
      </c>
      <c r="H87" s="83">
        <v>90</v>
      </c>
      <c r="I87" s="83" t="s">
        <v>489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503</v>
      </c>
      <c r="B88" s="83" t="s">
        <v>734</v>
      </c>
      <c r="C88" s="83">
        <v>0.08</v>
      </c>
      <c r="D88" s="83">
        <v>2.3769999999999998</v>
      </c>
      <c r="E88" s="83">
        <v>3.6909999999999998</v>
      </c>
      <c r="F88" s="83">
        <v>12.08</v>
      </c>
      <c r="G88" s="83">
        <v>0</v>
      </c>
      <c r="H88" s="83">
        <v>90</v>
      </c>
      <c r="I88" s="83" t="s">
        <v>483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506</v>
      </c>
      <c r="B89" s="83" t="s">
        <v>733</v>
      </c>
      <c r="C89" s="83">
        <v>0.3</v>
      </c>
      <c r="D89" s="83">
        <v>0.56899999999999995</v>
      </c>
      <c r="E89" s="83">
        <v>0.63700000000000001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495</v>
      </c>
      <c r="B90" s="83" t="s">
        <v>734</v>
      </c>
      <c r="C90" s="83">
        <v>0.08</v>
      </c>
      <c r="D90" s="83">
        <v>2.3769999999999998</v>
      </c>
      <c r="E90" s="83">
        <v>3.6909999999999998</v>
      </c>
      <c r="F90" s="83">
        <v>62.8</v>
      </c>
      <c r="G90" s="83">
        <v>0</v>
      </c>
      <c r="H90" s="83">
        <v>90</v>
      </c>
      <c r="I90" s="83" t="s">
        <v>483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491</v>
      </c>
      <c r="B91" s="83" t="s">
        <v>734</v>
      </c>
      <c r="C91" s="83">
        <v>0.08</v>
      </c>
      <c r="D91" s="83">
        <v>2.3769999999999998</v>
      </c>
      <c r="E91" s="83">
        <v>3.6909999999999998</v>
      </c>
      <c r="F91" s="83">
        <v>45.89</v>
      </c>
      <c r="G91" s="83">
        <v>180</v>
      </c>
      <c r="H91" s="83">
        <v>90</v>
      </c>
      <c r="I91" s="83" t="s">
        <v>487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492</v>
      </c>
      <c r="B92" s="83" t="s">
        <v>734</v>
      </c>
      <c r="C92" s="83">
        <v>0.08</v>
      </c>
      <c r="D92" s="83">
        <v>2.3769999999999998</v>
      </c>
      <c r="E92" s="83">
        <v>3.6909999999999998</v>
      </c>
      <c r="F92" s="83">
        <v>22.95</v>
      </c>
      <c r="G92" s="83">
        <v>270</v>
      </c>
      <c r="H92" s="83">
        <v>90</v>
      </c>
      <c r="I92" s="83" t="s">
        <v>489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493</v>
      </c>
      <c r="B93" s="83" t="s">
        <v>733</v>
      </c>
      <c r="C93" s="83">
        <v>0.3</v>
      </c>
      <c r="D93" s="83">
        <v>0.56899999999999995</v>
      </c>
      <c r="E93" s="83">
        <v>0.63700000000000001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494</v>
      </c>
      <c r="B94" s="83" t="s">
        <v>734</v>
      </c>
      <c r="C94" s="83">
        <v>0.08</v>
      </c>
      <c r="D94" s="83">
        <v>2.3769999999999998</v>
      </c>
      <c r="E94" s="83">
        <v>3.6909999999999998</v>
      </c>
      <c r="F94" s="83">
        <v>26.57</v>
      </c>
      <c r="G94" s="83">
        <v>270</v>
      </c>
      <c r="H94" s="83">
        <v>90</v>
      </c>
      <c r="I94" s="83" t="s">
        <v>489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507</v>
      </c>
      <c r="B95" s="83" t="s">
        <v>732</v>
      </c>
      <c r="C95" s="83">
        <v>0.08</v>
      </c>
      <c r="D95" s="83">
        <v>2.3769999999999998</v>
      </c>
      <c r="E95" s="83">
        <v>3.6909999999999998</v>
      </c>
      <c r="F95" s="83">
        <v>55.74</v>
      </c>
      <c r="G95" s="83">
        <v>180</v>
      </c>
      <c r="H95" s="83">
        <v>90</v>
      </c>
      <c r="I95" s="83" t="s">
        <v>487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508</v>
      </c>
      <c r="B96" s="83" t="s">
        <v>732</v>
      </c>
      <c r="C96" s="83">
        <v>0.08</v>
      </c>
      <c r="D96" s="83">
        <v>2.3769999999999998</v>
      </c>
      <c r="E96" s="83">
        <v>3.6909999999999998</v>
      </c>
      <c r="F96" s="83">
        <v>104.06</v>
      </c>
      <c r="G96" s="83">
        <v>270</v>
      </c>
      <c r="H96" s="83">
        <v>90</v>
      </c>
      <c r="I96" s="83" t="s">
        <v>489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521</v>
      </c>
      <c r="B97" s="83" t="s">
        <v>732</v>
      </c>
      <c r="C97" s="83">
        <v>0.08</v>
      </c>
      <c r="D97" s="83">
        <v>2.3769999999999998</v>
      </c>
      <c r="E97" s="83">
        <v>3.6909999999999998</v>
      </c>
      <c r="F97" s="83">
        <v>13.94</v>
      </c>
      <c r="G97" s="83">
        <v>180</v>
      </c>
      <c r="H97" s="83">
        <v>90</v>
      </c>
      <c r="I97" s="83" t="s">
        <v>487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522</v>
      </c>
      <c r="B98" s="83" t="s">
        <v>732</v>
      </c>
      <c r="C98" s="83">
        <v>0.08</v>
      </c>
      <c r="D98" s="83">
        <v>2.3769999999999998</v>
      </c>
      <c r="E98" s="83">
        <v>3.6909999999999998</v>
      </c>
      <c r="F98" s="83">
        <v>26.01</v>
      </c>
      <c r="G98" s="83">
        <v>270</v>
      </c>
      <c r="H98" s="83">
        <v>90</v>
      </c>
      <c r="I98" s="83" t="s">
        <v>489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523</v>
      </c>
      <c r="B99" s="83" t="s">
        <v>733</v>
      </c>
      <c r="C99" s="83">
        <v>0.3</v>
      </c>
      <c r="D99" s="83">
        <v>0.56899999999999995</v>
      </c>
      <c r="E99" s="83">
        <v>0.63700000000000001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509</v>
      </c>
      <c r="B100" s="83" t="s">
        <v>732</v>
      </c>
      <c r="C100" s="83">
        <v>0.08</v>
      </c>
      <c r="D100" s="83">
        <v>2.3769999999999998</v>
      </c>
      <c r="E100" s="83">
        <v>3.6909999999999998</v>
      </c>
      <c r="F100" s="83">
        <v>55.74</v>
      </c>
      <c r="G100" s="83">
        <v>0</v>
      </c>
      <c r="H100" s="83">
        <v>90</v>
      </c>
      <c r="I100" s="83" t="s">
        <v>483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510</v>
      </c>
      <c r="B101" s="83" t="s">
        <v>732</v>
      </c>
      <c r="C101" s="83">
        <v>0.08</v>
      </c>
      <c r="D101" s="83">
        <v>2.3769999999999998</v>
      </c>
      <c r="E101" s="83">
        <v>3.6909999999999998</v>
      </c>
      <c r="F101" s="83">
        <v>104.05</v>
      </c>
      <c r="G101" s="83">
        <v>270</v>
      </c>
      <c r="H101" s="83">
        <v>90</v>
      </c>
      <c r="I101" s="83" t="s">
        <v>489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524</v>
      </c>
      <c r="B102" s="83" t="s">
        <v>732</v>
      </c>
      <c r="C102" s="83">
        <v>0.08</v>
      </c>
      <c r="D102" s="83">
        <v>2.3769999999999998</v>
      </c>
      <c r="E102" s="83">
        <v>3.6909999999999998</v>
      </c>
      <c r="F102" s="83">
        <v>13.94</v>
      </c>
      <c r="G102" s="83">
        <v>0</v>
      </c>
      <c r="H102" s="83">
        <v>90</v>
      </c>
      <c r="I102" s="83" t="s">
        <v>483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525</v>
      </c>
      <c r="B103" s="83" t="s">
        <v>732</v>
      </c>
      <c r="C103" s="83">
        <v>0.08</v>
      </c>
      <c r="D103" s="83">
        <v>2.3769999999999998</v>
      </c>
      <c r="E103" s="83">
        <v>3.6909999999999998</v>
      </c>
      <c r="F103" s="83">
        <v>26.01</v>
      </c>
      <c r="G103" s="83">
        <v>270</v>
      </c>
      <c r="H103" s="83">
        <v>90</v>
      </c>
      <c r="I103" s="83" t="s">
        <v>489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526</v>
      </c>
      <c r="B104" s="83" t="s">
        <v>733</v>
      </c>
      <c r="C104" s="83">
        <v>0.3</v>
      </c>
      <c r="D104" s="83">
        <v>0.56899999999999995</v>
      </c>
      <c r="E104" s="83">
        <v>0.63700000000000001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511</v>
      </c>
      <c r="B105" s="83" t="s">
        <v>732</v>
      </c>
      <c r="C105" s="83">
        <v>0.08</v>
      </c>
      <c r="D105" s="83">
        <v>2.3769999999999998</v>
      </c>
      <c r="E105" s="83">
        <v>3.6909999999999998</v>
      </c>
      <c r="F105" s="83">
        <v>847.14</v>
      </c>
      <c r="G105" s="83">
        <v>180</v>
      </c>
      <c r="H105" s="83">
        <v>90</v>
      </c>
      <c r="I105" s="83" t="s">
        <v>487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527</v>
      </c>
      <c r="B106" s="83" t="s">
        <v>732</v>
      </c>
      <c r="C106" s="83">
        <v>0.08</v>
      </c>
      <c r="D106" s="83">
        <v>2.3769999999999998</v>
      </c>
      <c r="E106" s="83">
        <v>3.6909999999999998</v>
      </c>
      <c r="F106" s="83">
        <v>183.96</v>
      </c>
      <c r="G106" s="83">
        <v>180</v>
      </c>
      <c r="H106" s="83">
        <v>90</v>
      </c>
      <c r="I106" s="83" t="s">
        <v>487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528</v>
      </c>
      <c r="B107" s="83" t="s">
        <v>733</v>
      </c>
      <c r="C107" s="83">
        <v>0.3</v>
      </c>
      <c r="D107" s="83">
        <v>0.56899999999999995</v>
      </c>
      <c r="E107" s="83">
        <v>0.63700000000000001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512</v>
      </c>
      <c r="B108" s="83" t="s">
        <v>732</v>
      </c>
      <c r="C108" s="83">
        <v>0.08</v>
      </c>
      <c r="D108" s="83">
        <v>2.3769999999999998</v>
      </c>
      <c r="E108" s="83">
        <v>3.6909999999999998</v>
      </c>
      <c r="F108" s="83">
        <v>847.37</v>
      </c>
      <c r="G108" s="83">
        <v>0</v>
      </c>
      <c r="H108" s="83">
        <v>90</v>
      </c>
      <c r="I108" s="83" t="s">
        <v>483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513</v>
      </c>
      <c r="B109" s="83" t="s">
        <v>732</v>
      </c>
      <c r="C109" s="83">
        <v>0.08</v>
      </c>
      <c r="D109" s="83">
        <v>2.3769999999999998</v>
      </c>
      <c r="E109" s="83">
        <v>3.6909999999999998</v>
      </c>
      <c r="F109" s="83">
        <v>104.06</v>
      </c>
      <c r="G109" s="83">
        <v>90</v>
      </c>
      <c r="H109" s="83">
        <v>90</v>
      </c>
      <c r="I109" s="83" t="s">
        <v>485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514</v>
      </c>
      <c r="B110" s="83" t="s">
        <v>732</v>
      </c>
      <c r="C110" s="83">
        <v>0.08</v>
      </c>
      <c r="D110" s="83">
        <v>2.3769999999999998</v>
      </c>
      <c r="E110" s="83">
        <v>3.6909999999999998</v>
      </c>
      <c r="F110" s="83">
        <v>55.74</v>
      </c>
      <c r="G110" s="83">
        <v>180</v>
      </c>
      <c r="H110" s="83">
        <v>90</v>
      </c>
      <c r="I110" s="83" t="s">
        <v>487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516</v>
      </c>
      <c r="B111" s="83" t="s">
        <v>732</v>
      </c>
      <c r="C111" s="83">
        <v>0.08</v>
      </c>
      <c r="D111" s="83">
        <v>2.3769999999999998</v>
      </c>
      <c r="E111" s="83">
        <v>3.6909999999999998</v>
      </c>
      <c r="F111" s="83">
        <v>104.05</v>
      </c>
      <c r="G111" s="83">
        <v>90</v>
      </c>
      <c r="H111" s="83">
        <v>90</v>
      </c>
      <c r="I111" s="83" t="s">
        <v>485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515</v>
      </c>
      <c r="B112" s="83" t="s">
        <v>732</v>
      </c>
      <c r="C112" s="83">
        <v>0.08</v>
      </c>
      <c r="D112" s="83">
        <v>2.3769999999999998</v>
      </c>
      <c r="E112" s="83">
        <v>3.6909999999999998</v>
      </c>
      <c r="F112" s="83">
        <v>55.74</v>
      </c>
      <c r="G112" s="83">
        <v>0</v>
      </c>
      <c r="H112" s="83">
        <v>90</v>
      </c>
      <c r="I112" s="83" t="s">
        <v>483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496</v>
      </c>
      <c r="B113" s="83" t="s">
        <v>734</v>
      </c>
      <c r="C113" s="83">
        <v>0.08</v>
      </c>
      <c r="D113" s="83">
        <v>2.3769999999999998</v>
      </c>
      <c r="E113" s="83">
        <v>3.6909999999999998</v>
      </c>
      <c r="F113" s="83">
        <v>36.229999999999997</v>
      </c>
      <c r="G113" s="83">
        <v>0</v>
      </c>
      <c r="H113" s="83">
        <v>90</v>
      </c>
      <c r="I113" s="83" t="s">
        <v>483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176</v>
      </c>
      <c r="C115" s="83" t="s">
        <v>542</v>
      </c>
      <c r="D115" s="83" t="s">
        <v>543</v>
      </c>
      <c r="E115" s="83" t="s">
        <v>544</v>
      </c>
      <c r="F115" s="83" t="s">
        <v>171</v>
      </c>
      <c r="G115" s="83" t="s">
        <v>545</v>
      </c>
      <c r="H115" s="83" t="s">
        <v>546</v>
      </c>
      <c r="I115" s="83" t="s">
        <v>547</v>
      </c>
      <c r="J115" s="83" t="s">
        <v>478</v>
      </c>
      <c r="K115" s="83" t="s">
        <v>480</v>
      </c>
      <c r="L115"/>
      <c r="M115"/>
      <c r="N115"/>
      <c r="O115"/>
      <c r="P115"/>
      <c r="Q115"/>
      <c r="R115"/>
      <c r="S115"/>
    </row>
    <row r="116" spans="1:19">
      <c r="A116" s="83" t="s">
        <v>571</v>
      </c>
      <c r="B116" s="83" t="s">
        <v>878</v>
      </c>
      <c r="C116" s="83">
        <v>32.21</v>
      </c>
      <c r="D116" s="83">
        <v>32.21</v>
      </c>
      <c r="E116" s="83">
        <v>5.835</v>
      </c>
      <c r="F116" s="83">
        <v>0.44</v>
      </c>
      <c r="G116" s="83">
        <v>0.27200000000000002</v>
      </c>
      <c r="H116" s="83" t="s">
        <v>549</v>
      </c>
      <c r="I116" s="83" t="s">
        <v>529</v>
      </c>
      <c r="J116" s="83">
        <v>0</v>
      </c>
      <c r="K116" s="83" t="s">
        <v>483</v>
      </c>
      <c r="L116"/>
      <c r="M116"/>
      <c r="N116"/>
      <c r="O116"/>
      <c r="P116"/>
      <c r="Q116"/>
      <c r="R116"/>
      <c r="S116"/>
    </row>
    <row r="117" spans="1:19">
      <c r="A117" s="83" t="s">
        <v>550</v>
      </c>
      <c r="B117" s="83" t="s">
        <v>878</v>
      </c>
      <c r="C117" s="83">
        <v>65.62</v>
      </c>
      <c r="D117" s="83">
        <v>65.62</v>
      </c>
      <c r="E117" s="83">
        <v>5.835</v>
      </c>
      <c r="F117" s="83">
        <v>0.44</v>
      </c>
      <c r="G117" s="83">
        <v>0.27200000000000002</v>
      </c>
      <c r="H117" s="83" t="s">
        <v>549</v>
      </c>
      <c r="I117" s="83" t="s">
        <v>500</v>
      </c>
      <c r="J117" s="83">
        <v>180</v>
      </c>
      <c r="K117" s="83" t="s">
        <v>487</v>
      </c>
      <c r="L117"/>
      <c r="M117"/>
      <c r="N117"/>
      <c r="O117"/>
      <c r="P117"/>
      <c r="Q117"/>
      <c r="R117"/>
      <c r="S117"/>
    </row>
    <row r="118" spans="1:19">
      <c r="A118" s="83" t="s">
        <v>562</v>
      </c>
      <c r="B118" s="83" t="s">
        <v>878</v>
      </c>
      <c r="C118" s="83">
        <v>5.82</v>
      </c>
      <c r="D118" s="83">
        <v>23.29</v>
      </c>
      <c r="E118" s="83">
        <v>5.835</v>
      </c>
      <c r="F118" s="83">
        <v>0.44</v>
      </c>
      <c r="G118" s="83">
        <v>0.27200000000000002</v>
      </c>
      <c r="H118" s="83" t="s">
        <v>549</v>
      </c>
      <c r="I118" s="83" t="s">
        <v>517</v>
      </c>
      <c r="J118" s="83">
        <v>0</v>
      </c>
      <c r="K118" s="83" t="s">
        <v>483</v>
      </c>
      <c r="L118"/>
      <c r="M118"/>
      <c r="N118"/>
      <c r="O118"/>
      <c r="P118"/>
      <c r="Q118"/>
      <c r="R118"/>
      <c r="S118"/>
    </row>
    <row r="119" spans="1:19">
      <c r="A119" s="83" t="s">
        <v>564</v>
      </c>
      <c r="B119" s="83" t="s">
        <v>878</v>
      </c>
      <c r="C119" s="83">
        <v>2.15</v>
      </c>
      <c r="D119" s="83">
        <v>8.58</v>
      </c>
      <c r="E119" s="83">
        <v>5.835</v>
      </c>
      <c r="F119" s="83">
        <v>0.44</v>
      </c>
      <c r="G119" s="83">
        <v>0.27200000000000002</v>
      </c>
      <c r="H119" s="83" t="s">
        <v>549</v>
      </c>
      <c r="I119" s="83" t="s">
        <v>519</v>
      </c>
      <c r="J119" s="83">
        <v>180</v>
      </c>
      <c r="K119" s="83" t="s">
        <v>487</v>
      </c>
      <c r="L119"/>
      <c r="M119"/>
      <c r="N119"/>
      <c r="O119"/>
      <c r="P119"/>
      <c r="Q119"/>
      <c r="R119"/>
      <c r="S119"/>
    </row>
    <row r="120" spans="1:19">
      <c r="A120" s="83" t="s">
        <v>563</v>
      </c>
      <c r="B120" s="83" t="s">
        <v>878</v>
      </c>
      <c r="C120" s="83">
        <v>2.15</v>
      </c>
      <c r="D120" s="83">
        <v>8.59</v>
      </c>
      <c r="E120" s="83">
        <v>5.835</v>
      </c>
      <c r="F120" s="83">
        <v>0.44</v>
      </c>
      <c r="G120" s="83">
        <v>0.27200000000000002</v>
      </c>
      <c r="H120" s="83" t="s">
        <v>549</v>
      </c>
      <c r="I120" s="83" t="s">
        <v>518</v>
      </c>
      <c r="J120" s="83">
        <v>0</v>
      </c>
      <c r="K120" s="83" t="s">
        <v>483</v>
      </c>
      <c r="L120"/>
      <c r="M120"/>
      <c r="N120"/>
      <c r="O120"/>
      <c r="P120"/>
      <c r="Q120"/>
      <c r="R120"/>
      <c r="S120"/>
    </row>
    <row r="121" spans="1:19">
      <c r="A121" s="83" t="s">
        <v>565</v>
      </c>
      <c r="B121" s="83" t="s">
        <v>878</v>
      </c>
      <c r="C121" s="83">
        <v>5.82</v>
      </c>
      <c r="D121" s="83">
        <v>23.29</v>
      </c>
      <c r="E121" s="83">
        <v>5.835</v>
      </c>
      <c r="F121" s="83">
        <v>0.44</v>
      </c>
      <c r="G121" s="83">
        <v>0.27200000000000002</v>
      </c>
      <c r="H121" s="83" t="s">
        <v>549</v>
      </c>
      <c r="I121" s="83" t="s">
        <v>520</v>
      </c>
      <c r="J121" s="83">
        <v>180</v>
      </c>
      <c r="K121" s="83" t="s">
        <v>487</v>
      </c>
      <c r="L121"/>
      <c r="M121"/>
      <c r="N121"/>
      <c r="O121"/>
      <c r="P121"/>
      <c r="Q121"/>
      <c r="R121"/>
      <c r="S121"/>
    </row>
    <row r="122" spans="1:19">
      <c r="A122" s="83" t="s">
        <v>576</v>
      </c>
      <c r="B122" s="83" t="s">
        <v>878</v>
      </c>
      <c r="C122" s="83">
        <v>5.83</v>
      </c>
      <c r="D122" s="83">
        <v>5.83</v>
      </c>
      <c r="E122" s="83">
        <v>5.835</v>
      </c>
      <c r="F122" s="83">
        <v>0.44</v>
      </c>
      <c r="G122" s="83">
        <v>0.27200000000000002</v>
      </c>
      <c r="H122" s="83" t="s">
        <v>549</v>
      </c>
      <c r="I122" s="83" t="s">
        <v>537</v>
      </c>
      <c r="J122" s="83">
        <v>0</v>
      </c>
      <c r="K122" s="83" t="s">
        <v>483</v>
      </c>
      <c r="L122"/>
      <c r="M122"/>
      <c r="N122"/>
      <c r="O122"/>
      <c r="P122"/>
      <c r="Q122"/>
      <c r="R122"/>
      <c r="S122"/>
    </row>
    <row r="123" spans="1:19">
      <c r="A123" s="83" t="s">
        <v>577</v>
      </c>
      <c r="B123" s="83" t="s">
        <v>878</v>
      </c>
      <c r="C123" s="83">
        <v>5.21</v>
      </c>
      <c r="D123" s="83">
        <v>5.21</v>
      </c>
      <c r="E123" s="83">
        <v>5.835</v>
      </c>
      <c r="F123" s="83">
        <v>0.44</v>
      </c>
      <c r="G123" s="83">
        <v>0.27200000000000002</v>
      </c>
      <c r="H123" s="83" t="s">
        <v>549</v>
      </c>
      <c r="I123" s="83" t="s">
        <v>538</v>
      </c>
      <c r="J123" s="83">
        <v>0</v>
      </c>
      <c r="K123" s="83" t="s">
        <v>483</v>
      </c>
      <c r="L123"/>
      <c r="M123"/>
      <c r="N123"/>
      <c r="O123"/>
      <c r="P123"/>
      <c r="Q123"/>
      <c r="R123"/>
      <c r="S123"/>
    </row>
    <row r="124" spans="1:19">
      <c r="A124" s="83" t="s">
        <v>578</v>
      </c>
      <c r="B124" s="83" t="s">
        <v>878</v>
      </c>
      <c r="C124" s="83">
        <v>17.18</v>
      </c>
      <c r="D124" s="83">
        <v>17.18</v>
      </c>
      <c r="E124" s="83">
        <v>5.835</v>
      </c>
      <c r="F124" s="83">
        <v>0.44</v>
      </c>
      <c r="G124" s="83">
        <v>0.27200000000000002</v>
      </c>
      <c r="H124" s="83" t="s">
        <v>549</v>
      </c>
      <c r="I124" s="83" t="s">
        <v>539</v>
      </c>
      <c r="J124" s="83">
        <v>180</v>
      </c>
      <c r="K124" s="83" t="s">
        <v>487</v>
      </c>
      <c r="L124"/>
      <c r="M124"/>
      <c r="N124"/>
      <c r="O124"/>
      <c r="P124"/>
      <c r="Q124"/>
      <c r="R124"/>
      <c r="S124"/>
    </row>
    <row r="125" spans="1:19">
      <c r="A125" s="83" t="s">
        <v>572</v>
      </c>
      <c r="B125" s="83" t="s">
        <v>878</v>
      </c>
      <c r="C125" s="83">
        <v>32.21</v>
      </c>
      <c r="D125" s="83">
        <v>32.21</v>
      </c>
      <c r="E125" s="83">
        <v>5.835</v>
      </c>
      <c r="F125" s="83">
        <v>0.44</v>
      </c>
      <c r="G125" s="83">
        <v>0.27200000000000002</v>
      </c>
      <c r="H125" s="83" t="s">
        <v>549</v>
      </c>
      <c r="I125" s="83" t="s">
        <v>531</v>
      </c>
      <c r="J125" s="83">
        <v>0</v>
      </c>
      <c r="K125" s="83" t="s">
        <v>483</v>
      </c>
      <c r="L125"/>
      <c r="M125"/>
      <c r="N125"/>
      <c r="O125"/>
      <c r="P125"/>
      <c r="Q125"/>
      <c r="R125"/>
      <c r="S125"/>
    </row>
    <row r="126" spans="1:19">
      <c r="A126" s="83" t="s">
        <v>575</v>
      </c>
      <c r="B126" s="83" t="s">
        <v>878</v>
      </c>
      <c r="C126" s="83">
        <v>4.5999999999999996</v>
      </c>
      <c r="D126" s="83">
        <v>4.5999999999999996</v>
      </c>
      <c r="E126" s="83">
        <v>5.835</v>
      </c>
      <c r="F126" s="83">
        <v>0.44</v>
      </c>
      <c r="G126" s="83">
        <v>0.27200000000000002</v>
      </c>
      <c r="H126" s="83" t="s">
        <v>549</v>
      </c>
      <c r="I126" s="83" t="s">
        <v>535</v>
      </c>
      <c r="J126" s="83">
        <v>180</v>
      </c>
      <c r="K126" s="83" t="s">
        <v>487</v>
      </c>
      <c r="L126"/>
      <c r="M126"/>
      <c r="N126"/>
      <c r="O126"/>
      <c r="P126"/>
      <c r="Q126"/>
      <c r="R126"/>
      <c r="S126"/>
    </row>
    <row r="127" spans="1:19">
      <c r="A127" s="83" t="s">
        <v>574</v>
      </c>
      <c r="B127" s="83" t="s">
        <v>878</v>
      </c>
      <c r="C127" s="83">
        <v>17.18</v>
      </c>
      <c r="D127" s="83">
        <v>17.18</v>
      </c>
      <c r="E127" s="83">
        <v>5.835</v>
      </c>
      <c r="F127" s="83">
        <v>0.44</v>
      </c>
      <c r="G127" s="83">
        <v>0.27200000000000002</v>
      </c>
      <c r="H127" s="83" t="s">
        <v>549</v>
      </c>
      <c r="I127" s="83" t="s">
        <v>534</v>
      </c>
      <c r="J127" s="83">
        <v>90</v>
      </c>
      <c r="K127" s="83" t="s">
        <v>485</v>
      </c>
      <c r="L127"/>
      <c r="M127"/>
      <c r="N127"/>
      <c r="O127"/>
      <c r="P127"/>
      <c r="Q127"/>
      <c r="R127"/>
      <c r="S127"/>
    </row>
    <row r="128" spans="1:19">
      <c r="A128" s="83" t="s">
        <v>573</v>
      </c>
      <c r="B128" s="83" t="s">
        <v>878</v>
      </c>
      <c r="C128" s="83">
        <v>4.5999999999999996</v>
      </c>
      <c r="D128" s="83">
        <v>4.5999999999999996</v>
      </c>
      <c r="E128" s="83">
        <v>5.835</v>
      </c>
      <c r="F128" s="83">
        <v>0.44</v>
      </c>
      <c r="G128" s="83">
        <v>0.27200000000000002</v>
      </c>
      <c r="H128" s="83" t="s">
        <v>549</v>
      </c>
      <c r="I128" s="83" t="s">
        <v>533</v>
      </c>
      <c r="J128" s="83">
        <v>0</v>
      </c>
      <c r="K128" s="83" t="s">
        <v>483</v>
      </c>
      <c r="L128"/>
      <c r="M128"/>
      <c r="N128"/>
      <c r="O128"/>
      <c r="P128"/>
      <c r="Q128"/>
      <c r="R128"/>
      <c r="S128"/>
    </row>
    <row r="129" spans="1:19">
      <c r="A129" s="83" t="s">
        <v>551</v>
      </c>
      <c r="B129" s="83" t="s">
        <v>878</v>
      </c>
      <c r="C129" s="83">
        <v>85.24</v>
      </c>
      <c r="D129" s="83">
        <v>85.24</v>
      </c>
      <c r="E129" s="83">
        <v>5.835</v>
      </c>
      <c r="F129" s="83">
        <v>0.44</v>
      </c>
      <c r="G129" s="83">
        <v>0.27200000000000002</v>
      </c>
      <c r="H129" s="83" t="s">
        <v>549</v>
      </c>
      <c r="I129" s="83" t="s">
        <v>504</v>
      </c>
      <c r="J129" s="83">
        <v>180</v>
      </c>
      <c r="K129" s="83" t="s">
        <v>487</v>
      </c>
      <c r="L129"/>
      <c r="M129"/>
      <c r="N129"/>
      <c r="O129"/>
      <c r="P129"/>
      <c r="Q129"/>
      <c r="R129"/>
      <c r="S129"/>
    </row>
    <row r="130" spans="1:19">
      <c r="A130" s="83" t="s">
        <v>548</v>
      </c>
      <c r="B130" s="83" t="s">
        <v>878</v>
      </c>
      <c r="C130" s="83">
        <v>23.3</v>
      </c>
      <c r="D130" s="83">
        <v>23.3</v>
      </c>
      <c r="E130" s="83">
        <v>5.835</v>
      </c>
      <c r="F130" s="83">
        <v>0.44</v>
      </c>
      <c r="G130" s="83">
        <v>0.27200000000000002</v>
      </c>
      <c r="H130" s="83" t="s">
        <v>549</v>
      </c>
      <c r="I130" s="83" t="s">
        <v>491</v>
      </c>
      <c r="J130" s="83">
        <v>180</v>
      </c>
      <c r="K130" s="83" t="s">
        <v>487</v>
      </c>
      <c r="L130"/>
      <c r="M130"/>
      <c r="N130"/>
      <c r="O130"/>
      <c r="P130"/>
      <c r="Q130"/>
      <c r="R130"/>
      <c r="S130"/>
    </row>
    <row r="131" spans="1:19">
      <c r="A131" s="83" t="s">
        <v>552</v>
      </c>
      <c r="B131" s="83" t="s">
        <v>879</v>
      </c>
      <c r="C131" s="83">
        <v>4.5999999999999996</v>
      </c>
      <c r="D131" s="83">
        <v>18.39</v>
      </c>
      <c r="E131" s="83">
        <v>5.835</v>
      </c>
      <c r="F131" s="83">
        <v>0.44</v>
      </c>
      <c r="G131" s="83">
        <v>0.27200000000000002</v>
      </c>
      <c r="H131" s="83" t="s">
        <v>549</v>
      </c>
      <c r="I131" s="83" t="s">
        <v>507</v>
      </c>
      <c r="J131" s="83">
        <v>180</v>
      </c>
      <c r="K131" s="83" t="s">
        <v>487</v>
      </c>
      <c r="L131"/>
      <c r="M131"/>
      <c r="N131"/>
      <c r="O131"/>
      <c r="P131"/>
      <c r="Q131"/>
      <c r="R131"/>
      <c r="S131"/>
    </row>
    <row r="132" spans="1:19">
      <c r="A132" s="83" t="s">
        <v>553</v>
      </c>
      <c r="B132" s="83" t="s">
        <v>879</v>
      </c>
      <c r="C132" s="83">
        <v>8.58</v>
      </c>
      <c r="D132" s="83">
        <v>34.33</v>
      </c>
      <c r="E132" s="83">
        <v>5.835</v>
      </c>
      <c r="F132" s="83">
        <v>0.44</v>
      </c>
      <c r="G132" s="83">
        <v>0.27200000000000002</v>
      </c>
      <c r="H132" s="83" t="s">
        <v>549</v>
      </c>
      <c r="I132" s="83" t="s">
        <v>508</v>
      </c>
      <c r="J132" s="83">
        <v>270</v>
      </c>
      <c r="K132" s="83" t="s">
        <v>489</v>
      </c>
      <c r="L132"/>
      <c r="M132"/>
      <c r="N132"/>
      <c r="O132"/>
      <c r="P132"/>
      <c r="Q132"/>
      <c r="R132"/>
      <c r="S132"/>
    </row>
    <row r="133" spans="1:19">
      <c r="A133" s="83" t="s">
        <v>566</v>
      </c>
      <c r="B133" s="83" t="s">
        <v>879</v>
      </c>
      <c r="C133" s="83">
        <v>4.5999999999999996</v>
      </c>
      <c r="D133" s="83">
        <v>4.5999999999999996</v>
      </c>
      <c r="E133" s="83">
        <v>5.835</v>
      </c>
      <c r="F133" s="83">
        <v>0.44</v>
      </c>
      <c r="G133" s="83">
        <v>0.27200000000000002</v>
      </c>
      <c r="H133" s="83" t="s">
        <v>549</v>
      </c>
      <c r="I133" s="83" t="s">
        <v>521</v>
      </c>
      <c r="J133" s="83">
        <v>180</v>
      </c>
      <c r="K133" s="83" t="s">
        <v>487</v>
      </c>
      <c r="L133"/>
      <c r="M133"/>
      <c r="N133"/>
      <c r="O133"/>
      <c r="P133"/>
      <c r="Q133"/>
      <c r="R133"/>
      <c r="S133"/>
    </row>
    <row r="134" spans="1:19">
      <c r="A134" s="83" t="s">
        <v>567</v>
      </c>
      <c r="B134" s="83" t="s">
        <v>879</v>
      </c>
      <c r="C134" s="83">
        <v>8.59</v>
      </c>
      <c r="D134" s="83">
        <v>8.59</v>
      </c>
      <c r="E134" s="83">
        <v>5.835</v>
      </c>
      <c r="F134" s="83">
        <v>0.44</v>
      </c>
      <c r="G134" s="83">
        <v>0.27200000000000002</v>
      </c>
      <c r="H134" s="83" t="s">
        <v>549</v>
      </c>
      <c r="I134" s="83" t="s">
        <v>522</v>
      </c>
      <c r="J134" s="83">
        <v>270</v>
      </c>
      <c r="K134" s="83" t="s">
        <v>489</v>
      </c>
      <c r="L134"/>
      <c r="M134"/>
      <c r="N134"/>
      <c r="O134"/>
      <c r="P134"/>
      <c r="Q134"/>
      <c r="R134"/>
      <c r="S134"/>
    </row>
    <row r="135" spans="1:19">
      <c r="A135" s="83" t="s">
        <v>554</v>
      </c>
      <c r="B135" s="83" t="s">
        <v>879</v>
      </c>
      <c r="C135" s="83">
        <v>4.5999999999999996</v>
      </c>
      <c r="D135" s="83">
        <v>18.39</v>
      </c>
      <c r="E135" s="83">
        <v>5.835</v>
      </c>
      <c r="F135" s="83">
        <v>0.44</v>
      </c>
      <c r="G135" s="83">
        <v>0.27200000000000002</v>
      </c>
      <c r="H135" s="83" t="s">
        <v>549</v>
      </c>
      <c r="I135" s="83" t="s">
        <v>509</v>
      </c>
      <c r="J135" s="83">
        <v>0</v>
      </c>
      <c r="K135" s="83" t="s">
        <v>483</v>
      </c>
      <c r="L135"/>
      <c r="M135"/>
      <c r="N135"/>
      <c r="O135"/>
      <c r="P135"/>
      <c r="Q135"/>
      <c r="R135"/>
      <c r="S135"/>
    </row>
    <row r="136" spans="1:19">
      <c r="A136" s="83" t="s">
        <v>555</v>
      </c>
      <c r="B136" s="83" t="s">
        <v>879</v>
      </c>
      <c r="C136" s="83">
        <v>8.58</v>
      </c>
      <c r="D136" s="83">
        <v>34.33</v>
      </c>
      <c r="E136" s="83">
        <v>5.835</v>
      </c>
      <c r="F136" s="83">
        <v>0.44</v>
      </c>
      <c r="G136" s="83">
        <v>0.27200000000000002</v>
      </c>
      <c r="H136" s="83" t="s">
        <v>549</v>
      </c>
      <c r="I136" s="83" t="s">
        <v>510</v>
      </c>
      <c r="J136" s="83">
        <v>270</v>
      </c>
      <c r="K136" s="83" t="s">
        <v>489</v>
      </c>
      <c r="L136"/>
      <c r="M136"/>
      <c r="N136"/>
      <c r="O136"/>
      <c r="P136"/>
      <c r="Q136"/>
      <c r="R136"/>
      <c r="S136"/>
    </row>
    <row r="137" spans="1:19">
      <c r="A137" s="83" t="s">
        <v>568</v>
      </c>
      <c r="B137" s="83" t="s">
        <v>879</v>
      </c>
      <c r="C137" s="83">
        <v>4.5999999999999996</v>
      </c>
      <c r="D137" s="83">
        <v>4.5999999999999996</v>
      </c>
      <c r="E137" s="83">
        <v>5.835</v>
      </c>
      <c r="F137" s="83">
        <v>0.44</v>
      </c>
      <c r="G137" s="83">
        <v>0.27200000000000002</v>
      </c>
      <c r="H137" s="83" t="s">
        <v>549</v>
      </c>
      <c r="I137" s="83" t="s">
        <v>524</v>
      </c>
      <c r="J137" s="83">
        <v>0</v>
      </c>
      <c r="K137" s="83" t="s">
        <v>483</v>
      </c>
      <c r="L137"/>
      <c r="M137"/>
      <c r="N137"/>
      <c r="O137"/>
      <c r="P137"/>
      <c r="Q137"/>
      <c r="R137"/>
      <c r="S137"/>
    </row>
    <row r="138" spans="1:19">
      <c r="A138" s="83" t="s">
        <v>569</v>
      </c>
      <c r="B138" s="83" t="s">
        <v>879</v>
      </c>
      <c r="C138" s="83">
        <v>8.59</v>
      </c>
      <c r="D138" s="83">
        <v>8.59</v>
      </c>
      <c r="E138" s="83">
        <v>5.835</v>
      </c>
      <c r="F138" s="83">
        <v>0.44</v>
      </c>
      <c r="G138" s="83">
        <v>0.27200000000000002</v>
      </c>
      <c r="H138" s="83" t="s">
        <v>549</v>
      </c>
      <c r="I138" s="83" t="s">
        <v>525</v>
      </c>
      <c r="J138" s="83">
        <v>270</v>
      </c>
      <c r="K138" s="83" t="s">
        <v>489</v>
      </c>
      <c r="L138"/>
      <c r="M138"/>
      <c r="N138"/>
      <c r="O138"/>
      <c r="P138"/>
      <c r="Q138"/>
      <c r="R138"/>
      <c r="S138"/>
    </row>
    <row r="139" spans="1:19">
      <c r="A139" s="83" t="s">
        <v>556</v>
      </c>
      <c r="B139" s="83" t="s">
        <v>879</v>
      </c>
      <c r="C139" s="83">
        <v>3.68</v>
      </c>
      <c r="D139" s="83">
        <v>279.51</v>
      </c>
      <c r="E139" s="83">
        <v>5.835</v>
      </c>
      <c r="F139" s="83">
        <v>0.44</v>
      </c>
      <c r="G139" s="83">
        <v>0.27200000000000002</v>
      </c>
      <c r="H139" s="83" t="s">
        <v>549</v>
      </c>
      <c r="I139" s="83" t="s">
        <v>511</v>
      </c>
      <c r="J139" s="83">
        <v>180</v>
      </c>
      <c r="K139" s="83" t="s">
        <v>487</v>
      </c>
      <c r="L139"/>
      <c r="M139"/>
      <c r="N139"/>
      <c r="O139"/>
      <c r="P139"/>
      <c r="Q139"/>
      <c r="R139"/>
      <c r="S139"/>
    </row>
    <row r="140" spans="1:19">
      <c r="A140" s="83" t="s">
        <v>570</v>
      </c>
      <c r="B140" s="83" t="s">
        <v>879</v>
      </c>
      <c r="C140" s="83">
        <v>6.75</v>
      </c>
      <c r="D140" s="83">
        <v>60.74</v>
      </c>
      <c r="E140" s="83">
        <v>5.835</v>
      </c>
      <c r="F140" s="83">
        <v>0.44</v>
      </c>
      <c r="G140" s="83">
        <v>0.27200000000000002</v>
      </c>
      <c r="H140" s="83" t="s">
        <v>549</v>
      </c>
      <c r="I140" s="83" t="s">
        <v>527</v>
      </c>
      <c r="J140" s="83">
        <v>180</v>
      </c>
      <c r="K140" s="83" t="s">
        <v>487</v>
      </c>
      <c r="L140"/>
      <c r="M140"/>
      <c r="N140"/>
      <c r="O140"/>
      <c r="P140"/>
      <c r="Q140"/>
      <c r="R140"/>
      <c r="S140"/>
    </row>
    <row r="141" spans="1:19">
      <c r="A141" s="83" t="s">
        <v>557</v>
      </c>
      <c r="B141" s="83" t="s">
        <v>879</v>
      </c>
      <c r="C141" s="83">
        <v>3.68</v>
      </c>
      <c r="D141" s="83">
        <v>279.60000000000002</v>
      </c>
      <c r="E141" s="83">
        <v>5.835</v>
      </c>
      <c r="F141" s="83">
        <v>0.44</v>
      </c>
      <c r="G141" s="83">
        <v>0.27200000000000002</v>
      </c>
      <c r="H141" s="83" t="s">
        <v>549</v>
      </c>
      <c r="I141" s="83" t="s">
        <v>512</v>
      </c>
      <c r="J141" s="83">
        <v>0</v>
      </c>
      <c r="K141" s="83" t="s">
        <v>483</v>
      </c>
      <c r="L141"/>
      <c r="M141"/>
      <c r="N141"/>
      <c r="O141"/>
      <c r="P141"/>
      <c r="Q141"/>
      <c r="R141"/>
      <c r="S141"/>
    </row>
    <row r="142" spans="1:19">
      <c r="A142" s="83" t="s">
        <v>558</v>
      </c>
      <c r="B142" s="83" t="s">
        <v>879</v>
      </c>
      <c r="C142" s="83">
        <v>8.58</v>
      </c>
      <c r="D142" s="83">
        <v>34.33</v>
      </c>
      <c r="E142" s="83">
        <v>5.835</v>
      </c>
      <c r="F142" s="83">
        <v>0.44</v>
      </c>
      <c r="G142" s="83">
        <v>0.27200000000000002</v>
      </c>
      <c r="H142" s="83" t="s">
        <v>549</v>
      </c>
      <c r="I142" s="83" t="s">
        <v>513</v>
      </c>
      <c r="J142" s="83">
        <v>90</v>
      </c>
      <c r="K142" s="83" t="s">
        <v>485</v>
      </c>
      <c r="L142"/>
      <c r="M142"/>
      <c r="N142"/>
      <c r="O142"/>
      <c r="P142"/>
      <c r="Q142"/>
      <c r="R142"/>
      <c r="S142"/>
    </row>
    <row r="143" spans="1:19">
      <c r="A143" s="83" t="s">
        <v>559</v>
      </c>
      <c r="B143" s="83" t="s">
        <v>879</v>
      </c>
      <c r="C143" s="83">
        <v>4.5999999999999996</v>
      </c>
      <c r="D143" s="83">
        <v>18.39</v>
      </c>
      <c r="E143" s="83">
        <v>5.835</v>
      </c>
      <c r="F143" s="83">
        <v>0.44</v>
      </c>
      <c r="G143" s="83">
        <v>0.27200000000000002</v>
      </c>
      <c r="H143" s="83" t="s">
        <v>549</v>
      </c>
      <c r="I143" s="83" t="s">
        <v>514</v>
      </c>
      <c r="J143" s="83">
        <v>180</v>
      </c>
      <c r="K143" s="83" t="s">
        <v>487</v>
      </c>
      <c r="L143"/>
      <c r="M143"/>
      <c r="N143"/>
      <c r="O143"/>
      <c r="P143"/>
      <c r="Q143"/>
      <c r="R143"/>
      <c r="S143"/>
    </row>
    <row r="144" spans="1:19">
      <c r="A144" s="83" t="s">
        <v>561</v>
      </c>
      <c r="B144" s="83" t="s">
        <v>879</v>
      </c>
      <c r="C144" s="83">
        <v>8.58</v>
      </c>
      <c r="D144" s="83">
        <v>34.33</v>
      </c>
      <c r="E144" s="83">
        <v>5.835</v>
      </c>
      <c r="F144" s="83">
        <v>0.44</v>
      </c>
      <c r="G144" s="83">
        <v>0.27200000000000002</v>
      </c>
      <c r="H144" s="83" t="s">
        <v>549</v>
      </c>
      <c r="I144" s="83" t="s">
        <v>516</v>
      </c>
      <c r="J144" s="83">
        <v>90</v>
      </c>
      <c r="K144" s="83" t="s">
        <v>485</v>
      </c>
      <c r="L144"/>
      <c r="M144"/>
      <c r="N144"/>
      <c r="O144"/>
      <c r="P144"/>
      <c r="Q144"/>
      <c r="R144"/>
      <c r="S144"/>
    </row>
    <row r="145" spans="1:19">
      <c r="A145" s="83" t="s">
        <v>560</v>
      </c>
      <c r="B145" s="83" t="s">
        <v>879</v>
      </c>
      <c r="C145" s="83">
        <v>4.5999999999999996</v>
      </c>
      <c r="D145" s="83">
        <v>18.39</v>
      </c>
      <c r="E145" s="83">
        <v>5.835</v>
      </c>
      <c r="F145" s="83">
        <v>0.44</v>
      </c>
      <c r="G145" s="83">
        <v>0.27200000000000002</v>
      </c>
      <c r="H145" s="83" t="s">
        <v>549</v>
      </c>
      <c r="I145" s="83" t="s">
        <v>515</v>
      </c>
      <c r="J145" s="83">
        <v>0</v>
      </c>
      <c r="K145" s="83" t="s">
        <v>483</v>
      </c>
      <c r="L145"/>
      <c r="M145"/>
      <c r="N145"/>
      <c r="O145"/>
      <c r="P145"/>
      <c r="Q145"/>
      <c r="R145"/>
      <c r="S145"/>
    </row>
    <row r="146" spans="1:19">
      <c r="A146" s="83" t="s">
        <v>579</v>
      </c>
      <c r="B146" s="83"/>
      <c r="C146" s="83"/>
      <c r="D146" s="83">
        <v>1214.08</v>
      </c>
      <c r="E146" s="83">
        <v>5.83</v>
      </c>
      <c r="F146" s="83">
        <v>0.44</v>
      </c>
      <c r="G146" s="83">
        <v>0.27200000000000002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580</v>
      </c>
      <c r="B147" s="83"/>
      <c r="C147" s="83"/>
      <c r="D147" s="83">
        <v>432.93</v>
      </c>
      <c r="E147" s="83">
        <v>5.83</v>
      </c>
      <c r="F147" s="83">
        <v>0.44</v>
      </c>
      <c r="G147" s="83">
        <v>0.27200000000000002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581</v>
      </c>
      <c r="B148" s="83"/>
      <c r="C148" s="83"/>
      <c r="D148" s="83">
        <v>781.15</v>
      </c>
      <c r="E148" s="83">
        <v>5.83</v>
      </c>
      <c r="F148" s="83">
        <v>0.44</v>
      </c>
      <c r="G148" s="83">
        <v>0.27200000000000002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241</v>
      </c>
      <c r="C150" s="83" t="s">
        <v>582</v>
      </c>
      <c r="D150" s="83" t="s">
        <v>583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584</v>
      </c>
      <c r="B151" s="83" t="s">
        <v>585</v>
      </c>
      <c r="C151" s="83">
        <v>2293641.5099999998</v>
      </c>
      <c r="D151" s="83">
        <v>2.5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586</v>
      </c>
      <c r="B152" s="83" t="s">
        <v>587</v>
      </c>
      <c r="C152" s="83">
        <v>2253912.3199999998</v>
      </c>
      <c r="D152" s="83">
        <v>0.7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241</v>
      </c>
      <c r="C154" s="83" t="s">
        <v>588</v>
      </c>
      <c r="D154" s="83" t="s">
        <v>589</v>
      </c>
      <c r="E154" s="83" t="s">
        <v>590</v>
      </c>
      <c r="F154" s="83" t="s">
        <v>591</v>
      </c>
      <c r="G154" s="83" t="s">
        <v>583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592</v>
      </c>
      <c r="B155" s="83" t="s">
        <v>593</v>
      </c>
      <c r="C155" s="83">
        <v>38451.15</v>
      </c>
      <c r="D155" s="83">
        <v>26956.03</v>
      </c>
      <c r="E155" s="83">
        <v>11495.12</v>
      </c>
      <c r="F155" s="83">
        <v>0.7</v>
      </c>
      <c r="G155" s="83" t="s">
        <v>594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600</v>
      </c>
      <c r="B156" s="83" t="s">
        <v>593</v>
      </c>
      <c r="C156" s="83">
        <v>10665.06</v>
      </c>
      <c r="D156" s="83">
        <v>7489.51</v>
      </c>
      <c r="E156" s="83">
        <v>3175.55</v>
      </c>
      <c r="F156" s="83">
        <v>0.7</v>
      </c>
      <c r="G156" s="83" t="s">
        <v>594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595</v>
      </c>
      <c r="B157" s="83" t="s">
        <v>593</v>
      </c>
      <c r="C157" s="83">
        <v>36317.53</v>
      </c>
      <c r="D157" s="83">
        <v>25435.02</v>
      </c>
      <c r="E157" s="83">
        <v>10882.5</v>
      </c>
      <c r="F157" s="83">
        <v>0.7</v>
      </c>
      <c r="G157" s="83" t="s">
        <v>594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601</v>
      </c>
      <c r="B158" s="83" t="s">
        <v>593</v>
      </c>
      <c r="C158" s="83">
        <v>10124.040000000001</v>
      </c>
      <c r="D158" s="83">
        <v>7103.64</v>
      </c>
      <c r="E158" s="83">
        <v>3020.39</v>
      </c>
      <c r="F158" s="83">
        <v>0.7</v>
      </c>
      <c r="G158" s="83" t="s">
        <v>594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596</v>
      </c>
      <c r="B159" s="83" t="s">
        <v>593</v>
      </c>
      <c r="C159" s="83">
        <v>564565.59</v>
      </c>
      <c r="D159" s="83">
        <v>369231.62</v>
      </c>
      <c r="E159" s="83">
        <v>195333.97</v>
      </c>
      <c r="F159" s="83">
        <v>0.65</v>
      </c>
      <c r="G159" s="83" t="s">
        <v>594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602</v>
      </c>
      <c r="B160" s="83" t="s">
        <v>593</v>
      </c>
      <c r="C160" s="83">
        <v>49751.29</v>
      </c>
      <c r="D160" s="83">
        <v>32786.65</v>
      </c>
      <c r="E160" s="83">
        <v>16964.64</v>
      </c>
      <c r="F160" s="83">
        <v>0.66</v>
      </c>
      <c r="G160" s="83" t="s">
        <v>594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597</v>
      </c>
      <c r="B161" s="83" t="s">
        <v>593</v>
      </c>
      <c r="C161" s="83">
        <v>599146.61</v>
      </c>
      <c r="D161" s="83">
        <v>391974.9</v>
      </c>
      <c r="E161" s="83">
        <v>207171.71</v>
      </c>
      <c r="F161" s="83">
        <v>0.65</v>
      </c>
      <c r="G161" s="83" t="s">
        <v>594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598</v>
      </c>
      <c r="B162" s="83" t="s">
        <v>593</v>
      </c>
      <c r="C162" s="83">
        <v>30111.360000000001</v>
      </c>
      <c r="D162" s="83">
        <v>20999.61</v>
      </c>
      <c r="E162" s="83">
        <v>9111.75</v>
      </c>
      <c r="F162" s="83">
        <v>0.7</v>
      </c>
      <c r="G162" s="83" t="s">
        <v>594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599</v>
      </c>
      <c r="B163" s="83" t="s">
        <v>593</v>
      </c>
      <c r="C163" s="83">
        <v>28555.51</v>
      </c>
      <c r="D163" s="83">
        <v>19899.79</v>
      </c>
      <c r="E163" s="83">
        <v>8655.7199999999993</v>
      </c>
      <c r="F163" s="83">
        <v>0.7</v>
      </c>
      <c r="G163" s="83" t="s">
        <v>594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604</v>
      </c>
      <c r="B164" s="83" t="s">
        <v>593</v>
      </c>
      <c r="C164" s="83">
        <v>70396.490000000005</v>
      </c>
      <c r="D164" s="83">
        <v>45932.39</v>
      </c>
      <c r="E164" s="83">
        <v>24464.1</v>
      </c>
      <c r="F164" s="83">
        <v>0.65</v>
      </c>
      <c r="G164" s="83" t="s">
        <v>594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605</v>
      </c>
      <c r="B165" s="83" t="s">
        <v>593</v>
      </c>
      <c r="C165" s="83">
        <v>4690.8500000000004</v>
      </c>
      <c r="D165" s="83">
        <v>3046.67</v>
      </c>
      <c r="E165" s="83">
        <v>1644.18</v>
      </c>
      <c r="F165" s="83">
        <v>0.65</v>
      </c>
      <c r="G165" s="83" t="s">
        <v>594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603</v>
      </c>
      <c r="B166" s="83" t="s">
        <v>593</v>
      </c>
      <c r="C166" s="83">
        <v>855395.41</v>
      </c>
      <c r="D166" s="83">
        <v>585136.92000000004</v>
      </c>
      <c r="E166" s="83">
        <v>270258.49</v>
      </c>
      <c r="F166" s="83">
        <v>0.68</v>
      </c>
      <c r="G166" s="83" t="s">
        <v>594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241</v>
      </c>
      <c r="C168" s="83" t="s">
        <v>588</v>
      </c>
      <c r="D168" s="83" t="s">
        <v>583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625</v>
      </c>
      <c r="B169" s="83" t="s">
        <v>607</v>
      </c>
      <c r="C169" s="83">
        <v>37565.29</v>
      </c>
      <c r="D169" s="83" t="s">
        <v>594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606</v>
      </c>
      <c r="B170" s="83" t="s">
        <v>607</v>
      </c>
      <c r="C170" s="83">
        <v>40226.800000000003</v>
      </c>
      <c r="D170" s="83" t="s">
        <v>594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613</v>
      </c>
      <c r="B171" s="83" t="s">
        <v>607</v>
      </c>
      <c r="C171" s="83">
        <v>22963.03</v>
      </c>
      <c r="D171" s="83" t="s">
        <v>594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621</v>
      </c>
      <c r="B172" s="83" t="s">
        <v>607</v>
      </c>
      <c r="C172" s="83">
        <v>10775.98</v>
      </c>
      <c r="D172" s="83" t="s">
        <v>594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628</v>
      </c>
      <c r="B173" s="83" t="s">
        <v>607</v>
      </c>
      <c r="C173" s="83">
        <v>4456.4799999999996</v>
      </c>
      <c r="D173" s="83" t="s">
        <v>594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838</v>
      </c>
      <c r="B174" s="83" t="s">
        <v>839</v>
      </c>
      <c r="C174" s="83">
        <v>7626.96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626</v>
      </c>
      <c r="B175" s="83" t="s">
        <v>607</v>
      </c>
      <c r="C175" s="83">
        <v>38558.57</v>
      </c>
      <c r="D175" s="83" t="s">
        <v>594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627</v>
      </c>
      <c r="B176" s="83" t="s">
        <v>607</v>
      </c>
      <c r="C176" s="83">
        <v>14867</v>
      </c>
      <c r="D176" s="83" t="s">
        <v>594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612</v>
      </c>
      <c r="B177" s="83" t="s">
        <v>607</v>
      </c>
      <c r="C177" s="83">
        <v>45828.68</v>
      </c>
      <c r="D177" s="83" t="s">
        <v>594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614</v>
      </c>
      <c r="B178" s="83" t="s">
        <v>607</v>
      </c>
      <c r="C178" s="83">
        <v>87530.48</v>
      </c>
      <c r="D178" s="83" t="s">
        <v>594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610</v>
      </c>
      <c r="B179" s="83" t="s">
        <v>607</v>
      </c>
      <c r="C179" s="83">
        <v>351.43</v>
      </c>
      <c r="D179" s="83" t="s">
        <v>594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608</v>
      </c>
      <c r="B180" s="83" t="s">
        <v>607</v>
      </c>
      <c r="C180" s="83">
        <v>7198.47</v>
      </c>
      <c r="D180" s="83" t="s">
        <v>594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609</v>
      </c>
      <c r="B181" s="83" t="s">
        <v>607</v>
      </c>
      <c r="C181" s="83">
        <v>6900.1</v>
      </c>
      <c r="D181" s="83" t="s">
        <v>594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615</v>
      </c>
      <c r="B182" s="83" t="s">
        <v>607</v>
      </c>
      <c r="C182" s="83">
        <v>12617.88</v>
      </c>
      <c r="D182" s="83" t="s">
        <v>594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622</v>
      </c>
      <c r="B183" s="83" t="s">
        <v>607</v>
      </c>
      <c r="C183" s="83">
        <v>3573.58</v>
      </c>
      <c r="D183" s="83" t="s">
        <v>594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616</v>
      </c>
      <c r="B184" s="83" t="s">
        <v>607</v>
      </c>
      <c r="C184" s="83">
        <v>12551.8</v>
      </c>
      <c r="D184" s="83" t="s">
        <v>594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623</v>
      </c>
      <c r="B185" s="83" t="s">
        <v>607</v>
      </c>
      <c r="C185" s="83">
        <v>3559.33</v>
      </c>
      <c r="D185" s="83" t="s">
        <v>594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617</v>
      </c>
      <c r="B186" s="83" t="s">
        <v>607</v>
      </c>
      <c r="C186" s="83">
        <v>724970.81</v>
      </c>
      <c r="D186" s="83" t="s">
        <v>594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624</v>
      </c>
      <c r="B187" s="83" t="s">
        <v>607</v>
      </c>
      <c r="C187" s="83">
        <v>44198.49</v>
      </c>
      <c r="D187" s="83" t="s">
        <v>594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618</v>
      </c>
      <c r="B188" s="83" t="s">
        <v>607</v>
      </c>
      <c r="C188" s="83">
        <v>724970.81</v>
      </c>
      <c r="D188" s="83" t="s">
        <v>594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619</v>
      </c>
      <c r="B189" s="83" t="s">
        <v>607</v>
      </c>
      <c r="C189" s="83">
        <v>12311.84</v>
      </c>
      <c r="D189" s="83" t="s">
        <v>594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620</v>
      </c>
      <c r="B190" s="83" t="s">
        <v>607</v>
      </c>
      <c r="C190" s="83">
        <v>12238.17</v>
      </c>
      <c r="D190" s="83" t="s">
        <v>594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611</v>
      </c>
      <c r="B191" s="83" t="s">
        <v>607</v>
      </c>
      <c r="C191" s="83">
        <v>616.38</v>
      </c>
      <c r="D191" s="83" t="s">
        <v>594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630</v>
      </c>
      <c r="B192" s="83" t="s">
        <v>607</v>
      </c>
      <c r="C192" s="83">
        <v>28369.63</v>
      </c>
      <c r="D192" s="83" t="s">
        <v>594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631</v>
      </c>
      <c r="B193" s="83" t="s">
        <v>607</v>
      </c>
      <c r="C193" s="83">
        <v>1857.54</v>
      </c>
      <c r="D193" s="83" t="s">
        <v>594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629</v>
      </c>
      <c r="B194" s="83" t="s">
        <v>607</v>
      </c>
      <c r="C194" s="83">
        <v>126694.15</v>
      </c>
      <c r="D194" s="83" t="s">
        <v>594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241</v>
      </c>
      <c r="C196" s="83" t="s">
        <v>632</v>
      </c>
      <c r="D196" s="83" t="s">
        <v>633</v>
      </c>
      <c r="E196" s="83" t="s">
        <v>634</v>
      </c>
      <c r="F196" s="83" t="s">
        <v>635</v>
      </c>
      <c r="G196" s="83" t="s">
        <v>636</v>
      </c>
      <c r="H196" s="83" t="s">
        <v>637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840</v>
      </c>
      <c r="B197" s="83" t="s">
        <v>642</v>
      </c>
      <c r="C197" s="83">
        <v>0.54</v>
      </c>
      <c r="D197" s="83">
        <v>50</v>
      </c>
      <c r="E197" s="83">
        <v>0.22</v>
      </c>
      <c r="F197" s="83">
        <v>20.47</v>
      </c>
      <c r="G197" s="83">
        <v>1</v>
      </c>
      <c r="H197" s="83" t="s">
        <v>841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652</v>
      </c>
      <c r="B198" s="83" t="s">
        <v>639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640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653</v>
      </c>
      <c r="B199" s="83" t="s">
        <v>639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640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638</v>
      </c>
      <c r="B200" s="83" t="s">
        <v>639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640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641</v>
      </c>
      <c r="B201" s="83" t="s">
        <v>642</v>
      </c>
      <c r="C201" s="83">
        <v>0.52</v>
      </c>
      <c r="D201" s="83">
        <v>331</v>
      </c>
      <c r="E201" s="83">
        <v>1.55</v>
      </c>
      <c r="F201" s="83">
        <v>984.46</v>
      </c>
      <c r="G201" s="83">
        <v>1</v>
      </c>
      <c r="H201" s="83" t="s">
        <v>643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649</v>
      </c>
      <c r="B202" s="83" t="s">
        <v>642</v>
      </c>
      <c r="C202" s="83">
        <v>0.52</v>
      </c>
      <c r="D202" s="83">
        <v>331</v>
      </c>
      <c r="E202" s="83">
        <v>0.43</v>
      </c>
      <c r="F202" s="83">
        <v>274.12</v>
      </c>
      <c r="G202" s="83">
        <v>1</v>
      </c>
      <c r="H202" s="83" t="s">
        <v>643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644</v>
      </c>
      <c r="B203" s="83" t="s">
        <v>642</v>
      </c>
      <c r="C203" s="83">
        <v>0.52</v>
      </c>
      <c r="D203" s="83">
        <v>331</v>
      </c>
      <c r="E203" s="83">
        <v>1.46</v>
      </c>
      <c r="F203" s="83">
        <v>927.75</v>
      </c>
      <c r="G203" s="83">
        <v>1</v>
      </c>
      <c r="H203" s="83" t="s">
        <v>643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650</v>
      </c>
      <c r="B204" s="83" t="s">
        <v>642</v>
      </c>
      <c r="C204" s="83">
        <v>0.52</v>
      </c>
      <c r="D204" s="83">
        <v>331</v>
      </c>
      <c r="E204" s="83">
        <v>0.41</v>
      </c>
      <c r="F204" s="83">
        <v>259.72000000000003</v>
      </c>
      <c r="G204" s="83">
        <v>1</v>
      </c>
      <c r="H204" s="83" t="s">
        <v>643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645</v>
      </c>
      <c r="B205" s="83" t="s">
        <v>642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643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651</v>
      </c>
      <c r="B206" s="83" t="s">
        <v>642</v>
      </c>
      <c r="C206" s="83">
        <v>0.52</v>
      </c>
      <c r="D206" s="83">
        <v>331</v>
      </c>
      <c r="E206" s="83">
        <v>1.75</v>
      </c>
      <c r="F206" s="83">
        <v>1111.03</v>
      </c>
      <c r="G206" s="83">
        <v>1</v>
      </c>
      <c r="H206" s="83" t="s">
        <v>643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646</v>
      </c>
      <c r="B207" s="83" t="s">
        <v>642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643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647</v>
      </c>
      <c r="B208" s="83" t="s">
        <v>642</v>
      </c>
      <c r="C208" s="83">
        <v>0.52</v>
      </c>
      <c r="D208" s="83">
        <v>331</v>
      </c>
      <c r="E208" s="83">
        <v>1.2</v>
      </c>
      <c r="F208" s="83">
        <v>762.27</v>
      </c>
      <c r="G208" s="83">
        <v>1</v>
      </c>
      <c r="H208" s="83" t="s">
        <v>643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648</v>
      </c>
      <c r="B209" s="83" t="s">
        <v>642</v>
      </c>
      <c r="C209" s="83">
        <v>0.52</v>
      </c>
      <c r="D209" s="83">
        <v>331</v>
      </c>
      <c r="E209" s="83">
        <v>1.1299999999999999</v>
      </c>
      <c r="F209" s="83">
        <v>721.81</v>
      </c>
      <c r="G209" s="83">
        <v>1</v>
      </c>
      <c r="H209" s="83" t="s">
        <v>643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657</v>
      </c>
      <c r="B210" s="83" t="s">
        <v>642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656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658</v>
      </c>
      <c r="B211" s="83" t="s">
        <v>642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656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654</v>
      </c>
      <c r="B212" s="83" t="s">
        <v>655</v>
      </c>
      <c r="C212" s="83">
        <v>0.61</v>
      </c>
      <c r="D212" s="83">
        <v>1017.59</v>
      </c>
      <c r="E212" s="83">
        <v>37.14</v>
      </c>
      <c r="F212" s="83">
        <v>61781.95</v>
      </c>
      <c r="G212" s="83">
        <v>1</v>
      </c>
      <c r="H212" s="83" t="s">
        <v>656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241</v>
      </c>
      <c r="C214" s="83" t="s">
        <v>659</v>
      </c>
      <c r="D214" s="83" t="s">
        <v>660</v>
      </c>
      <c r="E214" s="83" t="s">
        <v>661</v>
      </c>
      <c r="F214" s="83" t="s">
        <v>662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667</v>
      </c>
      <c r="B215" s="83" t="s">
        <v>664</v>
      </c>
      <c r="C215" s="83" t="s">
        <v>665</v>
      </c>
      <c r="D215" s="83">
        <v>179352</v>
      </c>
      <c r="E215" s="83">
        <v>21018.05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666</v>
      </c>
      <c r="B216" s="83" t="s">
        <v>664</v>
      </c>
      <c r="C216" s="83" t="s">
        <v>665</v>
      </c>
      <c r="D216" s="83">
        <v>179352</v>
      </c>
      <c r="E216" s="83">
        <v>12411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663</v>
      </c>
      <c r="B217" s="83" t="s">
        <v>664</v>
      </c>
      <c r="C217" s="83" t="s">
        <v>665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241</v>
      </c>
      <c r="C219" s="83" t="s">
        <v>668</v>
      </c>
      <c r="D219" s="83" t="s">
        <v>669</v>
      </c>
      <c r="E219" s="83" t="s">
        <v>670</v>
      </c>
      <c r="F219" s="83" t="s">
        <v>671</v>
      </c>
      <c r="G219" s="83" t="s">
        <v>672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673</v>
      </c>
      <c r="B220" s="83" t="s">
        <v>674</v>
      </c>
      <c r="C220" s="83">
        <v>2</v>
      </c>
      <c r="D220" s="83">
        <v>845000</v>
      </c>
      <c r="E220" s="83">
        <v>0.78</v>
      </c>
      <c r="F220" s="83">
        <v>0.33</v>
      </c>
      <c r="G220" s="83">
        <v>0.65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675</v>
      </c>
      <c r="C222" s="83" t="s">
        <v>676</v>
      </c>
      <c r="D222" s="83" t="s">
        <v>677</v>
      </c>
      <c r="E222" s="83" t="s">
        <v>678</v>
      </c>
      <c r="F222" s="83" t="s">
        <v>679</v>
      </c>
      <c r="G222" s="83" t="s">
        <v>680</v>
      </c>
      <c r="H222" s="83" t="s">
        <v>681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682</v>
      </c>
      <c r="B223" s="83">
        <v>90866.724900000001</v>
      </c>
      <c r="C223" s="83">
        <v>79.633499999999998</v>
      </c>
      <c r="D223" s="83">
        <v>512.48379999999997</v>
      </c>
      <c r="E223" s="83">
        <v>0</v>
      </c>
      <c r="F223" s="83">
        <v>2.9999999999999997E-4</v>
      </c>
      <c r="G223" s="84">
        <v>3091130</v>
      </c>
      <c r="H223" s="83">
        <v>33012.6944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683</v>
      </c>
      <c r="B224" s="83">
        <v>81734.119900000005</v>
      </c>
      <c r="C224" s="83">
        <v>71.617500000000007</v>
      </c>
      <c r="D224" s="83">
        <v>463.18869999999998</v>
      </c>
      <c r="E224" s="83">
        <v>0</v>
      </c>
      <c r="F224" s="83">
        <v>2.9999999999999997E-4</v>
      </c>
      <c r="G224" s="84">
        <v>2793810</v>
      </c>
      <c r="H224" s="83">
        <v>29701.486799999999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684</v>
      </c>
      <c r="B225" s="83">
        <v>89897.014599999995</v>
      </c>
      <c r="C225" s="83">
        <v>78.725399999999993</v>
      </c>
      <c r="D225" s="83">
        <v>517.4443</v>
      </c>
      <c r="E225" s="83">
        <v>0</v>
      </c>
      <c r="F225" s="83">
        <v>2.9999999999999997E-4</v>
      </c>
      <c r="G225" s="84">
        <v>3121110</v>
      </c>
      <c r="H225" s="83">
        <v>32692.2101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685</v>
      </c>
      <c r="B226" s="83">
        <v>86677.045899999997</v>
      </c>
      <c r="C226" s="83">
        <v>75.837400000000002</v>
      </c>
      <c r="D226" s="83">
        <v>511.1121</v>
      </c>
      <c r="E226" s="83">
        <v>0</v>
      </c>
      <c r="F226" s="83">
        <v>2.9999999999999997E-4</v>
      </c>
      <c r="G226" s="84">
        <v>3082980</v>
      </c>
      <c r="H226" s="83">
        <v>31558.4542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387</v>
      </c>
      <c r="B227" s="83">
        <v>90324.971000000005</v>
      </c>
      <c r="C227" s="83">
        <v>78.9285</v>
      </c>
      <c r="D227" s="83">
        <v>550.61609999999996</v>
      </c>
      <c r="E227" s="83">
        <v>0</v>
      </c>
      <c r="F227" s="83">
        <v>2.9999999999999997E-4</v>
      </c>
      <c r="G227" s="84">
        <v>3321360</v>
      </c>
      <c r="H227" s="83">
        <v>32941.532500000001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686</v>
      </c>
      <c r="B228" s="83">
        <v>87890.834000000003</v>
      </c>
      <c r="C228" s="83">
        <v>76.732799999999997</v>
      </c>
      <c r="D228" s="83">
        <v>548.07399999999996</v>
      </c>
      <c r="E228" s="83">
        <v>0</v>
      </c>
      <c r="F228" s="83">
        <v>2.9999999999999997E-4</v>
      </c>
      <c r="G228" s="84">
        <v>3306090</v>
      </c>
      <c r="H228" s="83">
        <v>32091.317800000001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687</v>
      </c>
      <c r="B229" s="83">
        <v>94966.179000000004</v>
      </c>
      <c r="C229" s="83">
        <v>82.790700000000001</v>
      </c>
      <c r="D229" s="83">
        <v>613.52290000000005</v>
      </c>
      <c r="E229" s="83">
        <v>0</v>
      </c>
      <c r="F229" s="83">
        <v>2.9999999999999997E-4</v>
      </c>
      <c r="G229" s="84">
        <v>3700990</v>
      </c>
      <c r="H229" s="83">
        <v>34739.788500000002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688</v>
      </c>
      <c r="B230" s="83">
        <v>96957.328200000004</v>
      </c>
      <c r="C230" s="83">
        <v>84.493899999999996</v>
      </c>
      <c r="D230" s="83">
        <v>632.22149999999999</v>
      </c>
      <c r="E230" s="83">
        <v>0</v>
      </c>
      <c r="F230" s="83">
        <v>2.9999999999999997E-4</v>
      </c>
      <c r="G230" s="84">
        <v>3813820</v>
      </c>
      <c r="H230" s="83">
        <v>35485.977099999996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689</v>
      </c>
      <c r="B231" s="83">
        <v>92830.704700000002</v>
      </c>
      <c r="C231" s="83">
        <v>80.938100000000006</v>
      </c>
      <c r="D231" s="83">
        <v>598.09180000000003</v>
      </c>
      <c r="E231" s="83">
        <v>0</v>
      </c>
      <c r="F231" s="83">
        <v>2.9999999999999997E-4</v>
      </c>
      <c r="G231" s="84">
        <v>3607900</v>
      </c>
      <c r="H231" s="83">
        <v>33953.617599999998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690</v>
      </c>
      <c r="B232" s="83">
        <v>93256.398700000005</v>
      </c>
      <c r="C232" s="83">
        <v>81.406499999999994</v>
      </c>
      <c r="D232" s="83">
        <v>583.43780000000004</v>
      </c>
      <c r="E232" s="83">
        <v>0</v>
      </c>
      <c r="F232" s="83">
        <v>2.9999999999999997E-4</v>
      </c>
      <c r="G232" s="84">
        <v>3519420</v>
      </c>
      <c r="H232" s="83">
        <v>34056.242100000003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691</v>
      </c>
      <c r="B233" s="83">
        <v>87671.548800000004</v>
      </c>
      <c r="C233" s="83">
        <v>76.655799999999999</v>
      </c>
      <c r="D233" s="83">
        <v>526.22289999999998</v>
      </c>
      <c r="E233" s="83">
        <v>0</v>
      </c>
      <c r="F233" s="83">
        <v>2.9999999999999997E-4</v>
      </c>
      <c r="G233" s="84">
        <v>3174180</v>
      </c>
      <c r="H233" s="83">
        <v>31948.7559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692</v>
      </c>
      <c r="B234" s="83">
        <v>91160.836200000005</v>
      </c>
      <c r="C234" s="83">
        <v>79.821100000000001</v>
      </c>
      <c r="D234" s="83">
        <v>526.68989999999997</v>
      </c>
      <c r="E234" s="83">
        <v>0</v>
      </c>
      <c r="F234" s="83">
        <v>2.9999999999999997E-4</v>
      </c>
      <c r="G234" s="84">
        <v>3176890</v>
      </c>
      <c r="H234" s="83">
        <v>33157.828800000003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693</v>
      </c>
      <c r="B236" s="84">
        <v>1084230</v>
      </c>
      <c r="C236" s="83">
        <v>947.58130000000006</v>
      </c>
      <c r="D236" s="83">
        <v>6583.1057000000001</v>
      </c>
      <c r="E236" s="83">
        <v>0</v>
      </c>
      <c r="F236" s="83">
        <v>3.7000000000000002E-3</v>
      </c>
      <c r="G236" s="84">
        <v>39709700</v>
      </c>
      <c r="H236" s="83">
        <v>395339.90590000001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694</v>
      </c>
      <c r="B237" s="83">
        <v>81734.119900000005</v>
      </c>
      <c r="C237" s="83">
        <v>71.617500000000007</v>
      </c>
      <c r="D237" s="83">
        <v>463.18869999999998</v>
      </c>
      <c r="E237" s="83">
        <v>0</v>
      </c>
      <c r="F237" s="83">
        <v>2.9999999999999997E-4</v>
      </c>
      <c r="G237" s="84">
        <v>2793810</v>
      </c>
      <c r="H237" s="83">
        <v>29701.486799999999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695</v>
      </c>
      <c r="B238" s="83">
        <v>96957.328200000004</v>
      </c>
      <c r="C238" s="83">
        <v>84.493899999999996</v>
      </c>
      <c r="D238" s="83">
        <v>632.22149999999999</v>
      </c>
      <c r="E238" s="83">
        <v>0</v>
      </c>
      <c r="F238" s="83">
        <v>2.9999999999999997E-4</v>
      </c>
      <c r="G238" s="84">
        <v>3813820</v>
      </c>
      <c r="H238" s="83">
        <v>35485.977099999996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696</v>
      </c>
      <c r="C240" s="83" t="s">
        <v>697</v>
      </c>
      <c r="D240" s="83" t="s">
        <v>698</v>
      </c>
      <c r="E240" s="83" t="s">
        <v>699</v>
      </c>
      <c r="F240" s="83" t="s">
        <v>700</v>
      </c>
      <c r="G240" s="83" t="s">
        <v>701</v>
      </c>
      <c r="H240" s="83" t="s">
        <v>702</v>
      </c>
      <c r="I240" s="83" t="s">
        <v>703</v>
      </c>
      <c r="J240" s="83" t="s">
        <v>704</v>
      </c>
      <c r="K240" s="83" t="s">
        <v>705</v>
      </c>
      <c r="L240" s="83" t="s">
        <v>706</v>
      </c>
      <c r="M240" s="83" t="s">
        <v>707</v>
      </c>
      <c r="N240" s="83" t="s">
        <v>708</v>
      </c>
      <c r="O240" s="83" t="s">
        <v>709</v>
      </c>
      <c r="P240" s="83" t="s">
        <v>710</v>
      </c>
      <c r="Q240" s="83" t="s">
        <v>711</v>
      </c>
      <c r="R240" s="83" t="s">
        <v>712</v>
      </c>
      <c r="S240" s="83" t="s">
        <v>713</v>
      </c>
    </row>
    <row r="241" spans="1:19">
      <c r="A241" s="83" t="s">
        <v>682</v>
      </c>
      <c r="B241" s="84">
        <v>633798000000</v>
      </c>
      <c r="C241" s="83">
        <v>444484.91499999998</v>
      </c>
      <c r="D241" s="83" t="s">
        <v>774</v>
      </c>
      <c r="E241" s="83">
        <v>177438.022</v>
      </c>
      <c r="F241" s="83">
        <v>92719.3</v>
      </c>
      <c r="G241" s="83">
        <v>37462.733</v>
      </c>
      <c r="H241" s="83">
        <v>0</v>
      </c>
      <c r="I241" s="83">
        <v>71013.402000000002</v>
      </c>
      <c r="J241" s="83">
        <v>11888</v>
      </c>
      <c r="K241" s="83">
        <v>2229.1060000000002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2845.5610000000001</v>
      </c>
      <c r="R241" s="83">
        <v>0</v>
      </c>
      <c r="S241" s="83">
        <v>0</v>
      </c>
    </row>
    <row r="242" spans="1:19">
      <c r="A242" s="83" t="s">
        <v>683</v>
      </c>
      <c r="B242" s="84">
        <v>572836000000</v>
      </c>
      <c r="C242" s="83">
        <v>428403.51299999998</v>
      </c>
      <c r="D242" s="83" t="s">
        <v>725</v>
      </c>
      <c r="E242" s="83">
        <v>177438.022</v>
      </c>
      <c r="F242" s="83">
        <v>92719.3</v>
      </c>
      <c r="G242" s="83">
        <v>37425.631999999998</v>
      </c>
      <c r="H242" s="83">
        <v>0</v>
      </c>
      <c r="I242" s="83">
        <v>54558.877</v>
      </c>
      <c r="J242" s="83">
        <v>11888</v>
      </c>
      <c r="K242" s="83">
        <v>2711.6550000000002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2773.2370000000001</v>
      </c>
      <c r="R242" s="83">
        <v>0</v>
      </c>
      <c r="S242" s="83">
        <v>0</v>
      </c>
    </row>
    <row r="243" spans="1:19">
      <c r="A243" s="83" t="s">
        <v>684</v>
      </c>
      <c r="B243" s="84">
        <v>639944000000</v>
      </c>
      <c r="C243" s="83">
        <v>427523.92700000003</v>
      </c>
      <c r="D243" s="83" t="s">
        <v>834</v>
      </c>
      <c r="E243" s="83">
        <v>177438.022</v>
      </c>
      <c r="F243" s="83">
        <v>92719.3</v>
      </c>
      <c r="G243" s="83">
        <v>37482.438000000002</v>
      </c>
      <c r="H243" s="83">
        <v>0</v>
      </c>
      <c r="I243" s="83">
        <v>53856.555999999997</v>
      </c>
      <c r="J243" s="83">
        <v>11888</v>
      </c>
      <c r="K243" s="83">
        <v>2488.1439999999998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2762.6770000000001</v>
      </c>
      <c r="R243" s="83">
        <v>0</v>
      </c>
      <c r="S243" s="83">
        <v>0</v>
      </c>
    </row>
    <row r="244" spans="1:19">
      <c r="A244" s="83" t="s">
        <v>685</v>
      </c>
      <c r="B244" s="84">
        <v>632127000000</v>
      </c>
      <c r="C244" s="83">
        <v>475153.5</v>
      </c>
      <c r="D244" s="83" t="s">
        <v>775</v>
      </c>
      <c r="E244" s="83">
        <v>177438.022</v>
      </c>
      <c r="F244" s="83">
        <v>92719.3</v>
      </c>
      <c r="G244" s="83">
        <v>37774.063000000002</v>
      </c>
      <c r="H244" s="83">
        <v>0</v>
      </c>
      <c r="I244" s="83">
        <v>100570.166</v>
      </c>
      <c r="J244" s="83">
        <v>11888</v>
      </c>
      <c r="K244" s="83">
        <v>3472.268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2402.89</v>
      </c>
      <c r="R244" s="83">
        <v>0</v>
      </c>
      <c r="S244" s="83">
        <v>0</v>
      </c>
    </row>
    <row r="245" spans="1:19">
      <c r="A245" s="83" t="s">
        <v>387</v>
      </c>
      <c r="B245" s="84">
        <v>681003000000</v>
      </c>
      <c r="C245" s="83">
        <v>473162.22100000002</v>
      </c>
      <c r="D245" s="83" t="s">
        <v>776</v>
      </c>
      <c r="E245" s="83">
        <v>177438.022</v>
      </c>
      <c r="F245" s="83">
        <v>92719.3</v>
      </c>
      <c r="G245" s="83">
        <v>37839.752</v>
      </c>
      <c r="H245" s="83">
        <v>0</v>
      </c>
      <c r="I245" s="83">
        <v>98755.962</v>
      </c>
      <c r="J245" s="83">
        <v>11888</v>
      </c>
      <c r="K245" s="83">
        <v>3226.9690000000001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2405.4250000000002</v>
      </c>
      <c r="R245" s="83">
        <v>0</v>
      </c>
      <c r="S245" s="83">
        <v>0</v>
      </c>
    </row>
    <row r="246" spans="1:19">
      <c r="A246" s="83" t="s">
        <v>686</v>
      </c>
      <c r="B246" s="84">
        <v>677872000000</v>
      </c>
      <c r="C246" s="83">
        <v>468632.13900000002</v>
      </c>
      <c r="D246" s="83" t="s">
        <v>777</v>
      </c>
      <c r="E246" s="83">
        <v>177438.022</v>
      </c>
      <c r="F246" s="83">
        <v>92719.3</v>
      </c>
      <c r="G246" s="83">
        <v>37842.587</v>
      </c>
      <c r="H246" s="83">
        <v>0</v>
      </c>
      <c r="I246" s="83">
        <v>93806.536999999997</v>
      </c>
      <c r="J246" s="83">
        <v>11888</v>
      </c>
      <c r="K246" s="83">
        <v>3136.837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2912.0650000000001</v>
      </c>
      <c r="R246" s="83">
        <v>0</v>
      </c>
      <c r="S246" s="83">
        <v>0</v>
      </c>
    </row>
    <row r="247" spans="1:19">
      <c r="A247" s="83" t="s">
        <v>687</v>
      </c>
      <c r="B247" s="84">
        <v>758843000000</v>
      </c>
      <c r="C247" s="83">
        <v>475214.57900000003</v>
      </c>
      <c r="D247" s="83" t="s">
        <v>813</v>
      </c>
      <c r="E247" s="83">
        <v>177438.022</v>
      </c>
      <c r="F247" s="83">
        <v>92719.3</v>
      </c>
      <c r="G247" s="83">
        <v>37930.866999999998</v>
      </c>
      <c r="H247" s="83">
        <v>0</v>
      </c>
      <c r="I247" s="83">
        <v>100151.936</v>
      </c>
      <c r="J247" s="83">
        <v>11888</v>
      </c>
      <c r="K247" s="83">
        <v>3259.7579999999998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2937.9059999999999</v>
      </c>
      <c r="R247" s="83">
        <v>0</v>
      </c>
      <c r="S247" s="83">
        <v>0</v>
      </c>
    </row>
    <row r="248" spans="1:19">
      <c r="A248" s="83" t="s">
        <v>688</v>
      </c>
      <c r="B248" s="84">
        <v>781976000000</v>
      </c>
      <c r="C248" s="83">
        <v>500530.614</v>
      </c>
      <c r="D248" s="83" t="s">
        <v>778</v>
      </c>
      <c r="E248" s="83">
        <v>177438.022</v>
      </c>
      <c r="F248" s="83">
        <v>92719.3</v>
      </c>
      <c r="G248" s="83">
        <v>37817.688999999998</v>
      </c>
      <c r="H248" s="83">
        <v>0</v>
      </c>
      <c r="I248" s="83">
        <v>125131.33900000001</v>
      </c>
      <c r="J248" s="83">
        <v>11888</v>
      </c>
      <c r="K248" s="83">
        <v>3718.433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2929.0410000000002</v>
      </c>
      <c r="R248" s="83">
        <v>0</v>
      </c>
      <c r="S248" s="83">
        <v>0</v>
      </c>
    </row>
    <row r="249" spans="1:19">
      <c r="A249" s="83" t="s">
        <v>689</v>
      </c>
      <c r="B249" s="84">
        <v>739755000000</v>
      </c>
      <c r="C249" s="83">
        <v>485995.24300000002</v>
      </c>
      <c r="D249" s="83" t="s">
        <v>779</v>
      </c>
      <c r="E249" s="83">
        <v>177438.022</v>
      </c>
      <c r="F249" s="83">
        <v>92719.3</v>
      </c>
      <c r="G249" s="83">
        <v>37894.008999999998</v>
      </c>
      <c r="H249" s="83">
        <v>0</v>
      </c>
      <c r="I249" s="83">
        <v>110630.454</v>
      </c>
      <c r="J249" s="83">
        <v>11888</v>
      </c>
      <c r="K249" s="83">
        <v>3594.087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2942.58</v>
      </c>
      <c r="R249" s="83">
        <v>0</v>
      </c>
      <c r="S249" s="83">
        <v>0</v>
      </c>
    </row>
    <row r="250" spans="1:19">
      <c r="A250" s="83" t="s">
        <v>690</v>
      </c>
      <c r="B250" s="84">
        <v>721613000000</v>
      </c>
      <c r="C250" s="83">
        <v>469251.36099999998</v>
      </c>
      <c r="D250" s="83" t="s">
        <v>726</v>
      </c>
      <c r="E250" s="83">
        <v>177438.022</v>
      </c>
      <c r="F250" s="83">
        <v>92719.3</v>
      </c>
      <c r="G250" s="83">
        <v>37615.381999999998</v>
      </c>
      <c r="H250" s="83">
        <v>0</v>
      </c>
      <c r="I250" s="83">
        <v>94609.167000000001</v>
      </c>
      <c r="J250" s="83">
        <v>11888</v>
      </c>
      <c r="K250" s="83">
        <v>3238.3939999999998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2854.306</v>
      </c>
      <c r="R250" s="83">
        <v>0</v>
      </c>
      <c r="S250" s="83">
        <v>0</v>
      </c>
    </row>
    <row r="251" spans="1:19">
      <c r="A251" s="83" t="s">
        <v>691</v>
      </c>
      <c r="B251" s="84">
        <v>650825000000</v>
      </c>
      <c r="C251" s="83">
        <v>446468.12800000003</v>
      </c>
      <c r="D251" s="83" t="s">
        <v>849</v>
      </c>
      <c r="E251" s="83">
        <v>177438.022</v>
      </c>
      <c r="F251" s="83">
        <v>92719.3</v>
      </c>
      <c r="G251" s="83">
        <v>37412.21</v>
      </c>
      <c r="H251" s="83">
        <v>0</v>
      </c>
      <c r="I251" s="83">
        <v>72413.857000000004</v>
      </c>
      <c r="J251" s="83">
        <v>11888</v>
      </c>
      <c r="K251" s="83">
        <v>2890.1080000000002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2817.84</v>
      </c>
      <c r="R251" s="83">
        <v>0</v>
      </c>
      <c r="S251" s="83">
        <v>0</v>
      </c>
    </row>
    <row r="252" spans="1:19">
      <c r="A252" s="83" t="s">
        <v>692</v>
      </c>
      <c r="B252" s="84">
        <v>651381000000</v>
      </c>
      <c r="C252" s="83">
        <v>448188.60200000001</v>
      </c>
      <c r="D252" s="83" t="s">
        <v>780</v>
      </c>
      <c r="E252" s="83">
        <v>177438.022</v>
      </c>
      <c r="F252" s="83">
        <v>92719.3</v>
      </c>
      <c r="G252" s="83">
        <v>37362.451000000001</v>
      </c>
      <c r="H252" s="83">
        <v>0</v>
      </c>
      <c r="I252" s="83">
        <v>74770.576000000001</v>
      </c>
      <c r="J252" s="83">
        <v>11888</v>
      </c>
      <c r="K252" s="83">
        <v>2276.2199999999998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2845.2420000000002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693</v>
      </c>
      <c r="B254" s="84">
        <v>8141970000000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694</v>
      </c>
      <c r="B255" s="84">
        <v>572836000000</v>
      </c>
      <c r="C255" s="83">
        <v>427523.92700000003</v>
      </c>
      <c r="D255" s="83"/>
      <c r="E255" s="83">
        <v>177438.022</v>
      </c>
      <c r="F255" s="83">
        <v>92719.3</v>
      </c>
      <c r="G255" s="83">
        <v>37362.451000000001</v>
      </c>
      <c r="H255" s="83">
        <v>0</v>
      </c>
      <c r="I255" s="83">
        <v>53856.555999999997</v>
      </c>
      <c r="J255" s="83">
        <v>11888</v>
      </c>
      <c r="K255" s="83">
        <v>2229.1060000000002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2402.89</v>
      </c>
      <c r="R255" s="83">
        <v>0</v>
      </c>
      <c r="S255" s="83">
        <v>0</v>
      </c>
    </row>
    <row r="256" spans="1:19">
      <c r="A256" s="83" t="s">
        <v>695</v>
      </c>
      <c r="B256" s="84">
        <v>781976000000</v>
      </c>
      <c r="C256" s="83">
        <v>500530.614</v>
      </c>
      <c r="D256" s="83"/>
      <c r="E256" s="83">
        <v>177438.022</v>
      </c>
      <c r="F256" s="83">
        <v>92719.3</v>
      </c>
      <c r="G256" s="83">
        <v>37930.866999999998</v>
      </c>
      <c r="H256" s="83">
        <v>0</v>
      </c>
      <c r="I256" s="83">
        <v>125131.33900000001</v>
      </c>
      <c r="J256" s="83">
        <v>11888</v>
      </c>
      <c r="K256" s="83">
        <v>3718.433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2942.58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716</v>
      </c>
      <c r="C258" s="83" t="s">
        <v>717</v>
      </c>
      <c r="D258" s="83" t="s">
        <v>132</v>
      </c>
      <c r="E258" s="83" t="s">
        <v>287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718</v>
      </c>
      <c r="B259" s="83">
        <v>278600.48</v>
      </c>
      <c r="C259" s="83">
        <v>61076.84</v>
      </c>
      <c r="D259" s="83">
        <v>0</v>
      </c>
      <c r="E259" s="83">
        <v>339677.32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719</v>
      </c>
      <c r="B260" s="83">
        <v>24.56</v>
      </c>
      <c r="C260" s="83">
        <v>5.38</v>
      </c>
      <c r="D260" s="83">
        <v>0</v>
      </c>
      <c r="E260" s="83">
        <v>29.94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720</v>
      </c>
      <c r="B261" s="83">
        <v>24.56</v>
      </c>
      <c r="C261" s="83">
        <v>5.38</v>
      </c>
      <c r="D261" s="83">
        <v>0</v>
      </c>
      <c r="E261" s="83">
        <v>29.94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274"/>
  <sheetViews>
    <sheetView workbookViewId="0"/>
  </sheetViews>
  <sheetFormatPr defaultRowHeight="10.5"/>
  <cols>
    <col min="1" max="1" width="47.1640625" style="73" customWidth="1"/>
    <col min="2" max="2" width="25.5" style="73" customWidth="1"/>
    <col min="3" max="3" width="33.6640625" style="73" customWidth="1"/>
    <col min="4" max="4" width="38.6640625" style="73" customWidth="1"/>
    <col min="5" max="5" width="45.6640625" style="73" customWidth="1"/>
    <col min="6" max="6" width="50" style="73" customWidth="1"/>
    <col min="7" max="7" width="43.6640625" style="73" customWidth="1"/>
    <col min="8" max="9" width="38.33203125" style="73" customWidth="1"/>
    <col min="10" max="10" width="46.1640625" style="73" customWidth="1"/>
    <col min="11" max="11" width="36.5" style="73" customWidth="1"/>
    <col min="12" max="12" width="45" style="73" customWidth="1"/>
    <col min="13" max="13" width="50.5" style="73" customWidth="1"/>
    <col min="14" max="15" width="44.83203125" style="73" customWidth="1"/>
    <col min="16" max="16" width="45.33203125" style="73" customWidth="1"/>
    <col min="17" max="17" width="45.1640625" style="73" customWidth="1"/>
    <col min="18" max="18" width="42.6640625" style="73" customWidth="1"/>
    <col min="19" max="19" width="48.1640625" style="73" customWidth="1"/>
    <col min="20" max="27" width="9.33203125" style="73" customWidth="1"/>
    <col min="28" max="16384" width="9.33203125" style="73"/>
  </cols>
  <sheetData>
    <row r="1" spans="1:19">
      <c r="A1" s="75"/>
      <c r="B1" s="83" t="s">
        <v>426</v>
      </c>
      <c r="C1" s="83" t="s">
        <v>427</v>
      </c>
      <c r="D1" s="83" t="s">
        <v>428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3" t="s">
        <v>429</v>
      </c>
      <c r="B2" s="83">
        <v>16145.35</v>
      </c>
      <c r="C2" s="83">
        <v>1423.09</v>
      </c>
      <c r="D2" s="83">
        <v>1423.09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3" t="s">
        <v>430</v>
      </c>
      <c r="B3" s="83">
        <v>16145.35</v>
      </c>
      <c r="C3" s="83">
        <v>1423.09</v>
      </c>
      <c r="D3" s="83">
        <v>1423.09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3" t="s">
        <v>431</v>
      </c>
      <c r="B4" s="83">
        <v>40011.410000000003</v>
      </c>
      <c r="C4" s="83">
        <v>3526.7</v>
      </c>
      <c r="D4" s="83">
        <v>3526.7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3" t="s">
        <v>432</v>
      </c>
      <c r="B5" s="83">
        <v>40011.410000000003</v>
      </c>
      <c r="C5" s="83">
        <v>3526.7</v>
      </c>
      <c r="D5" s="83">
        <v>3526.7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5"/>
      <c r="B7" s="83" t="s">
        <v>433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3" t="s">
        <v>434</v>
      </c>
      <c r="B8" s="83">
        <v>11345.29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3" t="s">
        <v>435</v>
      </c>
      <c r="B9" s="83">
        <v>11345.29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3" t="s">
        <v>436</v>
      </c>
      <c r="B10" s="8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5"/>
      <c r="B12" s="83" t="s">
        <v>437</v>
      </c>
      <c r="C12" s="83" t="s">
        <v>438</v>
      </c>
      <c r="D12" s="83" t="s">
        <v>439</v>
      </c>
      <c r="E12" s="83" t="s">
        <v>440</v>
      </c>
      <c r="F12" s="83" t="s">
        <v>441</v>
      </c>
      <c r="G12" s="83" t="s">
        <v>442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3" t="s">
        <v>196</v>
      </c>
      <c r="B13" s="83">
        <v>0.94</v>
      </c>
      <c r="C13" s="83">
        <v>924.4</v>
      </c>
      <c r="D13" s="83">
        <v>0</v>
      </c>
      <c r="E13" s="83">
        <v>0</v>
      </c>
      <c r="F13" s="83">
        <v>0</v>
      </c>
      <c r="G13" s="8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3" t="s">
        <v>197</v>
      </c>
      <c r="B14" s="83">
        <v>2367.38</v>
      </c>
      <c r="C14" s="83">
        <v>0</v>
      </c>
      <c r="D14" s="83">
        <v>0</v>
      </c>
      <c r="E14" s="83">
        <v>0</v>
      </c>
      <c r="F14" s="83">
        <v>0</v>
      </c>
      <c r="G14" s="8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3" t="s">
        <v>205</v>
      </c>
      <c r="B15" s="83">
        <v>2237.64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3" t="s">
        <v>206</v>
      </c>
      <c r="B16" s="83">
        <v>186.74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3" t="s">
        <v>207</v>
      </c>
      <c r="B17" s="83">
        <v>1952.18</v>
      </c>
      <c r="C17" s="83">
        <v>1238.6500000000001</v>
      </c>
      <c r="D17" s="83">
        <v>0</v>
      </c>
      <c r="E17" s="83">
        <v>0</v>
      </c>
      <c r="F17" s="83">
        <v>0</v>
      </c>
      <c r="G17" s="8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3" t="s">
        <v>208</v>
      </c>
      <c r="B18" s="83">
        <v>947.54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3" t="s">
        <v>209</v>
      </c>
      <c r="B19" s="83">
        <v>1160.23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3" t="s">
        <v>210</v>
      </c>
      <c r="B20" s="83">
        <v>79.17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3" t="s">
        <v>211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3" t="s">
        <v>212</v>
      </c>
      <c r="B22" s="83">
        <v>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3" t="s">
        <v>191</v>
      </c>
      <c r="B23" s="83">
        <v>0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3" t="s">
        <v>213</v>
      </c>
      <c r="B24" s="83">
        <v>0</v>
      </c>
      <c r="C24" s="83">
        <v>4975.99</v>
      </c>
      <c r="D24" s="83">
        <v>0</v>
      </c>
      <c r="E24" s="83">
        <v>0</v>
      </c>
      <c r="F24" s="83">
        <v>0</v>
      </c>
      <c r="G24" s="83">
        <v>44332.9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3" t="s">
        <v>214</v>
      </c>
      <c r="B25" s="83">
        <v>74.48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3" t="s">
        <v>215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3"/>
      <c r="B27" s="83"/>
      <c r="C27" s="83"/>
      <c r="D27" s="83"/>
      <c r="E27" s="83"/>
      <c r="F27" s="83"/>
      <c r="G27" s="8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3" t="s">
        <v>216</v>
      </c>
      <c r="B28" s="83">
        <v>9006.31</v>
      </c>
      <c r="C28" s="83">
        <v>7139.04</v>
      </c>
      <c r="D28" s="83">
        <v>0</v>
      </c>
      <c r="E28" s="83">
        <v>0</v>
      </c>
      <c r="F28" s="83">
        <v>0</v>
      </c>
      <c r="G28" s="83">
        <v>44332.9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5"/>
      <c r="B30" s="83" t="s">
        <v>433</v>
      </c>
      <c r="C30" s="83" t="s">
        <v>338</v>
      </c>
      <c r="D30" s="83" t="s">
        <v>443</v>
      </c>
      <c r="E30" s="83" t="s">
        <v>444</v>
      </c>
      <c r="F30" s="83" t="s">
        <v>445</v>
      </c>
      <c r="G30" s="83" t="s">
        <v>446</v>
      </c>
      <c r="H30" s="83" t="s">
        <v>447</v>
      </c>
      <c r="I30" s="83" t="s">
        <v>448</v>
      </c>
      <c r="J30" s="83" t="s">
        <v>449</v>
      </c>
      <c r="K30"/>
      <c r="L30"/>
      <c r="M30"/>
      <c r="N30"/>
      <c r="O30"/>
      <c r="P30"/>
      <c r="Q30"/>
      <c r="R30"/>
      <c r="S30"/>
    </row>
    <row r="31" spans="1:19">
      <c r="A31" s="83" t="s">
        <v>468</v>
      </c>
      <c r="B31" s="83">
        <v>331.66</v>
      </c>
      <c r="C31" s="83" t="s">
        <v>286</v>
      </c>
      <c r="D31" s="83">
        <v>1010.89</v>
      </c>
      <c r="E31" s="83">
        <v>1</v>
      </c>
      <c r="F31" s="83">
        <v>97.55</v>
      </c>
      <c r="G31" s="83">
        <v>32.21</v>
      </c>
      <c r="H31" s="83">
        <v>27.55</v>
      </c>
      <c r="I31" s="83">
        <v>1.39</v>
      </c>
      <c r="J31" s="83">
        <v>67.816999999999993</v>
      </c>
      <c r="K31"/>
      <c r="L31"/>
      <c r="M31"/>
      <c r="N31"/>
      <c r="O31"/>
      <c r="P31"/>
      <c r="Q31"/>
      <c r="R31"/>
      <c r="S31"/>
    </row>
    <row r="32" spans="1:19">
      <c r="A32" s="83" t="s">
        <v>450</v>
      </c>
      <c r="B32" s="83">
        <v>1978.83</v>
      </c>
      <c r="C32" s="83" t="s">
        <v>286</v>
      </c>
      <c r="D32" s="83">
        <v>4826.41</v>
      </c>
      <c r="E32" s="83">
        <v>1</v>
      </c>
      <c r="F32" s="83">
        <v>0</v>
      </c>
      <c r="G32" s="83">
        <v>0</v>
      </c>
      <c r="H32" s="83">
        <v>7.53</v>
      </c>
      <c r="I32" s="83">
        <v>37.159999999999997</v>
      </c>
      <c r="J32" s="83">
        <v>5.38</v>
      </c>
      <c r="K32"/>
      <c r="L32"/>
      <c r="M32"/>
      <c r="N32"/>
      <c r="O32"/>
      <c r="P32"/>
      <c r="Q32"/>
      <c r="R32"/>
      <c r="S32"/>
    </row>
    <row r="33" spans="1:19">
      <c r="A33" s="83" t="s">
        <v>456</v>
      </c>
      <c r="B33" s="83">
        <v>188.86</v>
      </c>
      <c r="C33" s="83" t="s">
        <v>286</v>
      </c>
      <c r="D33" s="83">
        <v>748.35</v>
      </c>
      <c r="E33" s="83">
        <v>1</v>
      </c>
      <c r="F33" s="83">
        <v>152.16999999999999</v>
      </c>
      <c r="G33" s="83">
        <v>65.62</v>
      </c>
      <c r="H33" s="83">
        <v>15.74</v>
      </c>
      <c r="I33" s="83">
        <v>1.39</v>
      </c>
      <c r="J33" s="83">
        <v>5.38</v>
      </c>
      <c r="K33"/>
      <c r="L33"/>
      <c r="M33"/>
      <c r="N33"/>
      <c r="O33"/>
      <c r="P33"/>
      <c r="Q33"/>
      <c r="R33"/>
      <c r="S33"/>
    </row>
    <row r="34" spans="1:19">
      <c r="A34" s="83" t="s">
        <v>464</v>
      </c>
      <c r="B34" s="83">
        <v>389.4</v>
      </c>
      <c r="C34" s="83" t="s">
        <v>286</v>
      </c>
      <c r="D34" s="83">
        <v>1186.9100000000001</v>
      </c>
      <c r="E34" s="83">
        <v>4</v>
      </c>
      <c r="F34" s="83">
        <v>48.31</v>
      </c>
      <c r="G34" s="83">
        <v>15.94</v>
      </c>
      <c r="H34" s="83">
        <v>13.11</v>
      </c>
      <c r="I34" s="83">
        <v>92.9</v>
      </c>
      <c r="J34" s="83">
        <v>0</v>
      </c>
      <c r="K34"/>
      <c r="L34"/>
      <c r="M34"/>
      <c r="N34"/>
      <c r="O34"/>
      <c r="P34"/>
      <c r="Q34"/>
      <c r="R34"/>
      <c r="S34"/>
    </row>
    <row r="35" spans="1:19">
      <c r="A35" s="83" t="s">
        <v>471</v>
      </c>
      <c r="B35" s="83">
        <v>412.12</v>
      </c>
      <c r="C35" s="83" t="s">
        <v>286</v>
      </c>
      <c r="D35" s="83">
        <v>1256.1600000000001</v>
      </c>
      <c r="E35" s="83">
        <v>1</v>
      </c>
      <c r="F35" s="83">
        <v>85.47</v>
      </c>
      <c r="G35" s="83">
        <v>28.22</v>
      </c>
      <c r="H35" s="83">
        <v>13.11</v>
      </c>
      <c r="I35" s="83">
        <v>92.9</v>
      </c>
      <c r="J35" s="83">
        <v>0</v>
      </c>
      <c r="K35"/>
      <c r="L35"/>
      <c r="M35"/>
      <c r="N35"/>
      <c r="O35"/>
      <c r="P35"/>
      <c r="Q35"/>
      <c r="R35"/>
      <c r="S35"/>
    </row>
    <row r="36" spans="1:19">
      <c r="A36" s="83" t="s">
        <v>469</v>
      </c>
      <c r="B36" s="83">
        <v>331.66</v>
      </c>
      <c r="C36" s="83" t="s">
        <v>286</v>
      </c>
      <c r="D36" s="83">
        <v>1010.89</v>
      </c>
      <c r="E36" s="83">
        <v>1</v>
      </c>
      <c r="F36" s="83">
        <v>97.55</v>
      </c>
      <c r="G36" s="83">
        <v>32.21</v>
      </c>
      <c r="H36" s="83">
        <v>27.55</v>
      </c>
      <c r="I36" s="83">
        <v>1.39</v>
      </c>
      <c r="J36" s="83">
        <v>67.816999999999993</v>
      </c>
      <c r="K36"/>
      <c r="L36"/>
      <c r="M36"/>
      <c r="N36"/>
      <c r="O36"/>
      <c r="P36"/>
      <c r="Q36"/>
      <c r="R36"/>
      <c r="S36"/>
    </row>
    <row r="37" spans="1:19">
      <c r="A37" s="83" t="s">
        <v>470</v>
      </c>
      <c r="B37" s="83">
        <v>103.3</v>
      </c>
      <c r="C37" s="83" t="s">
        <v>286</v>
      </c>
      <c r="D37" s="83">
        <v>314.87</v>
      </c>
      <c r="E37" s="83">
        <v>1</v>
      </c>
      <c r="F37" s="83">
        <v>87.33</v>
      </c>
      <c r="G37" s="83">
        <v>26.38</v>
      </c>
      <c r="H37" s="83">
        <v>16.829999999999998</v>
      </c>
      <c r="I37" s="83">
        <v>18.579999999999998</v>
      </c>
      <c r="J37" s="83">
        <v>2127.5459999999998</v>
      </c>
      <c r="K37"/>
      <c r="L37"/>
      <c r="M37"/>
      <c r="N37"/>
      <c r="O37"/>
      <c r="P37"/>
      <c r="Q37"/>
      <c r="R37"/>
      <c r="S37"/>
    </row>
    <row r="38" spans="1:19">
      <c r="A38" s="83" t="s">
        <v>455</v>
      </c>
      <c r="B38" s="83">
        <v>78.040000000000006</v>
      </c>
      <c r="C38" s="83" t="s">
        <v>286</v>
      </c>
      <c r="D38" s="83">
        <v>309.22000000000003</v>
      </c>
      <c r="E38" s="83">
        <v>1</v>
      </c>
      <c r="F38" s="83">
        <v>85.75</v>
      </c>
      <c r="G38" s="83">
        <v>0</v>
      </c>
      <c r="H38" s="83">
        <v>12.23</v>
      </c>
      <c r="I38" s="83">
        <v>23.23</v>
      </c>
      <c r="J38" s="83">
        <v>598.64580000000001</v>
      </c>
      <c r="K38"/>
      <c r="L38"/>
      <c r="M38"/>
      <c r="N38"/>
      <c r="O38"/>
      <c r="P38"/>
      <c r="Q38"/>
      <c r="R38"/>
      <c r="S38"/>
    </row>
    <row r="39" spans="1:19">
      <c r="A39" s="83" t="s">
        <v>457</v>
      </c>
      <c r="B39" s="83">
        <v>1308.19</v>
      </c>
      <c r="C39" s="83" t="s">
        <v>286</v>
      </c>
      <c r="D39" s="83">
        <v>5183.5600000000004</v>
      </c>
      <c r="E39" s="83">
        <v>1</v>
      </c>
      <c r="F39" s="83">
        <v>434.79</v>
      </c>
      <c r="G39" s="83">
        <v>85.24</v>
      </c>
      <c r="H39" s="83">
        <v>20.28</v>
      </c>
      <c r="I39" s="83">
        <v>3.1</v>
      </c>
      <c r="J39" s="83">
        <v>8.07</v>
      </c>
      <c r="K39"/>
      <c r="L39"/>
      <c r="M39"/>
      <c r="N39"/>
      <c r="O39"/>
      <c r="P39"/>
      <c r="Q39"/>
      <c r="R39"/>
      <c r="S39"/>
    </row>
    <row r="40" spans="1:19">
      <c r="A40" s="83" t="s">
        <v>453</v>
      </c>
      <c r="B40" s="83">
        <v>164.24</v>
      </c>
      <c r="C40" s="83" t="s">
        <v>286</v>
      </c>
      <c r="D40" s="83">
        <v>650.79999999999995</v>
      </c>
      <c r="E40" s="83">
        <v>1</v>
      </c>
      <c r="F40" s="83">
        <v>62.8</v>
      </c>
      <c r="G40" s="83">
        <v>0</v>
      </c>
      <c r="H40" s="83">
        <v>8.6</v>
      </c>
      <c r="I40" s="83"/>
      <c r="J40" s="83">
        <v>5.38</v>
      </c>
      <c r="K40"/>
      <c r="L40"/>
      <c r="M40"/>
      <c r="N40"/>
      <c r="O40"/>
      <c r="P40"/>
      <c r="Q40"/>
      <c r="R40"/>
      <c r="S40"/>
    </row>
    <row r="41" spans="1:19">
      <c r="A41" s="83" t="s">
        <v>451</v>
      </c>
      <c r="B41" s="83">
        <v>67.069999999999993</v>
      </c>
      <c r="C41" s="83" t="s">
        <v>286</v>
      </c>
      <c r="D41" s="83">
        <v>265.76</v>
      </c>
      <c r="E41" s="83">
        <v>1</v>
      </c>
      <c r="F41" s="83">
        <v>68.84</v>
      </c>
      <c r="G41" s="83">
        <v>23.3</v>
      </c>
      <c r="H41" s="83">
        <v>38.090000000000003</v>
      </c>
      <c r="I41" s="83">
        <v>6.19</v>
      </c>
      <c r="J41" s="83">
        <v>10.76</v>
      </c>
      <c r="K41"/>
      <c r="L41"/>
      <c r="M41"/>
      <c r="N41"/>
      <c r="O41"/>
      <c r="P41"/>
      <c r="Q41"/>
      <c r="R41"/>
      <c r="S41"/>
    </row>
    <row r="42" spans="1:19">
      <c r="A42" s="83" t="s">
        <v>452</v>
      </c>
      <c r="B42" s="83">
        <v>77.67</v>
      </c>
      <c r="C42" s="83" t="s">
        <v>286</v>
      </c>
      <c r="D42" s="83">
        <v>307.76</v>
      </c>
      <c r="E42" s="83">
        <v>1</v>
      </c>
      <c r="F42" s="83">
        <v>26.57</v>
      </c>
      <c r="G42" s="83">
        <v>0</v>
      </c>
      <c r="H42" s="83">
        <v>38.090000000000003</v>
      </c>
      <c r="I42" s="83">
        <v>6.19</v>
      </c>
      <c r="J42" s="83">
        <v>10.76</v>
      </c>
      <c r="K42"/>
      <c r="L42"/>
      <c r="M42"/>
      <c r="N42"/>
      <c r="O42"/>
      <c r="P42"/>
      <c r="Q42"/>
      <c r="R42"/>
      <c r="S42"/>
    </row>
    <row r="43" spans="1:19">
      <c r="A43" s="83" t="s">
        <v>458</v>
      </c>
      <c r="B43" s="83">
        <v>39.020000000000003</v>
      </c>
      <c r="C43" s="83" t="s">
        <v>286</v>
      </c>
      <c r="D43" s="83">
        <v>118.94</v>
      </c>
      <c r="E43" s="83">
        <v>4</v>
      </c>
      <c r="F43" s="83">
        <v>39.950000000000003</v>
      </c>
      <c r="G43" s="83">
        <v>13.18</v>
      </c>
      <c r="H43" s="83">
        <v>19.09</v>
      </c>
      <c r="I43" s="83">
        <v>26.01</v>
      </c>
      <c r="J43" s="83">
        <v>14.3</v>
      </c>
      <c r="K43"/>
      <c r="L43"/>
      <c r="M43"/>
      <c r="N43"/>
      <c r="O43"/>
      <c r="P43"/>
      <c r="Q43"/>
      <c r="R43"/>
      <c r="S43"/>
    </row>
    <row r="44" spans="1:19">
      <c r="A44" s="83" t="s">
        <v>465</v>
      </c>
      <c r="B44" s="83">
        <v>39.020000000000003</v>
      </c>
      <c r="C44" s="83" t="s">
        <v>286</v>
      </c>
      <c r="D44" s="83">
        <v>118.94</v>
      </c>
      <c r="E44" s="83">
        <v>1</v>
      </c>
      <c r="F44" s="83">
        <v>39.950000000000003</v>
      </c>
      <c r="G44" s="83">
        <v>13.19</v>
      </c>
      <c r="H44" s="83">
        <v>19.09</v>
      </c>
      <c r="I44" s="83">
        <v>26.01</v>
      </c>
      <c r="J44" s="83">
        <v>14.3</v>
      </c>
      <c r="K44"/>
      <c r="L44"/>
      <c r="M44"/>
      <c r="N44"/>
      <c r="O44"/>
      <c r="P44"/>
      <c r="Q44"/>
      <c r="R44"/>
      <c r="S44"/>
    </row>
    <row r="45" spans="1:19">
      <c r="A45" s="83" t="s">
        <v>459</v>
      </c>
      <c r="B45" s="83">
        <v>39.020000000000003</v>
      </c>
      <c r="C45" s="83" t="s">
        <v>286</v>
      </c>
      <c r="D45" s="83">
        <v>118.93</v>
      </c>
      <c r="E45" s="83">
        <v>4</v>
      </c>
      <c r="F45" s="83">
        <v>39.950000000000003</v>
      </c>
      <c r="G45" s="83">
        <v>13.18</v>
      </c>
      <c r="H45" s="83">
        <v>19.09</v>
      </c>
      <c r="I45" s="83">
        <v>26.01</v>
      </c>
      <c r="J45" s="83">
        <v>14.3</v>
      </c>
      <c r="K45"/>
      <c r="L45"/>
      <c r="M45"/>
      <c r="N45"/>
      <c r="O45"/>
      <c r="P45"/>
      <c r="Q45"/>
      <c r="R45"/>
      <c r="S45"/>
    </row>
    <row r="46" spans="1:19">
      <c r="A46" s="83" t="s">
        <v>466</v>
      </c>
      <c r="B46" s="83">
        <v>39.020000000000003</v>
      </c>
      <c r="C46" s="83" t="s">
        <v>286</v>
      </c>
      <c r="D46" s="83">
        <v>118.93</v>
      </c>
      <c r="E46" s="83">
        <v>1</v>
      </c>
      <c r="F46" s="83">
        <v>39.950000000000003</v>
      </c>
      <c r="G46" s="83">
        <v>13.19</v>
      </c>
      <c r="H46" s="83">
        <v>19.09</v>
      </c>
      <c r="I46" s="83">
        <v>26.01</v>
      </c>
      <c r="J46" s="83">
        <v>14.3</v>
      </c>
      <c r="K46"/>
      <c r="L46"/>
      <c r="M46"/>
      <c r="N46"/>
      <c r="O46"/>
      <c r="P46"/>
      <c r="Q46"/>
      <c r="R46"/>
      <c r="S46"/>
    </row>
    <row r="47" spans="1:19">
      <c r="A47" s="83" t="s">
        <v>460</v>
      </c>
      <c r="B47" s="83">
        <v>24.52</v>
      </c>
      <c r="C47" s="83" t="s">
        <v>286</v>
      </c>
      <c r="D47" s="83">
        <v>74.75</v>
      </c>
      <c r="E47" s="83">
        <v>76</v>
      </c>
      <c r="F47" s="83">
        <v>11.15</v>
      </c>
      <c r="G47" s="83">
        <v>3.68</v>
      </c>
      <c r="H47" s="83">
        <v>19.09</v>
      </c>
      <c r="I47" s="83">
        <v>16.350000000000001</v>
      </c>
      <c r="J47" s="83">
        <v>14.3</v>
      </c>
      <c r="K47"/>
      <c r="L47"/>
      <c r="M47"/>
      <c r="N47"/>
      <c r="O47"/>
      <c r="P47"/>
      <c r="Q47"/>
      <c r="R47"/>
      <c r="S47"/>
    </row>
    <row r="48" spans="1:19">
      <c r="A48" s="83" t="s">
        <v>467</v>
      </c>
      <c r="B48" s="83">
        <v>24.53</v>
      </c>
      <c r="C48" s="83" t="s">
        <v>286</v>
      </c>
      <c r="D48" s="83">
        <v>74.77</v>
      </c>
      <c r="E48" s="83">
        <v>9</v>
      </c>
      <c r="F48" s="83">
        <v>20.440000000000001</v>
      </c>
      <c r="G48" s="83">
        <v>6.75</v>
      </c>
      <c r="H48" s="83">
        <v>19.09</v>
      </c>
      <c r="I48" s="83">
        <v>16.350000000000001</v>
      </c>
      <c r="J48" s="83">
        <v>14.3</v>
      </c>
      <c r="K48"/>
      <c r="L48"/>
      <c r="M48"/>
      <c r="N48"/>
      <c r="O48"/>
      <c r="P48"/>
      <c r="Q48"/>
      <c r="R48"/>
      <c r="S48"/>
    </row>
    <row r="49" spans="1:19">
      <c r="A49" s="83" t="s">
        <v>461</v>
      </c>
      <c r="B49" s="83">
        <v>24.53</v>
      </c>
      <c r="C49" s="83" t="s">
        <v>286</v>
      </c>
      <c r="D49" s="83">
        <v>74.77</v>
      </c>
      <c r="E49" s="83">
        <v>76</v>
      </c>
      <c r="F49" s="83">
        <v>11.15</v>
      </c>
      <c r="G49" s="83">
        <v>3.68</v>
      </c>
      <c r="H49" s="83">
        <v>19.09</v>
      </c>
      <c r="I49" s="83">
        <v>16.350000000000001</v>
      </c>
      <c r="J49" s="83">
        <v>14.3</v>
      </c>
      <c r="K49"/>
      <c r="L49"/>
      <c r="M49"/>
      <c r="N49"/>
      <c r="O49"/>
      <c r="P49"/>
      <c r="Q49"/>
      <c r="R49"/>
      <c r="S49"/>
    </row>
    <row r="50" spans="1:19">
      <c r="A50" s="83" t="s">
        <v>462</v>
      </c>
      <c r="B50" s="83">
        <v>39.020000000000003</v>
      </c>
      <c r="C50" s="83" t="s">
        <v>286</v>
      </c>
      <c r="D50" s="83">
        <v>118.94</v>
      </c>
      <c r="E50" s="83">
        <v>4</v>
      </c>
      <c r="F50" s="83">
        <v>39.950000000000003</v>
      </c>
      <c r="G50" s="83">
        <v>13.18</v>
      </c>
      <c r="H50" s="83">
        <v>19.09</v>
      </c>
      <c r="I50" s="83">
        <v>26.01</v>
      </c>
      <c r="J50" s="83">
        <v>14.3</v>
      </c>
      <c r="K50"/>
      <c r="L50"/>
      <c r="M50"/>
      <c r="N50"/>
      <c r="O50"/>
      <c r="P50"/>
      <c r="Q50"/>
      <c r="R50"/>
      <c r="S50"/>
    </row>
    <row r="51" spans="1:19">
      <c r="A51" s="83" t="s">
        <v>463</v>
      </c>
      <c r="B51" s="83">
        <v>39.020000000000003</v>
      </c>
      <c r="C51" s="83" t="s">
        <v>286</v>
      </c>
      <c r="D51" s="83">
        <v>118.93</v>
      </c>
      <c r="E51" s="83">
        <v>4</v>
      </c>
      <c r="F51" s="83">
        <v>39.950000000000003</v>
      </c>
      <c r="G51" s="83">
        <v>13.18</v>
      </c>
      <c r="H51" s="83">
        <v>19.09</v>
      </c>
      <c r="I51" s="83">
        <v>26.01</v>
      </c>
      <c r="J51" s="83">
        <v>14.3</v>
      </c>
      <c r="K51"/>
      <c r="L51"/>
      <c r="M51"/>
      <c r="N51"/>
      <c r="O51"/>
      <c r="P51"/>
      <c r="Q51"/>
      <c r="R51"/>
      <c r="S51"/>
    </row>
    <row r="52" spans="1:19">
      <c r="A52" s="83" t="s">
        <v>454</v>
      </c>
      <c r="B52" s="83">
        <v>94.76</v>
      </c>
      <c r="C52" s="83" t="s">
        <v>286</v>
      </c>
      <c r="D52" s="83">
        <v>375.47</v>
      </c>
      <c r="E52" s="83">
        <v>1</v>
      </c>
      <c r="F52" s="83">
        <v>36.229999999999997</v>
      </c>
      <c r="G52" s="83">
        <v>0</v>
      </c>
      <c r="H52" s="83">
        <v>3.96</v>
      </c>
      <c r="I52" s="83">
        <v>46.45</v>
      </c>
      <c r="J52" s="83">
        <v>2.69</v>
      </c>
      <c r="K52"/>
      <c r="L52"/>
      <c r="M52"/>
      <c r="N52"/>
      <c r="O52"/>
      <c r="P52"/>
      <c r="Q52"/>
      <c r="R52"/>
      <c r="S52"/>
    </row>
    <row r="53" spans="1:19">
      <c r="A53" s="83" t="s">
        <v>287</v>
      </c>
      <c r="B53" s="83">
        <v>11345.29</v>
      </c>
      <c r="C53" s="83"/>
      <c r="D53" s="83">
        <v>35184.81</v>
      </c>
      <c r="E53" s="83"/>
      <c r="F53" s="83">
        <v>4025.82</v>
      </c>
      <c r="G53" s="83">
        <v>1214.08</v>
      </c>
      <c r="H53" s="83">
        <v>16.507999999999999</v>
      </c>
      <c r="I53" s="83">
        <v>8.0299999999999994</v>
      </c>
      <c r="J53" s="83">
        <v>35.5139</v>
      </c>
      <c r="K53"/>
      <c r="L53"/>
      <c r="M53"/>
      <c r="N53"/>
      <c r="O53"/>
      <c r="P53"/>
      <c r="Q53"/>
      <c r="R53"/>
      <c r="S53"/>
    </row>
    <row r="54" spans="1:19">
      <c r="A54" s="83" t="s">
        <v>472</v>
      </c>
      <c r="B54" s="83">
        <v>11345.29</v>
      </c>
      <c r="C54" s="83"/>
      <c r="D54" s="83">
        <v>35184.81</v>
      </c>
      <c r="E54" s="83"/>
      <c r="F54" s="83">
        <v>4025.82</v>
      </c>
      <c r="G54" s="83">
        <v>1214.08</v>
      </c>
      <c r="H54" s="83">
        <v>16.507999999999999</v>
      </c>
      <c r="I54" s="83">
        <v>8.0299999999999994</v>
      </c>
      <c r="J54" s="83">
        <v>35.5139</v>
      </c>
      <c r="K54"/>
      <c r="L54"/>
      <c r="M54"/>
      <c r="N54"/>
      <c r="O54"/>
      <c r="P54"/>
      <c r="Q54"/>
      <c r="R54"/>
      <c r="S54"/>
    </row>
    <row r="55" spans="1:19">
      <c r="A55" s="83" t="s">
        <v>473</v>
      </c>
      <c r="B55" s="83">
        <v>0</v>
      </c>
      <c r="C55" s="83"/>
      <c r="D55" s="83">
        <v>0</v>
      </c>
      <c r="E55" s="83"/>
      <c r="F55" s="83">
        <v>0</v>
      </c>
      <c r="G55" s="83">
        <v>0</v>
      </c>
      <c r="H55" s="83"/>
      <c r="I55" s="83"/>
      <c r="J55" s="83"/>
      <c r="K55"/>
      <c r="L55"/>
      <c r="M55"/>
      <c r="N55"/>
      <c r="O55"/>
      <c r="P55"/>
      <c r="Q55"/>
      <c r="R55"/>
      <c r="S55"/>
    </row>
    <row r="56" spans="1:1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>
      <c r="A57" s="75"/>
      <c r="B57" s="83" t="s">
        <v>176</v>
      </c>
      <c r="C57" s="83" t="s">
        <v>474</v>
      </c>
      <c r="D57" s="83" t="s">
        <v>475</v>
      </c>
      <c r="E57" s="83" t="s">
        <v>476</v>
      </c>
      <c r="F57" s="83" t="s">
        <v>477</v>
      </c>
      <c r="G57" s="83" t="s">
        <v>478</v>
      </c>
      <c r="H57" s="83" t="s">
        <v>479</v>
      </c>
      <c r="I57" s="83" t="s">
        <v>480</v>
      </c>
      <c r="J57"/>
      <c r="K57"/>
      <c r="L57"/>
      <c r="M57"/>
      <c r="N57"/>
      <c r="O57"/>
      <c r="P57"/>
      <c r="Q57"/>
      <c r="R57"/>
      <c r="S57"/>
    </row>
    <row r="58" spans="1:19">
      <c r="A58" s="83" t="s">
        <v>529</v>
      </c>
      <c r="B58" s="83" t="s">
        <v>732</v>
      </c>
      <c r="C58" s="83">
        <v>0.08</v>
      </c>
      <c r="D58" s="83">
        <v>1.647</v>
      </c>
      <c r="E58" s="83">
        <v>2.1850000000000001</v>
      </c>
      <c r="F58" s="83">
        <v>97.55</v>
      </c>
      <c r="G58" s="83">
        <v>0</v>
      </c>
      <c r="H58" s="83">
        <v>90</v>
      </c>
      <c r="I58" s="83" t="s">
        <v>483</v>
      </c>
      <c r="J58"/>
      <c r="K58"/>
      <c r="L58"/>
      <c r="M58"/>
      <c r="N58"/>
      <c r="O58"/>
      <c r="P58"/>
      <c r="Q58"/>
      <c r="R58"/>
      <c r="S58"/>
    </row>
    <row r="59" spans="1:19">
      <c r="A59" s="83" t="s">
        <v>530</v>
      </c>
      <c r="B59" s="83" t="s">
        <v>733</v>
      </c>
      <c r="C59" s="83">
        <v>0.3</v>
      </c>
      <c r="D59" s="83">
        <v>0.27300000000000002</v>
      </c>
      <c r="E59" s="83">
        <v>0.28799999999999998</v>
      </c>
      <c r="F59" s="83">
        <v>331.66</v>
      </c>
      <c r="G59" s="83">
        <v>180</v>
      </c>
      <c r="H59" s="83">
        <v>0</v>
      </c>
      <c r="I59" s="83"/>
      <c r="J59"/>
      <c r="K59"/>
      <c r="L59"/>
      <c r="M59"/>
      <c r="N59"/>
      <c r="O59"/>
      <c r="P59"/>
      <c r="Q59"/>
      <c r="R59"/>
      <c r="S59"/>
    </row>
    <row r="60" spans="1:19">
      <c r="A60" s="83" t="s">
        <v>484</v>
      </c>
      <c r="B60" s="83" t="s">
        <v>482</v>
      </c>
      <c r="C60" s="83">
        <v>0.3</v>
      </c>
      <c r="D60" s="83">
        <v>2.254</v>
      </c>
      <c r="E60" s="83">
        <v>3.4009999999999998</v>
      </c>
      <c r="F60" s="83">
        <v>55.76</v>
      </c>
      <c r="G60" s="83">
        <v>90</v>
      </c>
      <c r="H60" s="83">
        <v>90</v>
      </c>
      <c r="I60" s="83" t="s">
        <v>485</v>
      </c>
      <c r="J60"/>
      <c r="K60"/>
      <c r="L60"/>
      <c r="M60"/>
      <c r="N60"/>
      <c r="O60"/>
      <c r="P60"/>
      <c r="Q60"/>
      <c r="R60"/>
      <c r="S60"/>
    </row>
    <row r="61" spans="1:19">
      <c r="A61" s="83" t="s">
        <v>481</v>
      </c>
      <c r="B61" s="83" t="s">
        <v>482</v>
      </c>
      <c r="C61" s="83">
        <v>0.3</v>
      </c>
      <c r="D61" s="83">
        <v>2.254</v>
      </c>
      <c r="E61" s="83">
        <v>3.4009999999999998</v>
      </c>
      <c r="F61" s="83">
        <v>211.13</v>
      </c>
      <c r="G61" s="83">
        <v>0</v>
      </c>
      <c r="H61" s="83">
        <v>90</v>
      </c>
      <c r="I61" s="83" t="s">
        <v>483</v>
      </c>
      <c r="J61"/>
      <c r="K61"/>
      <c r="L61"/>
      <c r="M61"/>
      <c r="N61"/>
      <c r="O61"/>
      <c r="P61"/>
      <c r="Q61"/>
      <c r="R61"/>
      <c r="S61"/>
    </row>
    <row r="62" spans="1:19">
      <c r="A62" s="83" t="s">
        <v>486</v>
      </c>
      <c r="B62" s="83" t="s">
        <v>482</v>
      </c>
      <c r="C62" s="83">
        <v>0.3</v>
      </c>
      <c r="D62" s="83">
        <v>2.254</v>
      </c>
      <c r="E62" s="83">
        <v>3.4009999999999998</v>
      </c>
      <c r="F62" s="83">
        <v>211.13</v>
      </c>
      <c r="G62" s="83">
        <v>180</v>
      </c>
      <c r="H62" s="83">
        <v>90</v>
      </c>
      <c r="I62" s="83" t="s">
        <v>487</v>
      </c>
      <c r="J62"/>
      <c r="K62"/>
      <c r="L62"/>
      <c r="M62"/>
      <c r="N62"/>
      <c r="O62"/>
      <c r="P62"/>
      <c r="Q62"/>
      <c r="R62"/>
      <c r="S62"/>
    </row>
    <row r="63" spans="1:19">
      <c r="A63" s="83" t="s">
        <v>488</v>
      </c>
      <c r="B63" s="83" t="s">
        <v>482</v>
      </c>
      <c r="C63" s="83">
        <v>0.3</v>
      </c>
      <c r="D63" s="83">
        <v>2.254</v>
      </c>
      <c r="E63" s="83">
        <v>3.4009999999999998</v>
      </c>
      <c r="F63" s="83">
        <v>55.76</v>
      </c>
      <c r="G63" s="83">
        <v>270</v>
      </c>
      <c r="H63" s="83">
        <v>90</v>
      </c>
      <c r="I63" s="83" t="s">
        <v>489</v>
      </c>
      <c r="J63"/>
      <c r="K63"/>
      <c r="L63"/>
      <c r="M63"/>
      <c r="N63"/>
      <c r="O63"/>
      <c r="P63"/>
      <c r="Q63"/>
      <c r="R63"/>
      <c r="S63"/>
    </row>
    <row r="64" spans="1:19">
      <c r="A64" s="83" t="s">
        <v>490</v>
      </c>
      <c r="B64" s="83" t="s">
        <v>482</v>
      </c>
      <c r="C64" s="83">
        <v>0.3</v>
      </c>
      <c r="D64" s="83">
        <v>1.8620000000000001</v>
      </c>
      <c r="E64" s="83">
        <v>3.4009999999999998</v>
      </c>
      <c r="F64" s="83">
        <v>1978.83</v>
      </c>
      <c r="G64" s="83">
        <v>0</v>
      </c>
      <c r="H64" s="83">
        <v>180</v>
      </c>
      <c r="I64" s="83"/>
      <c r="J64"/>
      <c r="K64"/>
      <c r="L64"/>
      <c r="M64"/>
      <c r="N64"/>
      <c r="O64"/>
      <c r="P64"/>
      <c r="Q64"/>
      <c r="R64"/>
      <c r="S64"/>
    </row>
    <row r="65" spans="1:19">
      <c r="A65" s="83" t="s">
        <v>499</v>
      </c>
      <c r="B65" s="83" t="s">
        <v>734</v>
      </c>
      <c r="C65" s="83">
        <v>0.08</v>
      </c>
      <c r="D65" s="83">
        <v>1.647</v>
      </c>
      <c r="E65" s="83">
        <v>2.1850000000000001</v>
      </c>
      <c r="F65" s="83">
        <v>22.95</v>
      </c>
      <c r="G65" s="83">
        <v>90</v>
      </c>
      <c r="H65" s="83">
        <v>90</v>
      </c>
      <c r="I65" s="83" t="s">
        <v>485</v>
      </c>
      <c r="J65"/>
      <c r="K65"/>
      <c r="L65"/>
      <c r="M65"/>
      <c r="N65"/>
      <c r="O65"/>
      <c r="P65"/>
      <c r="Q65"/>
      <c r="R65"/>
      <c r="S65"/>
    </row>
    <row r="66" spans="1:19">
      <c r="A66" s="83" t="s">
        <v>500</v>
      </c>
      <c r="B66" s="83" t="s">
        <v>734</v>
      </c>
      <c r="C66" s="83">
        <v>0.08</v>
      </c>
      <c r="D66" s="83">
        <v>1.647</v>
      </c>
      <c r="E66" s="83">
        <v>2.1850000000000001</v>
      </c>
      <c r="F66" s="83">
        <v>129.22999999999999</v>
      </c>
      <c r="G66" s="83">
        <v>180</v>
      </c>
      <c r="H66" s="83">
        <v>90</v>
      </c>
      <c r="I66" s="83" t="s">
        <v>487</v>
      </c>
      <c r="J66"/>
      <c r="K66"/>
      <c r="L66"/>
      <c r="M66"/>
      <c r="N66"/>
      <c r="O66"/>
      <c r="P66"/>
      <c r="Q66"/>
      <c r="R66"/>
      <c r="S66"/>
    </row>
    <row r="67" spans="1:19">
      <c r="A67" s="83" t="s">
        <v>501</v>
      </c>
      <c r="B67" s="83" t="s">
        <v>733</v>
      </c>
      <c r="C67" s="83">
        <v>0.3</v>
      </c>
      <c r="D67" s="83">
        <v>0.27300000000000002</v>
      </c>
      <c r="E67" s="83">
        <v>0.28799999999999998</v>
      </c>
      <c r="F67" s="83">
        <v>188.86</v>
      </c>
      <c r="G67" s="83">
        <v>180</v>
      </c>
      <c r="H67" s="83">
        <v>0</v>
      </c>
      <c r="I67" s="83"/>
      <c r="J67"/>
      <c r="K67"/>
      <c r="L67"/>
      <c r="M67"/>
      <c r="N67"/>
      <c r="O67"/>
      <c r="P67"/>
      <c r="Q67"/>
      <c r="R67"/>
      <c r="S67"/>
    </row>
    <row r="68" spans="1:19">
      <c r="A68" s="83" t="s">
        <v>517</v>
      </c>
      <c r="B68" s="83" t="s">
        <v>732</v>
      </c>
      <c r="C68" s="83">
        <v>0.08</v>
      </c>
      <c r="D68" s="83">
        <v>1.647</v>
      </c>
      <c r="E68" s="83">
        <v>2.1850000000000001</v>
      </c>
      <c r="F68" s="83">
        <v>70.599999999999994</v>
      </c>
      <c r="G68" s="83">
        <v>0</v>
      </c>
      <c r="H68" s="83">
        <v>90</v>
      </c>
      <c r="I68" s="83" t="s">
        <v>483</v>
      </c>
      <c r="J68"/>
      <c r="K68"/>
      <c r="L68"/>
      <c r="M68"/>
      <c r="N68"/>
      <c r="O68"/>
      <c r="P68"/>
      <c r="Q68"/>
      <c r="R68"/>
      <c r="S68"/>
    </row>
    <row r="69" spans="1:19">
      <c r="A69" s="83" t="s">
        <v>519</v>
      </c>
      <c r="B69" s="83" t="s">
        <v>732</v>
      </c>
      <c r="C69" s="83">
        <v>0.08</v>
      </c>
      <c r="D69" s="83">
        <v>1.647</v>
      </c>
      <c r="E69" s="83">
        <v>2.1850000000000001</v>
      </c>
      <c r="F69" s="83">
        <v>26.02</v>
      </c>
      <c r="G69" s="83">
        <v>180</v>
      </c>
      <c r="H69" s="83">
        <v>90</v>
      </c>
      <c r="I69" s="83" t="s">
        <v>487</v>
      </c>
      <c r="J69"/>
      <c r="K69"/>
      <c r="L69"/>
      <c r="M69"/>
      <c r="N69"/>
      <c r="O69"/>
      <c r="P69"/>
      <c r="Q69"/>
      <c r="R69"/>
      <c r="S69"/>
    </row>
    <row r="70" spans="1:19">
      <c r="A70" s="83" t="s">
        <v>518</v>
      </c>
      <c r="B70" s="83" t="s">
        <v>732</v>
      </c>
      <c r="C70" s="83">
        <v>0.08</v>
      </c>
      <c r="D70" s="83">
        <v>1.647</v>
      </c>
      <c r="E70" s="83">
        <v>2.1850000000000001</v>
      </c>
      <c r="F70" s="83">
        <v>26.01</v>
      </c>
      <c r="G70" s="83">
        <v>0</v>
      </c>
      <c r="H70" s="83">
        <v>90</v>
      </c>
      <c r="I70" s="83" t="s">
        <v>483</v>
      </c>
      <c r="J70"/>
      <c r="K70"/>
      <c r="L70"/>
      <c r="M70"/>
      <c r="N70"/>
      <c r="O70"/>
      <c r="P70"/>
      <c r="Q70"/>
      <c r="R70"/>
      <c r="S70"/>
    </row>
    <row r="71" spans="1:19">
      <c r="A71" s="83" t="s">
        <v>520</v>
      </c>
      <c r="B71" s="83" t="s">
        <v>732</v>
      </c>
      <c r="C71" s="83">
        <v>0.08</v>
      </c>
      <c r="D71" s="83">
        <v>1.647</v>
      </c>
      <c r="E71" s="83">
        <v>2.1850000000000001</v>
      </c>
      <c r="F71" s="83">
        <v>70.599999999999994</v>
      </c>
      <c r="G71" s="83">
        <v>180</v>
      </c>
      <c r="H71" s="83">
        <v>90</v>
      </c>
      <c r="I71" s="83" t="s">
        <v>487</v>
      </c>
      <c r="J71"/>
      <c r="K71"/>
      <c r="L71"/>
      <c r="M71"/>
      <c r="N71"/>
      <c r="O71"/>
      <c r="P71"/>
      <c r="Q71"/>
      <c r="R71"/>
      <c r="S71"/>
    </row>
    <row r="72" spans="1:19">
      <c r="A72" s="83" t="s">
        <v>537</v>
      </c>
      <c r="B72" s="83" t="s">
        <v>732</v>
      </c>
      <c r="C72" s="83">
        <v>0.08</v>
      </c>
      <c r="D72" s="83">
        <v>1.647</v>
      </c>
      <c r="E72" s="83">
        <v>2.1850000000000001</v>
      </c>
      <c r="F72" s="83">
        <v>17.649999999999999</v>
      </c>
      <c r="G72" s="83">
        <v>0</v>
      </c>
      <c r="H72" s="83">
        <v>90</v>
      </c>
      <c r="I72" s="83" t="s">
        <v>483</v>
      </c>
      <c r="J72"/>
      <c r="K72"/>
      <c r="L72"/>
      <c r="M72"/>
      <c r="N72"/>
      <c r="O72"/>
      <c r="P72"/>
      <c r="Q72"/>
      <c r="R72"/>
      <c r="S72"/>
    </row>
    <row r="73" spans="1:19">
      <c r="A73" s="83" t="s">
        <v>538</v>
      </c>
      <c r="B73" s="83" t="s">
        <v>732</v>
      </c>
      <c r="C73" s="83">
        <v>0.08</v>
      </c>
      <c r="D73" s="83">
        <v>1.647</v>
      </c>
      <c r="E73" s="83">
        <v>2.1850000000000001</v>
      </c>
      <c r="F73" s="83">
        <v>15.79</v>
      </c>
      <c r="G73" s="83">
        <v>0</v>
      </c>
      <c r="H73" s="83">
        <v>90</v>
      </c>
      <c r="I73" s="83" t="s">
        <v>483</v>
      </c>
      <c r="J73"/>
      <c r="K73"/>
      <c r="L73"/>
      <c r="M73"/>
      <c r="N73"/>
      <c r="O73"/>
      <c r="P73"/>
      <c r="Q73"/>
      <c r="R73"/>
      <c r="S73"/>
    </row>
    <row r="74" spans="1:19">
      <c r="A74" s="83" t="s">
        <v>539</v>
      </c>
      <c r="B74" s="83" t="s">
        <v>732</v>
      </c>
      <c r="C74" s="83">
        <v>0.08</v>
      </c>
      <c r="D74" s="83">
        <v>1.647</v>
      </c>
      <c r="E74" s="83">
        <v>2.1850000000000001</v>
      </c>
      <c r="F74" s="83">
        <v>52.03</v>
      </c>
      <c r="G74" s="83">
        <v>180</v>
      </c>
      <c r="H74" s="83">
        <v>90</v>
      </c>
      <c r="I74" s="83" t="s">
        <v>487</v>
      </c>
      <c r="J74"/>
      <c r="K74"/>
      <c r="L74"/>
      <c r="M74"/>
      <c r="N74"/>
      <c r="O74"/>
      <c r="P74"/>
      <c r="Q74"/>
      <c r="R74"/>
      <c r="S74"/>
    </row>
    <row r="75" spans="1:19">
      <c r="A75" s="83" t="s">
        <v>540</v>
      </c>
      <c r="B75" s="83" t="s">
        <v>733</v>
      </c>
      <c r="C75" s="83">
        <v>0.3</v>
      </c>
      <c r="D75" s="83">
        <v>0.27300000000000002</v>
      </c>
      <c r="E75" s="83">
        <v>0.28799999999999998</v>
      </c>
      <c r="F75" s="83">
        <v>244.71</v>
      </c>
      <c r="G75" s="83">
        <v>90</v>
      </c>
      <c r="H75" s="83">
        <v>0</v>
      </c>
      <c r="I75" s="83"/>
      <c r="J75"/>
      <c r="K75"/>
      <c r="L75"/>
      <c r="M75"/>
      <c r="N75"/>
      <c r="O75"/>
      <c r="P75"/>
      <c r="Q75"/>
      <c r="R75"/>
      <c r="S75"/>
    </row>
    <row r="76" spans="1:19">
      <c r="A76" s="83" t="s">
        <v>541</v>
      </c>
      <c r="B76" s="83" t="s">
        <v>733</v>
      </c>
      <c r="C76" s="83">
        <v>0.3</v>
      </c>
      <c r="D76" s="83">
        <v>0.27300000000000002</v>
      </c>
      <c r="E76" s="83">
        <v>0.28799999999999998</v>
      </c>
      <c r="F76" s="83">
        <v>167.42</v>
      </c>
      <c r="G76" s="83">
        <v>270</v>
      </c>
      <c r="H76" s="83">
        <v>0</v>
      </c>
      <c r="I76" s="83"/>
      <c r="J76"/>
      <c r="K76"/>
      <c r="L76"/>
      <c r="M76"/>
      <c r="N76"/>
      <c r="O76"/>
      <c r="P76"/>
      <c r="Q76"/>
      <c r="R76"/>
      <c r="S76"/>
    </row>
    <row r="77" spans="1:19">
      <c r="A77" s="83" t="s">
        <v>531</v>
      </c>
      <c r="B77" s="83" t="s">
        <v>732</v>
      </c>
      <c r="C77" s="83">
        <v>0.08</v>
      </c>
      <c r="D77" s="83">
        <v>1.647</v>
      </c>
      <c r="E77" s="83">
        <v>2.1850000000000001</v>
      </c>
      <c r="F77" s="83">
        <v>97.55</v>
      </c>
      <c r="G77" s="83">
        <v>0</v>
      </c>
      <c r="H77" s="83">
        <v>90</v>
      </c>
      <c r="I77" s="83" t="s">
        <v>483</v>
      </c>
      <c r="J77"/>
      <c r="K77"/>
      <c r="L77"/>
      <c r="M77"/>
      <c r="N77"/>
      <c r="O77"/>
      <c r="P77"/>
      <c r="Q77"/>
      <c r="R77"/>
      <c r="S77"/>
    </row>
    <row r="78" spans="1:19">
      <c r="A78" s="83" t="s">
        <v>532</v>
      </c>
      <c r="B78" s="83" t="s">
        <v>733</v>
      </c>
      <c r="C78" s="83">
        <v>0.3</v>
      </c>
      <c r="D78" s="83">
        <v>0.27300000000000002</v>
      </c>
      <c r="E78" s="83">
        <v>0.28799999999999998</v>
      </c>
      <c r="F78" s="83">
        <v>331.66</v>
      </c>
      <c r="G78" s="83">
        <v>180</v>
      </c>
      <c r="H78" s="83">
        <v>0</v>
      </c>
      <c r="I78" s="83"/>
      <c r="J78"/>
      <c r="K78"/>
      <c r="L78"/>
      <c r="M78"/>
      <c r="N78"/>
      <c r="O78"/>
      <c r="P78"/>
      <c r="Q78"/>
      <c r="R78"/>
      <c r="S78"/>
    </row>
    <row r="79" spans="1:19">
      <c r="A79" s="83" t="s">
        <v>535</v>
      </c>
      <c r="B79" s="83" t="s">
        <v>732</v>
      </c>
      <c r="C79" s="83">
        <v>0.08</v>
      </c>
      <c r="D79" s="83">
        <v>1.647</v>
      </c>
      <c r="E79" s="83">
        <v>2.1850000000000001</v>
      </c>
      <c r="F79" s="83">
        <v>13.94</v>
      </c>
      <c r="G79" s="83">
        <v>180</v>
      </c>
      <c r="H79" s="83">
        <v>90</v>
      </c>
      <c r="I79" s="83" t="s">
        <v>487</v>
      </c>
      <c r="J79"/>
      <c r="K79"/>
      <c r="L79"/>
      <c r="M79"/>
      <c r="N79"/>
      <c r="O79"/>
      <c r="P79"/>
      <c r="Q79"/>
      <c r="R79"/>
      <c r="S79"/>
    </row>
    <row r="80" spans="1:19">
      <c r="A80" s="83" t="s">
        <v>534</v>
      </c>
      <c r="B80" s="83" t="s">
        <v>732</v>
      </c>
      <c r="C80" s="83">
        <v>0.08</v>
      </c>
      <c r="D80" s="83">
        <v>1.647</v>
      </c>
      <c r="E80" s="83">
        <v>2.1850000000000001</v>
      </c>
      <c r="F80" s="83">
        <v>52.03</v>
      </c>
      <c r="G80" s="83">
        <v>90</v>
      </c>
      <c r="H80" s="83">
        <v>90</v>
      </c>
      <c r="I80" s="83" t="s">
        <v>485</v>
      </c>
      <c r="J80"/>
      <c r="K80"/>
      <c r="L80"/>
      <c r="M80"/>
      <c r="N80"/>
      <c r="O80"/>
      <c r="P80"/>
      <c r="Q80"/>
      <c r="R80"/>
      <c r="S80"/>
    </row>
    <row r="81" spans="1:19">
      <c r="A81" s="83" t="s">
        <v>533</v>
      </c>
      <c r="B81" s="83" t="s">
        <v>732</v>
      </c>
      <c r="C81" s="83">
        <v>0.08</v>
      </c>
      <c r="D81" s="83">
        <v>1.647</v>
      </c>
      <c r="E81" s="83">
        <v>2.1850000000000001</v>
      </c>
      <c r="F81" s="83">
        <v>21.37</v>
      </c>
      <c r="G81" s="83">
        <v>0</v>
      </c>
      <c r="H81" s="83">
        <v>90</v>
      </c>
      <c r="I81" s="83" t="s">
        <v>483</v>
      </c>
      <c r="J81"/>
      <c r="K81"/>
      <c r="L81"/>
      <c r="M81"/>
      <c r="N81"/>
      <c r="O81"/>
      <c r="P81"/>
      <c r="Q81"/>
      <c r="R81"/>
      <c r="S81"/>
    </row>
    <row r="82" spans="1:19">
      <c r="A82" s="83" t="s">
        <v>536</v>
      </c>
      <c r="B82" s="83" t="s">
        <v>733</v>
      </c>
      <c r="C82" s="83">
        <v>0.3</v>
      </c>
      <c r="D82" s="83">
        <v>0.27300000000000002</v>
      </c>
      <c r="E82" s="83">
        <v>0.28799999999999998</v>
      </c>
      <c r="F82" s="83">
        <v>103.3</v>
      </c>
      <c r="G82" s="83">
        <v>270</v>
      </c>
      <c r="H82" s="83">
        <v>0</v>
      </c>
      <c r="I82" s="83"/>
      <c r="J82"/>
      <c r="K82"/>
      <c r="L82"/>
      <c r="M82"/>
      <c r="N82"/>
      <c r="O82"/>
      <c r="P82"/>
      <c r="Q82"/>
      <c r="R82"/>
      <c r="S82"/>
    </row>
    <row r="83" spans="1:19">
      <c r="A83" s="83" t="s">
        <v>498</v>
      </c>
      <c r="B83" s="83" t="s">
        <v>734</v>
      </c>
      <c r="C83" s="83">
        <v>0.08</v>
      </c>
      <c r="D83" s="83">
        <v>1.647</v>
      </c>
      <c r="E83" s="83">
        <v>2.1850000000000001</v>
      </c>
      <c r="F83" s="83">
        <v>67.63</v>
      </c>
      <c r="G83" s="83">
        <v>90</v>
      </c>
      <c r="H83" s="83">
        <v>90</v>
      </c>
      <c r="I83" s="83" t="s">
        <v>485</v>
      </c>
      <c r="J83"/>
      <c r="K83"/>
      <c r="L83"/>
      <c r="M83"/>
      <c r="N83"/>
      <c r="O83"/>
      <c r="P83"/>
      <c r="Q83"/>
      <c r="R83"/>
      <c r="S83"/>
    </row>
    <row r="84" spans="1:19">
      <c r="A84" s="83" t="s">
        <v>497</v>
      </c>
      <c r="B84" s="83" t="s">
        <v>734</v>
      </c>
      <c r="C84" s="83">
        <v>0.08</v>
      </c>
      <c r="D84" s="83">
        <v>1.647</v>
      </c>
      <c r="E84" s="83">
        <v>2.1850000000000001</v>
      </c>
      <c r="F84" s="83">
        <v>18.12</v>
      </c>
      <c r="G84" s="83">
        <v>0</v>
      </c>
      <c r="H84" s="83">
        <v>90</v>
      </c>
      <c r="I84" s="83" t="s">
        <v>483</v>
      </c>
      <c r="J84"/>
      <c r="K84"/>
      <c r="L84"/>
      <c r="M84"/>
      <c r="N84"/>
      <c r="O84"/>
      <c r="P84"/>
      <c r="Q84"/>
      <c r="R84"/>
      <c r="S84"/>
    </row>
    <row r="85" spans="1:19">
      <c r="A85" s="83" t="s">
        <v>502</v>
      </c>
      <c r="B85" s="83" t="s">
        <v>734</v>
      </c>
      <c r="C85" s="83">
        <v>0.08</v>
      </c>
      <c r="D85" s="83">
        <v>1.647</v>
      </c>
      <c r="E85" s="83">
        <v>2.1850000000000001</v>
      </c>
      <c r="F85" s="83">
        <v>213.77</v>
      </c>
      <c r="G85" s="83">
        <v>0</v>
      </c>
      <c r="H85" s="83">
        <v>90</v>
      </c>
      <c r="I85" s="83" t="s">
        <v>483</v>
      </c>
      <c r="J85"/>
      <c r="K85"/>
      <c r="L85"/>
      <c r="M85"/>
      <c r="N85"/>
      <c r="O85"/>
      <c r="P85"/>
      <c r="Q85"/>
      <c r="R85"/>
      <c r="S85"/>
    </row>
    <row r="86" spans="1:19">
      <c r="A86" s="83" t="s">
        <v>504</v>
      </c>
      <c r="B86" s="83" t="s">
        <v>734</v>
      </c>
      <c r="C86" s="83">
        <v>0.08</v>
      </c>
      <c r="D86" s="83">
        <v>1.647</v>
      </c>
      <c r="E86" s="83">
        <v>2.1850000000000001</v>
      </c>
      <c r="F86" s="83">
        <v>167.88</v>
      </c>
      <c r="G86" s="83">
        <v>180</v>
      </c>
      <c r="H86" s="83">
        <v>90</v>
      </c>
      <c r="I86" s="83" t="s">
        <v>487</v>
      </c>
      <c r="J86"/>
      <c r="K86"/>
      <c r="L86"/>
      <c r="M86"/>
      <c r="N86"/>
      <c r="O86"/>
      <c r="P86"/>
      <c r="Q86"/>
      <c r="R86"/>
      <c r="S86"/>
    </row>
    <row r="87" spans="1:19">
      <c r="A87" s="83" t="s">
        <v>505</v>
      </c>
      <c r="B87" s="83" t="s">
        <v>734</v>
      </c>
      <c r="C87" s="83">
        <v>0.08</v>
      </c>
      <c r="D87" s="83">
        <v>1.647</v>
      </c>
      <c r="E87" s="83">
        <v>2.1850000000000001</v>
      </c>
      <c r="F87" s="83">
        <v>41.06</v>
      </c>
      <c r="G87" s="83">
        <v>270</v>
      </c>
      <c r="H87" s="83">
        <v>90</v>
      </c>
      <c r="I87" s="83" t="s">
        <v>489</v>
      </c>
      <c r="J87"/>
      <c r="K87"/>
      <c r="L87"/>
      <c r="M87"/>
      <c r="N87"/>
      <c r="O87"/>
      <c r="P87"/>
      <c r="Q87"/>
      <c r="R87"/>
      <c r="S87"/>
    </row>
    <row r="88" spans="1:19">
      <c r="A88" s="83" t="s">
        <v>503</v>
      </c>
      <c r="B88" s="83" t="s">
        <v>734</v>
      </c>
      <c r="C88" s="83">
        <v>0.08</v>
      </c>
      <c r="D88" s="83">
        <v>1.647</v>
      </c>
      <c r="E88" s="83">
        <v>2.1850000000000001</v>
      </c>
      <c r="F88" s="83">
        <v>12.08</v>
      </c>
      <c r="G88" s="83">
        <v>0</v>
      </c>
      <c r="H88" s="83">
        <v>90</v>
      </c>
      <c r="I88" s="83" t="s">
        <v>483</v>
      </c>
      <c r="J88"/>
      <c r="K88"/>
      <c r="L88"/>
      <c r="M88"/>
      <c r="N88"/>
      <c r="O88"/>
      <c r="P88"/>
      <c r="Q88"/>
      <c r="R88"/>
      <c r="S88"/>
    </row>
    <row r="89" spans="1:19">
      <c r="A89" s="83" t="s">
        <v>506</v>
      </c>
      <c r="B89" s="83" t="s">
        <v>733</v>
      </c>
      <c r="C89" s="83">
        <v>0.3</v>
      </c>
      <c r="D89" s="83">
        <v>0.27300000000000002</v>
      </c>
      <c r="E89" s="83">
        <v>0.28799999999999998</v>
      </c>
      <c r="F89" s="83">
        <v>245.35</v>
      </c>
      <c r="G89" s="83">
        <v>180</v>
      </c>
      <c r="H89" s="83">
        <v>0</v>
      </c>
      <c r="I89" s="83"/>
      <c r="J89"/>
      <c r="K89"/>
      <c r="L89"/>
      <c r="M89"/>
      <c r="N89"/>
      <c r="O89"/>
      <c r="P89"/>
      <c r="Q89"/>
      <c r="R89"/>
      <c r="S89"/>
    </row>
    <row r="90" spans="1:19">
      <c r="A90" s="83" t="s">
        <v>495</v>
      </c>
      <c r="B90" s="83" t="s">
        <v>734</v>
      </c>
      <c r="C90" s="83">
        <v>0.08</v>
      </c>
      <c r="D90" s="83">
        <v>1.647</v>
      </c>
      <c r="E90" s="83">
        <v>2.1850000000000001</v>
      </c>
      <c r="F90" s="83">
        <v>62.8</v>
      </c>
      <c r="G90" s="83">
        <v>0</v>
      </c>
      <c r="H90" s="83">
        <v>90</v>
      </c>
      <c r="I90" s="83" t="s">
        <v>483</v>
      </c>
      <c r="J90"/>
      <c r="K90"/>
      <c r="L90"/>
      <c r="M90"/>
      <c r="N90"/>
      <c r="O90"/>
      <c r="P90"/>
      <c r="Q90"/>
      <c r="R90"/>
      <c r="S90"/>
    </row>
    <row r="91" spans="1:19">
      <c r="A91" s="83" t="s">
        <v>491</v>
      </c>
      <c r="B91" s="83" t="s">
        <v>734</v>
      </c>
      <c r="C91" s="83">
        <v>0.08</v>
      </c>
      <c r="D91" s="83">
        <v>1.647</v>
      </c>
      <c r="E91" s="83">
        <v>2.1850000000000001</v>
      </c>
      <c r="F91" s="83">
        <v>45.89</v>
      </c>
      <c r="G91" s="83">
        <v>180</v>
      </c>
      <c r="H91" s="83">
        <v>90</v>
      </c>
      <c r="I91" s="83" t="s">
        <v>487</v>
      </c>
      <c r="J91"/>
      <c r="K91"/>
      <c r="L91"/>
      <c r="M91"/>
      <c r="N91"/>
      <c r="O91"/>
      <c r="P91"/>
      <c r="Q91"/>
      <c r="R91"/>
      <c r="S91"/>
    </row>
    <row r="92" spans="1:19">
      <c r="A92" s="83" t="s">
        <v>492</v>
      </c>
      <c r="B92" s="83" t="s">
        <v>734</v>
      </c>
      <c r="C92" s="83">
        <v>0.08</v>
      </c>
      <c r="D92" s="83">
        <v>1.647</v>
      </c>
      <c r="E92" s="83">
        <v>2.1850000000000001</v>
      </c>
      <c r="F92" s="83">
        <v>22.95</v>
      </c>
      <c r="G92" s="83">
        <v>270</v>
      </c>
      <c r="H92" s="83">
        <v>90</v>
      </c>
      <c r="I92" s="83" t="s">
        <v>489</v>
      </c>
      <c r="J92"/>
      <c r="K92"/>
      <c r="L92"/>
      <c r="M92"/>
      <c r="N92"/>
      <c r="O92"/>
      <c r="P92"/>
      <c r="Q92"/>
      <c r="R92"/>
      <c r="S92"/>
    </row>
    <row r="93" spans="1:19">
      <c r="A93" s="83" t="s">
        <v>493</v>
      </c>
      <c r="B93" s="83" t="s">
        <v>733</v>
      </c>
      <c r="C93" s="83">
        <v>0.3</v>
      </c>
      <c r="D93" s="83">
        <v>0.27300000000000002</v>
      </c>
      <c r="E93" s="83">
        <v>0.28799999999999998</v>
      </c>
      <c r="F93" s="83">
        <v>67.069999999999993</v>
      </c>
      <c r="G93" s="83">
        <v>180</v>
      </c>
      <c r="H93" s="83">
        <v>0</v>
      </c>
      <c r="I93" s="83"/>
      <c r="J93"/>
      <c r="K93"/>
      <c r="L93"/>
      <c r="M93"/>
      <c r="N93"/>
      <c r="O93"/>
      <c r="P93"/>
      <c r="Q93"/>
      <c r="R93"/>
      <c r="S93"/>
    </row>
    <row r="94" spans="1:19">
      <c r="A94" s="83" t="s">
        <v>494</v>
      </c>
      <c r="B94" s="83" t="s">
        <v>734</v>
      </c>
      <c r="C94" s="83">
        <v>0.08</v>
      </c>
      <c r="D94" s="83">
        <v>1.647</v>
      </c>
      <c r="E94" s="83">
        <v>2.1850000000000001</v>
      </c>
      <c r="F94" s="83">
        <v>26.57</v>
      </c>
      <c r="G94" s="83">
        <v>270</v>
      </c>
      <c r="H94" s="83">
        <v>90</v>
      </c>
      <c r="I94" s="83" t="s">
        <v>489</v>
      </c>
      <c r="J94"/>
      <c r="K94"/>
      <c r="L94"/>
      <c r="M94"/>
      <c r="N94"/>
      <c r="O94"/>
      <c r="P94"/>
      <c r="Q94"/>
      <c r="R94"/>
      <c r="S94"/>
    </row>
    <row r="95" spans="1:19">
      <c r="A95" s="83" t="s">
        <v>507</v>
      </c>
      <c r="B95" s="83" t="s">
        <v>732</v>
      </c>
      <c r="C95" s="83">
        <v>0.08</v>
      </c>
      <c r="D95" s="83">
        <v>1.647</v>
      </c>
      <c r="E95" s="83">
        <v>2.1850000000000001</v>
      </c>
      <c r="F95" s="83">
        <v>55.74</v>
      </c>
      <c r="G95" s="83">
        <v>180</v>
      </c>
      <c r="H95" s="83">
        <v>90</v>
      </c>
      <c r="I95" s="83" t="s">
        <v>487</v>
      </c>
      <c r="J95"/>
      <c r="K95"/>
      <c r="L95"/>
      <c r="M95"/>
      <c r="N95"/>
      <c r="O95"/>
      <c r="P95"/>
      <c r="Q95"/>
      <c r="R95"/>
      <c r="S95"/>
    </row>
    <row r="96" spans="1:19">
      <c r="A96" s="83" t="s">
        <v>508</v>
      </c>
      <c r="B96" s="83" t="s">
        <v>732</v>
      </c>
      <c r="C96" s="83">
        <v>0.08</v>
      </c>
      <c r="D96" s="83">
        <v>1.647</v>
      </c>
      <c r="E96" s="83">
        <v>2.1850000000000001</v>
      </c>
      <c r="F96" s="83">
        <v>104.06</v>
      </c>
      <c r="G96" s="83">
        <v>270</v>
      </c>
      <c r="H96" s="83">
        <v>90</v>
      </c>
      <c r="I96" s="83" t="s">
        <v>489</v>
      </c>
      <c r="J96"/>
      <c r="K96"/>
      <c r="L96"/>
      <c r="M96"/>
      <c r="N96"/>
      <c r="O96"/>
      <c r="P96"/>
      <c r="Q96"/>
      <c r="R96"/>
      <c r="S96"/>
    </row>
    <row r="97" spans="1:19">
      <c r="A97" s="83" t="s">
        <v>521</v>
      </c>
      <c r="B97" s="83" t="s">
        <v>732</v>
      </c>
      <c r="C97" s="83">
        <v>0.08</v>
      </c>
      <c r="D97" s="83">
        <v>1.647</v>
      </c>
      <c r="E97" s="83">
        <v>2.1850000000000001</v>
      </c>
      <c r="F97" s="83">
        <v>13.94</v>
      </c>
      <c r="G97" s="83">
        <v>180</v>
      </c>
      <c r="H97" s="83">
        <v>90</v>
      </c>
      <c r="I97" s="83" t="s">
        <v>487</v>
      </c>
      <c r="J97"/>
      <c r="K97"/>
      <c r="L97"/>
      <c r="M97"/>
      <c r="N97"/>
      <c r="O97"/>
      <c r="P97"/>
      <c r="Q97"/>
      <c r="R97"/>
      <c r="S97"/>
    </row>
    <row r="98" spans="1:19">
      <c r="A98" s="83" t="s">
        <v>522</v>
      </c>
      <c r="B98" s="83" t="s">
        <v>732</v>
      </c>
      <c r="C98" s="83">
        <v>0.08</v>
      </c>
      <c r="D98" s="83">
        <v>1.647</v>
      </c>
      <c r="E98" s="83">
        <v>2.1850000000000001</v>
      </c>
      <c r="F98" s="83">
        <v>26.01</v>
      </c>
      <c r="G98" s="83">
        <v>270</v>
      </c>
      <c r="H98" s="83">
        <v>90</v>
      </c>
      <c r="I98" s="83" t="s">
        <v>489</v>
      </c>
      <c r="J98"/>
      <c r="K98"/>
      <c r="L98"/>
      <c r="M98"/>
      <c r="N98"/>
      <c r="O98"/>
      <c r="P98"/>
      <c r="Q98"/>
      <c r="R98"/>
      <c r="S98"/>
    </row>
    <row r="99" spans="1:19">
      <c r="A99" s="83" t="s">
        <v>523</v>
      </c>
      <c r="B99" s="83" t="s">
        <v>733</v>
      </c>
      <c r="C99" s="83">
        <v>0.3</v>
      </c>
      <c r="D99" s="83">
        <v>0.27300000000000002</v>
      </c>
      <c r="E99" s="83">
        <v>0.28799999999999998</v>
      </c>
      <c r="F99" s="83">
        <v>39.020000000000003</v>
      </c>
      <c r="G99" s="83">
        <v>180</v>
      </c>
      <c r="H99" s="83">
        <v>0</v>
      </c>
      <c r="I99" s="83"/>
      <c r="J99"/>
      <c r="K99"/>
      <c r="L99"/>
      <c r="M99"/>
      <c r="N99"/>
      <c r="O99"/>
      <c r="P99"/>
      <c r="Q99"/>
      <c r="R99"/>
      <c r="S99"/>
    </row>
    <row r="100" spans="1:19">
      <c r="A100" s="83" t="s">
        <v>509</v>
      </c>
      <c r="B100" s="83" t="s">
        <v>732</v>
      </c>
      <c r="C100" s="83">
        <v>0.08</v>
      </c>
      <c r="D100" s="83">
        <v>1.647</v>
      </c>
      <c r="E100" s="83">
        <v>2.1850000000000001</v>
      </c>
      <c r="F100" s="83">
        <v>55.74</v>
      </c>
      <c r="G100" s="83">
        <v>0</v>
      </c>
      <c r="H100" s="83">
        <v>90</v>
      </c>
      <c r="I100" s="83" t="s">
        <v>483</v>
      </c>
      <c r="J100"/>
      <c r="K100"/>
      <c r="L100"/>
      <c r="M100"/>
      <c r="N100"/>
      <c r="O100"/>
      <c r="P100"/>
      <c r="Q100"/>
      <c r="R100"/>
      <c r="S100"/>
    </row>
    <row r="101" spans="1:19">
      <c r="A101" s="83" t="s">
        <v>510</v>
      </c>
      <c r="B101" s="83" t="s">
        <v>732</v>
      </c>
      <c r="C101" s="83">
        <v>0.08</v>
      </c>
      <c r="D101" s="83">
        <v>1.647</v>
      </c>
      <c r="E101" s="83">
        <v>2.1850000000000001</v>
      </c>
      <c r="F101" s="83">
        <v>104.05</v>
      </c>
      <c r="G101" s="83">
        <v>270</v>
      </c>
      <c r="H101" s="83">
        <v>90</v>
      </c>
      <c r="I101" s="83" t="s">
        <v>489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83" t="s">
        <v>524</v>
      </c>
      <c r="B102" s="83" t="s">
        <v>732</v>
      </c>
      <c r="C102" s="83">
        <v>0.08</v>
      </c>
      <c r="D102" s="83">
        <v>1.647</v>
      </c>
      <c r="E102" s="83">
        <v>2.1850000000000001</v>
      </c>
      <c r="F102" s="83">
        <v>13.94</v>
      </c>
      <c r="G102" s="83">
        <v>0</v>
      </c>
      <c r="H102" s="83">
        <v>90</v>
      </c>
      <c r="I102" s="83" t="s">
        <v>483</v>
      </c>
      <c r="J102"/>
      <c r="K102"/>
      <c r="L102"/>
      <c r="M102"/>
      <c r="N102"/>
      <c r="O102"/>
      <c r="P102"/>
      <c r="Q102"/>
      <c r="R102"/>
      <c r="S102"/>
    </row>
    <row r="103" spans="1:19">
      <c r="A103" s="83" t="s">
        <v>525</v>
      </c>
      <c r="B103" s="83" t="s">
        <v>732</v>
      </c>
      <c r="C103" s="83">
        <v>0.08</v>
      </c>
      <c r="D103" s="83">
        <v>1.647</v>
      </c>
      <c r="E103" s="83">
        <v>2.1850000000000001</v>
      </c>
      <c r="F103" s="83">
        <v>26.01</v>
      </c>
      <c r="G103" s="83">
        <v>270</v>
      </c>
      <c r="H103" s="83">
        <v>90</v>
      </c>
      <c r="I103" s="83" t="s">
        <v>489</v>
      </c>
      <c r="J103"/>
      <c r="K103"/>
      <c r="L103"/>
      <c r="M103"/>
      <c r="N103"/>
      <c r="O103"/>
      <c r="P103"/>
      <c r="Q103"/>
      <c r="R103"/>
      <c r="S103"/>
    </row>
    <row r="104" spans="1:19">
      <c r="A104" s="83" t="s">
        <v>526</v>
      </c>
      <c r="B104" s="83" t="s">
        <v>733</v>
      </c>
      <c r="C104" s="83">
        <v>0.3</v>
      </c>
      <c r="D104" s="83">
        <v>0.27300000000000002</v>
      </c>
      <c r="E104" s="83">
        <v>0.28799999999999998</v>
      </c>
      <c r="F104" s="83">
        <v>39.020000000000003</v>
      </c>
      <c r="G104" s="83">
        <v>180</v>
      </c>
      <c r="H104" s="83">
        <v>0</v>
      </c>
      <c r="I104" s="83"/>
      <c r="J104"/>
      <c r="K104"/>
      <c r="L104"/>
      <c r="M104"/>
      <c r="N104"/>
      <c r="O104"/>
      <c r="P104"/>
      <c r="Q104"/>
      <c r="R104"/>
      <c r="S104"/>
    </row>
    <row r="105" spans="1:19">
      <c r="A105" s="83" t="s">
        <v>511</v>
      </c>
      <c r="B105" s="83" t="s">
        <v>732</v>
      </c>
      <c r="C105" s="83">
        <v>0.08</v>
      </c>
      <c r="D105" s="83">
        <v>1.647</v>
      </c>
      <c r="E105" s="83">
        <v>2.1850000000000001</v>
      </c>
      <c r="F105" s="83">
        <v>847.14</v>
      </c>
      <c r="G105" s="83">
        <v>180</v>
      </c>
      <c r="H105" s="83">
        <v>90</v>
      </c>
      <c r="I105" s="83" t="s">
        <v>487</v>
      </c>
      <c r="J105"/>
      <c r="K105"/>
      <c r="L105"/>
      <c r="M105"/>
      <c r="N105"/>
      <c r="O105"/>
      <c r="P105"/>
      <c r="Q105"/>
      <c r="R105"/>
      <c r="S105"/>
    </row>
    <row r="106" spans="1:19">
      <c r="A106" s="83" t="s">
        <v>527</v>
      </c>
      <c r="B106" s="83" t="s">
        <v>732</v>
      </c>
      <c r="C106" s="83">
        <v>0.08</v>
      </c>
      <c r="D106" s="83">
        <v>1.647</v>
      </c>
      <c r="E106" s="83">
        <v>2.1850000000000001</v>
      </c>
      <c r="F106" s="83">
        <v>183.96</v>
      </c>
      <c r="G106" s="83">
        <v>180</v>
      </c>
      <c r="H106" s="83">
        <v>90</v>
      </c>
      <c r="I106" s="83" t="s">
        <v>487</v>
      </c>
      <c r="J106"/>
      <c r="K106"/>
      <c r="L106"/>
      <c r="M106"/>
      <c r="N106"/>
      <c r="O106"/>
      <c r="P106"/>
      <c r="Q106"/>
      <c r="R106"/>
      <c r="S106"/>
    </row>
    <row r="107" spans="1:19">
      <c r="A107" s="83" t="s">
        <v>528</v>
      </c>
      <c r="B107" s="83" t="s">
        <v>733</v>
      </c>
      <c r="C107" s="83">
        <v>0.3</v>
      </c>
      <c r="D107" s="83">
        <v>0.27300000000000002</v>
      </c>
      <c r="E107" s="83">
        <v>0.28799999999999998</v>
      </c>
      <c r="F107" s="83">
        <v>220.77</v>
      </c>
      <c r="G107" s="83">
        <v>180</v>
      </c>
      <c r="H107" s="83">
        <v>0</v>
      </c>
      <c r="I107" s="83"/>
      <c r="J107"/>
      <c r="K107"/>
      <c r="L107"/>
      <c r="M107"/>
      <c r="N107"/>
      <c r="O107"/>
      <c r="P107"/>
      <c r="Q107"/>
      <c r="R107"/>
      <c r="S107"/>
    </row>
    <row r="108" spans="1:19">
      <c r="A108" s="83" t="s">
        <v>512</v>
      </c>
      <c r="B108" s="83" t="s">
        <v>732</v>
      </c>
      <c r="C108" s="83">
        <v>0.08</v>
      </c>
      <c r="D108" s="83">
        <v>1.647</v>
      </c>
      <c r="E108" s="83">
        <v>2.1850000000000001</v>
      </c>
      <c r="F108" s="83">
        <v>847.37</v>
      </c>
      <c r="G108" s="83">
        <v>0</v>
      </c>
      <c r="H108" s="83">
        <v>90</v>
      </c>
      <c r="I108" s="83" t="s">
        <v>483</v>
      </c>
      <c r="J108"/>
      <c r="K108"/>
      <c r="L108"/>
      <c r="M108"/>
      <c r="N108"/>
      <c r="O108"/>
      <c r="P108"/>
      <c r="Q108"/>
      <c r="R108"/>
      <c r="S108"/>
    </row>
    <row r="109" spans="1:19">
      <c r="A109" s="83" t="s">
        <v>513</v>
      </c>
      <c r="B109" s="83" t="s">
        <v>732</v>
      </c>
      <c r="C109" s="83">
        <v>0.08</v>
      </c>
      <c r="D109" s="83">
        <v>1.647</v>
      </c>
      <c r="E109" s="83">
        <v>2.1850000000000001</v>
      </c>
      <c r="F109" s="83">
        <v>104.06</v>
      </c>
      <c r="G109" s="83">
        <v>90</v>
      </c>
      <c r="H109" s="83">
        <v>90</v>
      </c>
      <c r="I109" s="83" t="s">
        <v>485</v>
      </c>
      <c r="J109"/>
      <c r="K109"/>
      <c r="L109"/>
      <c r="M109"/>
      <c r="N109"/>
      <c r="O109"/>
      <c r="P109"/>
      <c r="Q109"/>
      <c r="R109"/>
      <c r="S109"/>
    </row>
    <row r="110" spans="1:19">
      <c r="A110" s="83" t="s">
        <v>514</v>
      </c>
      <c r="B110" s="83" t="s">
        <v>732</v>
      </c>
      <c r="C110" s="83">
        <v>0.08</v>
      </c>
      <c r="D110" s="83">
        <v>1.647</v>
      </c>
      <c r="E110" s="83">
        <v>2.1850000000000001</v>
      </c>
      <c r="F110" s="83">
        <v>55.74</v>
      </c>
      <c r="G110" s="83">
        <v>180</v>
      </c>
      <c r="H110" s="83">
        <v>90</v>
      </c>
      <c r="I110" s="83" t="s">
        <v>487</v>
      </c>
      <c r="J110"/>
      <c r="K110"/>
      <c r="L110"/>
      <c r="M110"/>
      <c r="N110"/>
      <c r="O110"/>
      <c r="P110"/>
      <c r="Q110"/>
      <c r="R110"/>
      <c r="S110"/>
    </row>
    <row r="111" spans="1:19">
      <c r="A111" s="83" t="s">
        <v>516</v>
      </c>
      <c r="B111" s="83" t="s">
        <v>732</v>
      </c>
      <c r="C111" s="83">
        <v>0.08</v>
      </c>
      <c r="D111" s="83">
        <v>1.647</v>
      </c>
      <c r="E111" s="83">
        <v>2.1850000000000001</v>
      </c>
      <c r="F111" s="83">
        <v>104.05</v>
      </c>
      <c r="G111" s="83">
        <v>90</v>
      </c>
      <c r="H111" s="83">
        <v>90</v>
      </c>
      <c r="I111" s="83" t="s">
        <v>485</v>
      </c>
      <c r="J111"/>
      <c r="K111"/>
      <c r="L111"/>
      <c r="M111"/>
      <c r="N111"/>
      <c r="O111"/>
      <c r="P111"/>
      <c r="Q111"/>
      <c r="R111"/>
      <c r="S111"/>
    </row>
    <row r="112" spans="1:19">
      <c r="A112" s="83" t="s">
        <v>515</v>
      </c>
      <c r="B112" s="83" t="s">
        <v>732</v>
      </c>
      <c r="C112" s="83">
        <v>0.08</v>
      </c>
      <c r="D112" s="83">
        <v>1.647</v>
      </c>
      <c r="E112" s="83">
        <v>2.1850000000000001</v>
      </c>
      <c r="F112" s="83">
        <v>55.74</v>
      </c>
      <c r="G112" s="83">
        <v>0</v>
      </c>
      <c r="H112" s="83">
        <v>90</v>
      </c>
      <c r="I112" s="83" t="s">
        <v>483</v>
      </c>
      <c r="J112"/>
      <c r="K112"/>
      <c r="L112"/>
      <c r="M112"/>
      <c r="N112"/>
      <c r="O112"/>
      <c r="P112"/>
      <c r="Q112"/>
      <c r="R112"/>
      <c r="S112"/>
    </row>
    <row r="113" spans="1:19">
      <c r="A113" s="83" t="s">
        <v>496</v>
      </c>
      <c r="B113" s="83" t="s">
        <v>734</v>
      </c>
      <c r="C113" s="83">
        <v>0.08</v>
      </c>
      <c r="D113" s="83">
        <v>1.647</v>
      </c>
      <c r="E113" s="83">
        <v>2.1850000000000001</v>
      </c>
      <c r="F113" s="83">
        <v>36.229999999999997</v>
      </c>
      <c r="G113" s="83">
        <v>0</v>
      </c>
      <c r="H113" s="83">
        <v>90</v>
      </c>
      <c r="I113" s="83" t="s">
        <v>483</v>
      </c>
      <c r="J113"/>
      <c r="K113"/>
      <c r="L113"/>
      <c r="M113"/>
      <c r="N113"/>
      <c r="O113"/>
      <c r="P113"/>
      <c r="Q113"/>
      <c r="R113"/>
      <c r="S113"/>
    </row>
    <row r="114" spans="1:1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75"/>
      <c r="B115" s="83" t="s">
        <v>176</v>
      </c>
      <c r="C115" s="83" t="s">
        <v>542</v>
      </c>
      <c r="D115" s="83" t="s">
        <v>543</v>
      </c>
      <c r="E115" s="83" t="s">
        <v>544</v>
      </c>
      <c r="F115" s="83" t="s">
        <v>171</v>
      </c>
      <c r="G115" s="83" t="s">
        <v>545</v>
      </c>
      <c r="H115" s="83" t="s">
        <v>546</v>
      </c>
      <c r="I115" s="83" t="s">
        <v>547</v>
      </c>
      <c r="J115" s="83" t="s">
        <v>478</v>
      </c>
      <c r="K115" s="83" t="s">
        <v>480</v>
      </c>
      <c r="L115"/>
      <c r="M115"/>
      <c r="N115"/>
      <c r="O115"/>
      <c r="P115"/>
      <c r="Q115"/>
      <c r="R115"/>
      <c r="S115"/>
    </row>
    <row r="116" spans="1:19">
      <c r="A116" s="83" t="s">
        <v>571</v>
      </c>
      <c r="B116" s="83" t="s">
        <v>878</v>
      </c>
      <c r="C116" s="83">
        <v>32.21</v>
      </c>
      <c r="D116" s="83">
        <v>32.21</v>
      </c>
      <c r="E116" s="83">
        <v>5.835</v>
      </c>
      <c r="F116" s="83">
        <v>0.251</v>
      </c>
      <c r="G116" s="83">
        <v>0.11</v>
      </c>
      <c r="H116" s="83" t="s">
        <v>549</v>
      </c>
      <c r="I116" s="83" t="s">
        <v>529</v>
      </c>
      <c r="J116" s="83">
        <v>0</v>
      </c>
      <c r="K116" s="83" t="s">
        <v>483</v>
      </c>
      <c r="L116"/>
      <c r="M116"/>
      <c r="N116"/>
      <c r="O116"/>
      <c r="P116"/>
      <c r="Q116"/>
      <c r="R116"/>
      <c r="S116"/>
    </row>
    <row r="117" spans="1:19">
      <c r="A117" s="83" t="s">
        <v>550</v>
      </c>
      <c r="B117" s="83" t="s">
        <v>878</v>
      </c>
      <c r="C117" s="83">
        <v>65.62</v>
      </c>
      <c r="D117" s="83">
        <v>65.62</v>
      </c>
      <c r="E117" s="83">
        <v>5.835</v>
      </c>
      <c r="F117" s="83">
        <v>0.251</v>
      </c>
      <c r="G117" s="83">
        <v>0.11</v>
      </c>
      <c r="H117" s="83" t="s">
        <v>549</v>
      </c>
      <c r="I117" s="83" t="s">
        <v>500</v>
      </c>
      <c r="J117" s="83">
        <v>180</v>
      </c>
      <c r="K117" s="83" t="s">
        <v>487</v>
      </c>
      <c r="L117"/>
      <c r="M117"/>
      <c r="N117"/>
      <c r="O117"/>
      <c r="P117"/>
      <c r="Q117"/>
      <c r="R117"/>
      <c r="S117"/>
    </row>
    <row r="118" spans="1:19">
      <c r="A118" s="83" t="s">
        <v>562</v>
      </c>
      <c r="B118" s="83" t="s">
        <v>878</v>
      </c>
      <c r="C118" s="83">
        <v>5.82</v>
      </c>
      <c r="D118" s="83">
        <v>23.29</v>
      </c>
      <c r="E118" s="83">
        <v>5.835</v>
      </c>
      <c r="F118" s="83">
        <v>0.251</v>
      </c>
      <c r="G118" s="83">
        <v>0.11</v>
      </c>
      <c r="H118" s="83" t="s">
        <v>549</v>
      </c>
      <c r="I118" s="83" t="s">
        <v>517</v>
      </c>
      <c r="J118" s="83">
        <v>0</v>
      </c>
      <c r="K118" s="83" t="s">
        <v>483</v>
      </c>
      <c r="L118"/>
      <c r="M118"/>
      <c r="N118"/>
      <c r="O118"/>
      <c r="P118"/>
      <c r="Q118"/>
      <c r="R118"/>
      <c r="S118"/>
    </row>
    <row r="119" spans="1:19">
      <c r="A119" s="83" t="s">
        <v>564</v>
      </c>
      <c r="B119" s="83" t="s">
        <v>878</v>
      </c>
      <c r="C119" s="83">
        <v>2.15</v>
      </c>
      <c r="D119" s="83">
        <v>8.58</v>
      </c>
      <c r="E119" s="83">
        <v>5.835</v>
      </c>
      <c r="F119" s="83">
        <v>0.251</v>
      </c>
      <c r="G119" s="83">
        <v>0.11</v>
      </c>
      <c r="H119" s="83" t="s">
        <v>549</v>
      </c>
      <c r="I119" s="83" t="s">
        <v>519</v>
      </c>
      <c r="J119" s="83">
        <v>180</v>
      </c>
      <c r="K119" s="83" t="s">
        <v>487</v>
      </c>
      <c r="L119"/>
      <c r="M119"/>
      <c r="N119"/>
      <c r="O119"/>
      <c r="P119"/>
      <c r="Q119"/>
      <c r="R119"/>
      <c r="S119"/>
    </row>
    <row r="120" spans="1:19">
      <c r="A120" s="83" t="s">
        <v>563</v>
      </c>
      <c r="B120" s="83" t="s">
        <v>878</v>
      </c>
      <c r="C120" s="83">
        <v>2.15</v>
      </c>
      <c r="D120" s="83">
        <v>8.59</v>
      </c>
      <c r="E120" s="83">
        <v>5.835</v>
      </c>
      <c r="F120" s="83">
        <v>0.251</v>
      </c>
      <c r="G120" s="83">
        <v>0.11</v>
      </c>
      <c r="H120" s="83" t="s">
        <v>549</v>
      </c>
      <c r="I120" s="83" t="s">
        <v>518</v>
      </c>
      <c r="J120" s="83">
        <v>0</v>
      </c>
      <c r="K120" s="83" t="s">
        <v>483</v>
      </c>
      <c r="L120"/>
      <c r="M120"/>
      <c r="N120"/>
      <c r="O120"/>
      <c r="P120"/>
      <c r="Q120"/>
      <c r="R120"/>
      <c r="S120"/>
    </row>
    <row r="121" spans="1:19">
      <c r="A121" s="83" t="s">
        <v>565</v>
      </c>
      <c r="B121" s="83" t="s">
        <v>878</v>
      </c>
      <c r="C121" s="83">
        <v>5.82</v>
      </c>
      <c r="D121" s="83">
        <v>23.29</v>
      </c>
      <c r="E121" s="83">
        <v>5.835</v>
      </c>
      <c r="F121" s="83">
        <v>0.251</v>
      </c>
      <c r="G121" s="83">
        <v>0.11</v>
      </c>
      <c r="H121" s="83" t="s">
        <v>549</v>
      </c>
      <c r="I121" s="83" t="s">
        <v>520</v>
      </c>
      <c r="J121" s="83">
        <v>180</v>
      </c>
      <c r="K121" s="83" t="s">
        <v>487</v>
      </c>
      <c r="L121"/>
      <c r="M121"/>
      <c r="N121"/>
      <c r="O121"/>
      <c r="P121"/>
      <c r="Q121"/>
      <c r="R121"/>
      <c r="S121"/>
    </row>
    <row r="122" spans="1:19">
      <c r="A122" s="83" t="s">
        <v>576</v>
      </c>
      <c r="B122" s="83" t="s">
        <v>878</v>
      </c>
      <c r="C122" s="83">
        <v>5.83</v>
      </c>
      <c r="D122" s="83">
        <v>5.83</v>
      </c>
      <c r="E122" s="83">
        <v>5.835</v>
      </c>
      <c r="F122" s="83">
        <v>0.251</v>
      </c>
      <c r="G122" s="83">
        <v>0.11</v>
      </c>
      <c r="H122" s="83" t="s">
        <v>549</v>
      </c>
      <c r="I122" s="83" t="s">
        <v>537</v>
      </c>
      <c r="J122" s="83">
        <v>0</v>
      </c>
      <c r="K122" s="83" t="s">
        <v>483</v>
      </c>
      <c r="L122"/>
      <c r="M122"/>
      <c r="N122"/>
      <c r="O122"/>
      <c r="P122"/>
      <c r="Q122"/>
      <c r="R122"/>
      <c r="S122"/>
    </row>
    <row r="123" spans="1:19">
      <c r="A123" s="83" t="s">
        <v>577</v>
      </c>
      <c r="B123" s="83" t="s">
        <v>878</v>
      </c>
      <c r="C123" s="83">
        <v>5.21</v>
      </c>
      <c r="D123" s="83">
        <v>5.21</v>
      </c>
      <c r="E123" s="83">
        <v>5.835</v>
      </c>
      <c r="F123" s="83">
        <v>0.251</v>
      </c>
      <c r="G123" s="83">
        <v>0.11</v>
      </c>
      <c r="H123" s="83" t="s">
        <v>549</v>
      </c>
      <c r="I123" s="83" t="s">
        <v>538</v>
      </c>
      <c r="J123" s="83">
        <v>0</v>
      </c>
      <c r="K123" s="83" t="s">
        <v>483</v>
      </c>
      <c r="L123"/>
      <c r="M123"/>
      <c r="N123"/>
      <c r="O123"/>
      <c r="P123"/>
      <c r="Q123"/>
      <c r="R123"/>
      <c r="S123"/>
    </row>
    <row r="124" spans="1:19">
      <c r="A124" s="83" t="s">
        <v>578</v>
      </c>
      <c r="B124" s="83" t="s">
        <v>878</v>
      </c>
      <c r="C124" s="83">
        <v>17.18</v>
      </c>
      <c r="D124" s="83">
        <v>17.18</v>
      </c>
      <c r="E124" s="83">
        <v>5.835</v>
      </c>
      <c r="F124" s="83">
        <v>0.251</v>
      </c>
      <c r="G124" s="83">
        <v>0.11</v>
      </c>
      <c r="H124" s="83" t="s">
        <v>549</v>
      </c>
      <c r="I124" s="83" t="s">
        <v>539</v>
      </c>
      <c r="J124" s="83">
        <v>180</v>
      </c>
      <c r="K124" s="83" t="s">
        <v>487</v>
      </c>
      <c r="L124"/>
      <c r="M124"/>
      <c r="N124"/>
      <c r="O124"/>
      <c r="P124"/>
      <c r="Q124"/>
      <c r="R124"/>
      <c r="S124"/>
    </row>
    <row r="125" spans="1:19">
      <c r="A125" s="83" t="s">
        <v>572</v>
      </c>
      <c r="B125" s="83" t="s">
        <v>878</v>
      </c>
      <c r="C125" s="83">
        <v>32.21</v>
      </c>
      <c r="D125" s="83">
        <v>32.21</v>
      </c>
      <c r="E125" s="83">
        <v>5.835</v>
      </c>
      <c r="F125" s="83">
        <v>0.251</v>
      </c>
      <c r="G125" s="83">
        <v>0.11</v>
      </c>
      <c r="H125" s="83" t="s">
        <v>549</v>
      </c>
      <c r="I125" s="83" t="s">
        <v>531</v>
      </c>
      <c r="J125" s="83">
        <v>0</v>
      </c>
      <c r="K125" s="83" t="s">
        <v>483</v>
      </c>
      <c r="L125"/>
      <c r="M125"/>
      <c r="N125"/>
      <c r="O125"/>
      <c r="P125"/>
      <c r="Q125"/>
      <c r="R125"/>
      <c r="S125"/>
    </row>
    <row r="126" spans="1:19">
      <c r="A126" s="83" t="s">
        <v>575</v>
      </c>
      <c r="B126" s="83" t="s">
        <v>878</v>
      </c>
      <c r="C126" s="83">
        <v>4.5999999999999996</v>
      </c>
      <c r="D126" s="83">
        <v>4.5999999999999996</v>
      </c>
      <c r="E126" s="83">
        <v>5.835</v>
      </c>
      <c r="F126" s="83">
        <v>0.251</v>
      </c>
      <c r="G126" s="83">
        <v>0.11</v>
      </c>
      <c r="H126" s="83" t="s">
        <v>549</v>
      </c>
      <c r="I126" s="83" t="s">
        <v>535</v>
      </c>
      <c r="J126" s="83">
        <v>180</v>
      </c>
      <c r="K126" s="83" t="s">
        <v>487</v>
      </c>
      <c r="L126"/>
      <c r="M126"/>
      <c r="N126"/>
      <c r="O126"/>
      <c r="P126"/>
      <c r="Q126"/>
      <c r="R126"/>
      <c r="S126"/>
    </row>
    <row r="127" spans="1:19">
      <c r="A127" s="83" t="s">
        <v>574</v>
      </c>
      <c r="B127" s="83" t="s">
        <v>878</v>
      </c>
      <c r="C127" s="83">
        <v>17.18</v>
      </c>
      <c r="D127" s="83">
        <v>17.18</v>
      </c>
      <c r="E127" s="83">
        <v>5.835</v>
      </c>
      <c r="F127" s="83">
        <v>0.251</v>
      </c>
      <c r="G127" s="83">
        <v>0.11</v>
      </c>
      <c r="H127" s="83" t="s">
        <v>549</v>
      </c>
      <c r="I127" s="83" t="s">
        <v>534</v>
      </c>
      <c r="J127" s="83">
        <v>90</v>
      </c>
      <c r="K127" s="83" t="s">
        <v>485</v>
      </c>
      <c r="L127"/>
      <c r="M127"/>
      <c r="N127"/>
      <c r="O127"/>
      <c r="P127"/>
      <c r="Q127"/>
      <c r="R127"/>
      <c r="S127"/>
    </row>
    <row r="128" spans="1:19">
      <c r="A128" s="83" t="s">
        <v>573</v>
      </c>
      <c r="B128" s="83" t="s">
        <v>878</v>
      </c>
      <c r="C128" s="83">
        <v>4.5999999999999996</v>
      </c>
      <c r="D128" s="83">
        <v>4.5999999999999996</v>
      </c>
      <c r="E128" s="83">
        <v>5.835</v>
      </c>
      <c r="F128" s="83">
        <v>0.251</v>
      </c>
      <c r="G128" s="83">
        <v>0.11</v>
      </c>
      <c r="H128" s="83" t="s">
        <v>549</v>
      </c>
      <c r="I128" s="83" t="s">
        <v>533</v>
      </c>
      <c r="J128" s="83">
        <v>0</v>
      </c>
      <c r="K128" s="83" t="s">
        <v>483</v>
      </c>
      <c r="L128"/>
      <c r="M128"/>
      <c r="N128"/>
      <c r="O128"/>
      <c r="P128"/>
      <c r="Q128"/>
      <c r="R128"/>
      <c r="S128"/>
    </row>
    <row r="129" spans="1:19">
      <c r="A129" s="83" t="s">
        <v>551</v>
      </c>
      <c r="B129" s="83" t="s">
        <v>878</v>
      </c>
      <c r="C129" s="83">
        <v>85.24</v>
      </c>
      <c r="D129" s="83">
        <v>85.24</v>
      </c>
      <c r="E129" s="83">
        <v>5.835</v>
      </c>
      <c r="F129" s="83">
        <v>0.251</v>
      </c>
      <c r="G129" s="83">
        <v>0.11</v>
      </c>
      <c r="H129" s="83" t="s">
        <v>549</v>
      </c>
      <c r="I129" s="83" t="s">
        <v>504</v>
      </c>
      <c r="J129" s="83">
        <v>180</v>
      </c>
      <c r="K129" s="83" t="s">
        <v>487</v>
      </c>
      <c r="L129"/>
      <c r="M129"/>
      <c r="N129"/>
      <c r="O129"/>
      <c r="P129"/>
      <c r="Q129"/>
      <c r="R129"/>
      <c r="S129"/>
    </row>
    <row r="130" spans="1:19">
      <c r="A130" s="83" t="s">
        <v>548</v>
      </c>
      <c r="B130" s="83" t="s">
        <v>878</v>
      </c>
      <c r="C130" s="83">
        <v>23.3</v>
      </c>
      <c r="D130" s="83">
        <v>23.3</v>
      </c>
      <c r="E130" s="83">
        <v>5.835</v>
      </c>
      <c r="F130" s="83">
        <v>0.251</v>
      </c>
      <c r="G130" s="83">
        <v>0.11</v>
      </c>
      <c r="H130" s="83" t="s">
        <v>549</v>
      </c>
      <c r="I130" s="83" t="s">
        <v>491</v>
      </c>
      <c r="J130" s="83">
        <v>180</v>
      </c>
      <c r="K130" s="83" t="s">
        <v>487</v>
      </c>
      <c r="L130"/>
      <c r="M130"/>
      <c r="N130"/>
      <c r="O130"/>
      <c r="P130"/>
      <c r="Q130"/>
      <c r="R130"/>
      <c r="S130"/>
    </row>
    <row r="131" spans="1:19">
      <c r="A131" s="83" t="s">
        <v>552</v>
      </c>
      <c r="B131" s="83" t="s">
        <v>879</v>
      </c>
      <c r="C131" s="83">
        <v>4.5999999999999996</v>
      </c>
      <c r="D131" s="83">
        <v>18.39</v>
      </c>
      <c r="E131" s="83">
        <v>5.835</v>
      </c>
      <c r="F131" s="83">
        <v>0.251</v>
      </c>
      <c r="G131" s="83">
        <v>0.11</v>
      </c>
      <c r="H131" s="83" t="s">
        <v>549</v>
      </c>
      <c r="I131" s="83" t="s">
        <v>507</v>
      </c>
      <c r="J131" s="83">
        <v>180</v>
      </c>
      <c r="K131" s="83" t="s">
        <v>487</v>
      </c>
      <c r="L131"/>
      <c r="M131"/>
      <c r="N131"/>
      <c r="O131"/>
      <c r="P131"/>
      <c r="Q131"/>
      <c r="R131"/>
      <c r="S131"/>
    </row>
    <row r="132" spans="1:19">
      <c r="A132" s="83" t="s">
        <v>553</v>
      </c>
      <c r="B132" s="83" t="s">
        <v>879</v>
      </c>
      <c r="C132" s="83">
        <v>8.58</v>
      </c>
      <c r="D132" s="83">
        <v>34.33</v>
      </c>
      <c r="E132" s="83">
        <v>5.835</v>
      </c>
      <c r="F132" s="83">
        <v>0.251</v>
      </c>
      <c r="G132" s="83">
        <v>0.11</v>
      </c>
      <c r="H132" s="83" t="s">
        <v>549</v>
      </c>
      <c r="I132" s="83" t="s">
        <v>508</v>
      </c>
      <c r="J132" s="83">
        <v>270</v>
      </c>
      <c r="K132" s="83" t="s">
        <v>489</v>
      </c>
      <c r="L132"/>
      <c r="M132"/>
      <c r="N132"/>
      <c r="O132"/>
      <c r="P132"/>
      <c r="Q132"/>
      <c r="R132"/>
      <c r="S132"/>
    </row>
    <row r="133" spans="1:19">
      <c r="A133" s="83" t="s">
        <v>566</v>
      </c>
      <c r="B133" s="83" t="s">
        <v>879</v>
      </c>
      <c r="C133" s="83">
        <v>4.5999999999999996</v>
      </c>
      <c r="D133" s="83">
        <v>4.5999999999999996</v>
      </c>
      <c r="E133" s="83">
        <v>5.835</v>
      </c>
      <c r="F133" s="83">
        <v>0.251</v>
      </c>
      <c r="G133" s="83">
        <v>0.11</v>
      </c>
      <c r="H133" s="83" t="s">
        <v>549</v>
      </c>
      <c r="I133" s="83" t="s">
        <v>521</v>
      </c>
      <c r="J133" s="83">
        <v>180</v>
      </c>
      <c r="K133" s="83" t="s">
        <v>487</v>
      </c>
      <c r="L133"/>
      <c r="M133"/>
      <c r="N133"/>
      <c r="O133"/>
      <c r="P133"/>
      <c r="Q133"/>
      <c r="R133"/>
      <c r="S133"/>
    </row>
    <row r="134" spans="1:19">
      <c r="A134" s="83" t="s">
        <v>567</v>
      </c>
      <c r="B134" s="83" t="s">
        <v>879</v>
      </c>
      <c r="C134" s="83">
        <v>8.59</v>
      </c>
      <c r="D134" s="83">
        <v>8.59</v>
      </c>
      <c r="E134" s="83">
        <v>5.835</v>
      </c>
      <c r="F134" s="83">
        <v>0.251</v>
      </c>
      <c r="G134" s="83">
        <v>0.11</v>
      </c>
      <c r="H134" s="83" t="s">
        <v>549</v>
      </c>
      <c r="I134" s="83" t="s">
        <v>522</v>
      </c>
      <c r="J134" s="83">
        <v>270</v>
      </c>
      <c r="K134" s="83" t="s">
        <v>489</v>
      </c>
      <c r="L134"/>
      <c r="M134"/>
      <c r="N134"/>
      <c r="O134"/>
      <c r="P134"/>
      <c r="Q134"/>
      <c r="R134"/>
      <c r="S134"/>
    </row>
    <row r="135" spans="1:19">
      <c r="A135" s="83" t="s">
        <v>554</v>
      </c>
      <c r="B135" s="83" t="s">
        <v>879</v>
      </c>
      <c r="C135" s="83">
        <v>4.5999999999999996</v>
      </c>
      <c r="D135" s="83">
        <v>18.39</v>
      </c>
      <c r="E135" s="83">
        <v>5.835</v>
      </c>
      <c r="F135" s="83">
        <v>0.251</v>
      </c>
      <c r="G135" s="83">
        <v>0.11</v>
      </c>
      <c r="H135" s="83" t="s">
        <v>549</v>
      </c>
      <c r="I135" s="83" t="s">
        <v>509</v>
      </c>
      <c r="J135" s="83">
        <v>0</v>
      </c>
      <c r="K135" s="83" t="s">
        <v>483</v>
      </c>
      <c r="L135"/>
      <c r="M135"/>
      <c r="N135"/>
      <c r="O135"/>
      <c r="P135"/>
      <c r="Q135"/>
      <c r="R135"/>
      <c r="S135"/>
    </row>
    <row r="136" spans="1:19">
      <c r="A136" s="83" t="s">
        <v>555</v>
      </c>
      <c r="B136" s="83" t="s">
        <v>879</v>
      </c>
      <c r="C136" s="83">
        <v>8.58</v>
      </c>
      <c r="D136" s="83">
        <v>34.33</v>
      </c>
      <c r="E136" s="83">
        <v>5.835</v>
      </c>
      <c r="F136" s="83">
        <v>0.251</v>
      </c>
      <c r="G136" s="83">
        <v>0.11</v>
      </c>
      <c r="H136" s="83" t="s">
        <v>549</v>
      </c>
      <c r="I136" s="83" t="s">
        <v>510</v>
      </c>
      <c r="J136" s="83">
        <v>270</v>
      </c>
      <c r="K136" s="83" t="s">
        <v>489</v>
      </c>
      <c r="L136"/>
      <c r="M136"/>
      <c r="N136"/>
      <c r="O136"/>
      <c r="P136"/>
      <c r="Q136"/>
      <c r="R136"/>
      <c r="S136"/>
    </row>
    <row r="137" spans="1:19">
      <c r="A137" s="83" t="s">
        <v>568</v>
      </c>
      <c r="B137" s="83" t="s">
        <v>879</v>
      </c>
      <c r="C137" s="83">
        <v>4.5999999999999996</v>
      </c>
      <c r="D137" s="83">
        <v>4.5999999999999996</v>
      </c>
      <c r="E137" s="83">
        <v>5.835</v>
      </c>
      <c r="F137" s="83">
        <v>0.251</v>
      </c>
      <c r="G137" s="83">
        <v>0.11</v>
      </c>
      <c r="H137" s="83" t="s">
        <v>549</v>
      </c>
      <c r="I137" s="83" t="s">
        <v>524</v>
      </c>
      <c r="J137" s="83">
        <v>0</v>
      </c>
      <c r="K137" s="83" t="s">
        <v>483</v>
      </c>
      <c r="L137"/>
      <c r="M137"/>
      <c r="N137"/>
      <c r="O137"/>
      <c r="P137"/>
      <c r="Q137"/>
      <c r="R137"/>
      <c r="S137"/>
    </row>
    <row r="138" spans="1:19">
      <c r="A138" s="83" t="s">
        <v>569</v>
      </c>
      <c r="B138" s="83" t="s">
        <v>879</v>
      </c>
      <c r="C138" s="83">
        <v>8.59</v>
      </c>
      <c r="D138" s="83">
        <v>8.59</v>
      </c>
      <c r="E138" s="83">
        <v>5.835</v>
      </c>
      <c r="F138" s="83">
        <v>0.251</v>
      </c>
      <c r="G138" s="83">
        <v>0.11</v>
      </c>
      <c r="H138" s="83" t="s">
        <v>549</v>
      </c>
      <c r="I138" s="83" t="s">
        <v>525</v>
      </c>
      <c r="J138" s="83">
        <v>270</v>
      </c>
      <c r="K138" s="83" t="s">
        <v>489</v>
      </c>
      <c r="L138"/>
      <c r="M138"/>
      <c r="N138"/>
      <c r="O138"/>
      <c r="P138"/>
      <c r="Q138"/>
      <c r="R138"/>
      <c r="S138"/>
    </row>
    <row r="139" spans="1:19">
      <c r="A139" s="83" t="s">
        <v>556</v>
      </c>
      <c r="B139" s="83" t="s">
        <v>879</v>
      </c>
      <c r="C139" s="83">
        <v>3.68</v>
      </c>
      <c r="D139" s="83">
        <v>279.51</v>
      </c>
      <c r="E139" s="83">
        <v>5.835</v>
      </c>
      <c r="F139" s="83">
        <v>0.251</v>
      </c>
      <c r="G139" s="83">
        <v>0.11</v>
      </c>
      <c r="H139" s="83" t="s">
        <v>549</v>
      </c>
      <c r="I139" s="83" t="s">
        <v>511</v>
      </c>
      <c r="J139" s="83">
        <v>180</v>
      </c>
      <c r="K139" s="83" t="s">
        <v>487</v>
      </c>
      <c r="L139"/>
      <c r="M139"/>
      <c r="N139"/>
      <c r="O139"/>
      <c r="P139"/>
      <c r="Q139"/>
      <c r="R139"/>
      <c r="S139"/>
    </row>
    <row r="140" spans="1:19">
      <c r="A140" s="83" t="s">
        <v>570</v>
      </c>
      <c r="B140" s="83" t="s">
        <v>879</v>
      </c>
      <c r="C140" s="83">
        <v>6.75</v>
      </c>
      <c r="D140" s="83">
        <v>60.74</v>
      </c>
      <c r="E140" s="83">
        <v>5.835</v>
      </c>
      <c r="F140" s="83">
        <v>0.251</v>
      </c>
      <c r="G140" s="83">
        <v>0.11</v>
      </c>
      <c r="H140" s="83" t="s">
        <v>549</v>
      </c>
      <c r="I140" s="83" t="s">
        <v>527</v>
      </c>
      <c r="J140" s="83">
        <v>180</v>
      </c>
      <c r="K140" s="83" t="s">
        <v>487</v>
      </c>
      <c r="L140"/>
      <c r="M140"/>
      <c r="N140"/>
      <c r="O140"/>
      <c r="P140"/>
      <c r="Q140"/>
      <c r="R140"/>
      <c r="S140"/>
    </row>
    <row r="141" spans="1:19">
      <c r="A141" s="83" t="s">
        <v>557</v>
      </c>
      <c r="B141" s="83" t="s">
        <v>879</v>
      </c>
      <c r="C141" s="83">
        <v>3.68</v>
      </c>
      <c r="D141" s="83">
        <v>279.60000000000002</v>
      </c>
      <c r="E141" s="83">
        <v>5.835</v>
      </c>
      <c r="F141" s="83">
        <v>0.251</v>
      </c>
      <c r="G141" s="83">
        <v>0.11</v>
      </c>
      <c r="H141" s="83" t="s">
        <v>549</v>
      </c>
      <c r="I141" s="83" t="s">
        <v>512</v>
      </c>
      <c r="J141" s="83">
        <v>0</v>
      </c>
      <c r="K141" s="83" t="s">
        <v>483</v>
      </c>
      <c r="L141"/>
      <c r="M141"/>
      <c r="N141"/>
      <c r="O141"/>
      <c r="P141"/>
      <c r="Q141"/>
      <c r="R141"/>
      <c r="S141"/>
    </row>
    <row r="142" spans="1:19">
      <c r="A142" s="83" t="s">
        <v>558</v>
      </c>
      <c r="B142" s="83" t="s">
        <v>879</v>
      </c>
      <c r="C142" s="83">
        <v>8.58</v>
      </c>
      <c r="D142" s="83">
        <v>34.33</v>
      </c>
      <c r="E142" s="83">
        <v>5.835</v>
      </c>
      <c r="F142" s="83">
        <v>0.251</v>
      </c>
      <c r="G142" s="83">
        <v>0.11</v>
      </c>
      <c r="H142" s="83" t="s">
        <v>549</v>
      </c>
      <c r="I142" s="83" t="s">
        <v>513</v>
      </c>
      <c r="J142" s="83">
        <v>90</v>
      </c>
      <c r="K142" s="83" t="s">
        <v>485</v>
      </c>
      <c r="L142"/>
      <c r="M142"/>
      <c r="N142"/>
      <c r="O142"/>
      <c r="P142"/>
      <c r="Q142"/>
      <c r="R142"/>
      <c r="S142"/>
    </row>
    <row r="143" spans="1:19">
      <c r="A143" s="83" t="s">
        <v>559</v>
      </c>
      <c r="B143" s="83" t="s">
        <v>879</v>
      </c>
      <c r="C143" s="83">
        <v>4.5999999999999996</v>
      </c>
      <c r="D143" s="83">
        <v>18.39</v>
      </c>
      <c r="E143" s="83">
        <v>5.835</v>
      </c>
      <c r="F143" s="83">
        <v>0.251</v>
      </c>
      <c r="G143" s="83">
        <v>0.11</v>
      </c>
      <c r="H143" s="83" t="s">
        <v>549</v>
      </c>
      <c r="I143" s="83" t="s">
        <v>514</v>
      </c>
      <c r="J143" s="83">
        <v>180</v>
      </c>
      <c r="K143" s="83" t="s">
        <v>487</v>
      </c>
      <c r="L143"/>
      <c r="M143"/>
      <c r="N143"/>
      <c r="O143"/>
      <c r="P143"/>
      <c r="Q143"/>
      <c r="R143"/>
      <c r="S143"/>
    </row>
    <row r="144" spans="1:19">
      <c r="A144" s="83" t="s">
        <v>561</v>
      </c>
      <c r="B144" s="83" t="s">
        <v>879</v>
      </c>
      <c r="C144" s="83">
        <v>8.58</v>
      </c>
      <c r="D144" s="83">
        <v>34.33</v>
      </c>
      <c r="E144" s="83">
        <v>5.835</v>
      </c>
      <c r="F144" s="83">
        <v>0.251</v>
      </c>
      <c r="G144" s="83">
        <v>0.11</v>
      </c>
      <c r="H144" s="83" t="s">
        <v>549</v>
      </c>
      <c r="I144" s="83" t="s">
        <v>516</v>
      </c>
      <c r="J144" s="83">
        <v>90</v>
      </c>
      <c r="K144" s="83" t="s">
        <v>485</v>
      </c>
      <c r="L144"/>
      <c r="M144"/>
      <c r="N144"/>
      <c r="O144"/>
      <c r="P144"/>
      <c r="Q144"/>
      <c r="R144"/>
      <c r="S144"/>
    </row>
    <row r="145" spans="1:19">
      <c r="A145" s="83" t="s">
        <v>560</v>
      </c>
      <c r="B145" s="83" t="s">
        <v>879</v>
      </c>
      <c r="C145" s="83">
        <v>4.5999999999999996</v>
      </c>
      <c r="D145" s="83">
        <v>18.39</v>
      </c>
      <c r="E145" s="83">
        <v>5.835</v>
      </c>
      <c r="F145" s="83">
        <v>0.251</v>
      </c>
      <c r="G145" s="83">
        <v>0.11</v>
      </c>
      <c r="H145" s="83" t="s">
        <v>549</v>
      </c>
      <c r="I145" s="83" t="s">
        <v>515</v>
      </c>
      <c r="J145" s="83">
        <v>0</v>
      </c>
      <c r="K145" s="83" t="s">
        <v>483</v>
      </c>
      <c r="L145"/>
      <c r="M145"/>
      <c r="N145"/>
      <c r="O145"/>
      <c r="P145"/>
      <c r="Q145"/>
      <c r="R145"/>
      <c r="S145"/>
    </row>
    <row r="146" spans="1:19">
      <c r="A146" s="83" t="s">
        <v>579</v>
      </c>
      <c r="B146" s="83"/>
      <c r="C146" s="83"/>
      <c r="D146" s="83">
        <v>1214.08</v>
      </c>
      <c r="E146" s="83">
        <v>5.83</v>
      </c>
      <c r="F146" s="83">
        <v>0.251</v>
      </c>
      <c r="G146" s="83">
        <v>0.11</v>
      </c>
      <c r="H146" s="83"/>
      <c r="I146" s="83"/>
      <c r="J146" s="83"/>
      <c r="K146" s="83"/>
      <c r="L146"/>
      <c r="M146"/>
      <c r="N146"/>
      <c r="O146"/>
      <c r="P146"/>
      <c r="Q146"/>
      <c r="R146"/>
      <c r="S146"/>
    </row>
    <row r="147" spans="1:19">
      <c r="A147" s="83" t="s">
        <v>580</v>
      </c>
      <c r="B147" s="83"/>
      <c r="C147" s="83"/>
      <c r="D147" s="83">
        <v>432.93</v>
      </c>
      <c r="E147" s="83">
        <v>5.83</v>
      </c>
      <c r="F147" s="83">
        <v>0.251</v>
      </c>
      <c r="G147" s="83">
        <v>0.11</v>
      </c>
      <c r="H147" s="83"/>
      <c r="I147" s="83"/>
      <c r="J147" s="83"/>
      <c r="K147" s="83"/>
      <c r="L147"/>
      <c r="M147"/>
      <c r="N147"/>
      <c r="O147"/>
      <c r="P147"/>
      <c r="Q147"/>
      <c r="R147"/>
      <c r="S147"/>
    </row>
    <row r="148" spans="1:19">
      <c r="A148" s="83" t="s">
        <v>581</v>
      </c>
      <c r="B148" s="83"/>
      <c r="C148" s="83"/>
      <c r="D148" s="83">
        <v>781.15</v>
      </c>
      <c r="E148" s="83">
        <v>5.83</v>
      </c>
      <c r="F148" s="83">
        <v>0.251</v>
      </c>
      <c r="G148" s="83">
        <v>0.11</v>
      </c>
      <c r="H148" s="83"/>
      <c r="I148" s="83"/>
      <c r="J148" s="83"/>
      <c r="K148" s="83"/>
      <c r="L148"/>
      <c r="M148"/>
      <c r="N148"/>
      <c r="O148"/>
      <c r="P148"/>
      <c r="Q148"/>
      <c r="R148"/>
      <c r="S148"/>
    </row>
    <row r="149" spans="1:1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75"/>
      <c r="B150" s="83" t="s">
        <v>241</v>
      </c>
      <c r="C150" s="83" t="s">
        <v>582</v>
      </c>
      <c r="D150" s="83" t="s">
        <v>583</v>
      </c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3" t="s">
        <v>584</v>
      </c>
      <c r="B151" s="83" t="s">
        <v>585</v>
      </c>
      <c r="C151" s="83">
        <v>2329637.27</v>
      </c>
      <c r="D151" s="83">
        <v>2.5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A152" s="83" t="s">
        <v>586</v>
      </c>
      <c r="B152" s="83" t="s">
        <v>587</v>
      </c>
      <c r="C152" s="83">
        <v>2665626.39</v>
      </c>
      <c r="D152" s="83">
        <v>0.7</v>
      </c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>
      <c r="A154" s="75"/>
      <c r="B154" s="83" t="s">
        <v>241</v>
      </c>
      <c r="C154" s="83" t="s">
        <v>588</v>
      </c>
      <c r="D154" s="83" t="s">
        <v>589</v>
      </c>
      <c r="E154" s="83" t="s">
        <v>590</v>
      </c>
      <c r="F154" s="83" t="s">
        <v>591</v>
      </c>
      <c r="G154" s="83" t="s">
        <v>583</v>
      </c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>
      <c r="A155" s="83" t="s">
        <v>592</v>
      </c>
      <c r="B155" s="83" t="s">
        <v>593</v>
      </c>
      <c r="C155" s="83">
        <v>31835.87</v>
      </c>
      <c r="D155" s="83">
        <v>21739.97</v>
      </c>
      <c r="E155" s="83">
        <v>10095.9</v>
      </c>
      <c r="F155" s="83">
        <v>0.68</v>
      </c>
      <c r="G155" s="83" t="s">
        <v>594</v>
      </c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>
      <c r="A156" s="83" t="s">
        <v>600</v>
      </c>
      <c r="B156" s="83" t="s">
        <v>593</v>
      </c>
      <c r="C156" s="83">
        <v>8186.58</v>
      </c>
      <c r="D156" s="83">
        <v>5593.76</v>
      </c>
      <c r="E156" s="83">
        <v>2592.83</v>
      </c>
      <c r="F156" s="83">
        <v>0.68</v>
      </c>
      <c r="G156" s="83" t="s">
        <v>594</v>
      </c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>
      <c r="A157" s="83" t="s">
        <v>595</v>
      </c>
      <c r="B157" s="83" t="s">
        <v>593</v>
      </c>
      <c r="C157" s="83">
        <v>31477.53</v>
      </c>
      <c r="D157" s="83">
        <v>21493.21</v>
      </c>
      <c r="E157" s="83">
        <v>9984.33</v>
      </c>
      <c r="F157" s="83">
        <v>0.68</v>
      </c>
      <c r="G157" s="83" t="s">
        <v>594</v>
      </c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>
      <c r="A158" s="83" t="s">
        <v>601</v>
      </c>
      <c r="B158" s="83" t="s">
        <v>593</v>
      </c>
      <c r="C158" s="83">
        <v>8126.47</v>
      </c>
      <c r="D158" s="83">
        <v>5552.61</v>
      </c>
      <c r="E158" s="83">
        <v>2573.86</v>
      </c>
      <c r="F158" s="83">
        <v>0.68</v>
      </c>
      <c r="G158" s="83" t="s">
        <v>594</v>
      </c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>
      <c r="A159" s="83" t="s">
        <v>596</v>
      </c>
      <c r="B159" s="83" t="s">
        <v>593</v>
      </c>
      <c r="C159" s="83">
        <v>568937.11</v>
      </c>
      <c r="D159" s="83">
        <v>353209.8</v>
      </c>
      <c r="E159" s="83">
        <v>215727.31</v>
      </c>
      <c r="F159" s="83">
        <v>0.62</v>
      </c>
      <c r="G159" s="83" t="s">
        <v>594</v>
      </c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>
      <c r="A160" s="83" t="s">
        <v>602</v>
      </c>
      <c r="B160" s="83" t="s">
        <v>593</v>
      </c>
      <c r="C160" s="83">
        <v>40092.78</v>
      </c>
      <c r="D160" s="83">
        <v>25030.83</v>
      </c>
      <c r="E160" s="83">
        <v>15061.95</v>
      </c>
      <c r="F160" s="83">
        <v>0.62</v>
      </c>
      <c r="G160" s="83" t="s">
        <v>594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>
      <c r="A161" s="83" t="s">
        <v>597</v>
      </c>
      <c r="B161" s="83" t="s">
        <v>593</v>
      </c>
      <c r="C161" s="83">
        <v>499372.21</v>
      </c>
      <c r="D161" s="83">
        <v>316191.2</v>
      </c>
      <c r="E161" s="83">
        <v>183181.01</v>
      </c>
      <c r="F161" s="83">
        <v>0.63</v>
      </c>
      <c r="G161" s="83" t="s">
        <v>594</v>
      </c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>
      <c r="A162" s="83" t="s">
        <v>598</v>
      </c>
      <c r="B162" s="83" t="s">
        <v>593</v>
      </c>
      <c r="C162" s="83">
        <v>24866.81</v>
      </c>
      <c r="D162" s="83">
        <v>16902.77</v>
      </c>
      <c r="E162" s="83">
        <v>7964.04</v>
      </c>
      <c r="F162" s="83">
        <v>0.68</v>
      </c>
      <c r="G162" s="83" t="s">
        <v>594</v>
      </c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>
      <c r="A163" s="83" t="s">
        <v>599</v>
      </c>
      <c r="B163" s="83" t="s">
        <v>593</v>
      </c>
      <c r="C163" s="83">
        <v>24524.55</v>
      </c>
      <c r="D163" s="83">
        <v>16673.28</v>
      </c>
      <c r="E163" s="83">
        <v>7851.27</v>
      </c>
      <c r="F163" s="83">
        <v>0.68</v>
      </c>
      <c r="G163" s="83" t="s">
        <v>594</v>
      </c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>
      <c r="A164" s="83" t="s">
        <v>604</v>
      </c>
      <c r="B164" s="83" t="s">
        <v>593</v>
      </c>
      <c r="C164" s="83">
        <v>56908.18</v>
      </c>
      <c r="D164" s="83">
        <v>35891.33</v>
      </c>
      <c r="E164" s="83">
        <v>21016.85</v>
      </c>
      <c r="F164" s="83">
        <v>0.63</v>
      </c>
      <c r="G164" s="83" t="s">
        <v>594</v>
      </c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>
      <c r="A165" s="83" t="s">
        <v>605</v>
      </c>
      <c r="B165" s="83" t="s">
        <v>593</v>
      </c>
      <c r="C165" s="83">
        <v>4042.63</v>
      </c>
      <c r="D165" s="83">
        <v>2523.2600000000002</v>
      </c>
      <c r="E165" s="83">
        <v>1519.37</v>
      </c>
      <c r="F165" s="83">
        <v>0.62</v>
      </c>
      <c r="G165" s="83" t="s">
        <v>594</v>
      </c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>
      <c r="A166" s="83" t="s">
        <v>603</v>
      </c>
      <c r="B166" s="83" t="s">
        <v>593</v>
      </c>
      <c r="C166" s="83">
        <v>801169.37</v>
      </c>
      <c r="D166" s="83">
        <v>529752.85</v>
      </c>
      <c r="E166" s="83">
        <v>271416.52</v>
      </c>
      <c r="F166" s="83">
        <v>0.66</v>
      </c>
      <c r="G166" s="83" t="s">
        <v>594</v>
      </c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>
      <c r="A168" s="75"/>
      <c r="B168" s="83" t="s">
        <v>241</v>
      </c>
      <c r="C168" s="83" t="s">
        <v>588</v>
      </c>
      <c r="D168" s="83" t="s">
        <v>583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>
      <c r="A169" s="83" t="s">
        <v>625</v>
      </c>
      <c r="B169" s="83" t="s">
        <v>607</v>
      </c>
      <c r="C169" s="83">
        <v>41009.440000000002</v>
      </c>
      <c r="D169" s="83" t="s">
        <v>594</v>
      </c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>
      <c r="A170" s="83" t="s">
        <v>606</v>
      </c>
      <c r="B170" s="83" t="s">
        <v>607</v>
      </c>
      <c r="C170" s="83">
        <v>28883.77</v>
      </c>
      <c r="D170" s="83" t="s">
        <v>594</v>
      </c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83" t="s">
        <v>613</v>
      </c>
      <c r="B171" s="83" t="s">
        <v>607</v>
      </c>
      <c r="C171" s="83">
        <v>18919.68</v>
      </c>
      <c r="D171" s="83" t="s">
        <v>594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83" t="s">
        <v>621</v>
      </c>
      <c r="B172" s="83" t="s">
        <v>607</v>
      </c>
      <c r="C172" s="83">
        <v>11416.18</v>
      </c>
      <c r="D172" s="83" t="s">
        <v>594</v>
      </c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 s="83" t="s">
        <v>628</v>
      </c>
      <c r="B173" s="83" t="s">
        <v>607</v>
      </c>
      <c r="C173" s="83">
        <v>3915.22</v>
      </c>
      <c r="D173" s="83" t="s">
        <v>594</v>
      </c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83" t="s">
        <v>838</v>
      </c>
      <c r="B174" s="83" t="s">
        <v>839</v>
      </c>
      <c r="C174" s="83">
        <v>9795.76</v>
      </c>
      <c r="D174" s="83">
        <v>1</v>
      </c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83" t="s">
        <v>626</v>
      </c>
      <c r="B175" s="83" t="s">
        <v>607</v>
      </c>
      <c r="C175" s="83">
        <v>41986.59</v>
      </c>
      <c r="D175" s="83" t="s">
        <v>594</v>
      </c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83" t="s">
        <v>627</v>
      </c>
      <c r="B176" s="83" t="s">
        <v>607</v>
      </c>
      <c r="C176" s="83">
        <v>15990.73</v>
      </c>
      <c r="D176" s="83" t="s">
        <v>594</v>
      </c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83" t="s">
        <v>612</v>
      </c>
      <c r="B177" s="83" t="s">
        <v>607</v>
      </c>
      <c r="C177" s="83">
        <v>46497.69</v>
      </c>
      <c r="D177" s="83" t="s">
        <v>594</v>
      </c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83" t="s">
        <v>614</v>
      </c>
      <c r="B178" s="83" t="s">
        <v>607</v>
      </c>
      <c r="C178" s="83">
        <v>90673.18</v>
      </c>
      <c r="D178" s="83" t="s">
        <v>594</v>
      </c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83" t="s">
        <v>610</v>
      </c>
      <c r="B179" s="83" t="s">
        <v>607</v>
      </c>
      <c r="C179" s="83">
        <v>355.94</v>
      </c>
      <c r="D179" s="83" t="s">
        <v>594</v>
      </c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83" t="s">
        <v>608</v>
      </c>
      <c r="B180" s="83" t="s">
        <v>607</v>
      </c>
      <c r="C180" s="83">
        <v>6020.11</v>
      </c>
      <c r="D180" s="83" t="s">
        <v>594</v>
      </c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83" t="s">
        <v>609</v>
      </c>
      <c r="B181" s="83" t="s">
        <v>607</v>
      </c>
      <c r="C181" s="83">
        <v>7062.3</v>
      </c>
      <c r="D181" s="83" t="s">
        <v>594</v>
      </c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83" t="s">
        <v>615</v>
      </c>
      <c r="B182" s="83" t="s">
        <v>607</v>
      </c>
      <c r="C182" s="83">
        <v>16410.22</v>
      </c>
      <c r="D182" s="83" t="s">
        <v>594</v>
      </c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83" t="s">
        <v>622</v>
      </c>
      <c r="B183" s="83" t="s">
        <v>607</v>
      </c>
      <c r="C183" s="83">
        <v>4333.6400000000003</v>
      </c>
      <c r="D183" s="83" t="s">
        <v>594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83" t="s">
        <v>616</v>
      </c>
      <c r="B184" s="83" t="s">
        <v>607</v>
      </c>
      <c r="C184" s="83">
        <v>16405.21</v>
      </c>
      <c r="D184" s="83" t="s">
        <v>594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83" t="s">
        <v>623</v>
      </c>
      <c r="B185" s="83" t="s">
        <v>607</v>
      </c>
      <c r="C185" s="83">
        <v>4334.45</v>
      </c>
      <c r="D185" s="83" t="s">
        <v>594</v>
      </c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83" t="s">
        <v>617</v>
      </c>
      <c r="B186" s="83" t="s">
        <v>607</v>
      </c>
      <c r="C186" s="83">
        <v>757424.29</v>
      </c>
      <c r="D186" s="83" t="s">
        <v>594</v>
      </c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83" t="s">
        <v>624</v>
      </c>
      <c r="B187" s="83" t="s">
        <v>607</v>
      </c>
      <c r="C187" s="83">
        <v>45227.8</v>
      </c>
      <c r="D187" s="83" t="s">
        <v>594</v>
      </c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83" t="s">
        <v>618</v>
      </c>
      <c r="B188" s="83" t="s">
        <v>607</v>
      </c>
      <c r="C188" s="83">
        <v>757424.29</v>
      </c>
      <c r="D188" s="83" t="s">
        <v>594</v>
      </c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83" t="s">
        <v>619</v>
      </c>
      <c r="B189" s="83" t="s">
        <v>607</v>
      </c>
      <c r="C189" s="83">
        <v>15955.21</v>
      </c>
      <c r="D189" s="83" t="s">
        <v>594</v>
      </c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83" t="s">
        <v>620</v>
      </c>
      <c r="B190" s="83" t="s">
        <v>607</v>
      </c>
      <c r="C190" s="83">
        <v>15940.93</v>
      </c>
      <c r="D190" s="83" t="s">
        <v>594</v>
      </c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83" t="s">
        <v>611</v>
      </c>
      <c r="B191" s="83" t="s">
        <v>607</v>
      </c>
      <c r="C191" s="83">
        <v>571.63</v>
      </c>
      <c r="D191" s="83" t="s">
        <v>594</v>
      </c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83" t="s">
        <v>630</v>
      </c>
      <c r="B192" s="83" t="s">
        <v>607</v>
      </c>
      <c r="C192" s="83">
        <v>40987.519999999997</v>
      </c>
      <c r="D192" s="83" t="s">
        <v>594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83" t="s">
        <v>631</v>
      </c>
      <c r="B193" s="83" t="s">
        <v>607</v>
      </c>
      <c r="C193" s="83">
        <v>2683.71</v>
      </c>
      <c r="D193" s="83" t="s">
        <v>594</v>
      </c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83" t="s">
        <v>629</v>
      </c>
      <c r="B194" s="83" t="s">
        <v>607</v>
      </c>
      <c r="C194" s="83">
        <v>208713.29</v>
      </c>
      <c r="D194" s="83" t="s">
        <v>594</v>
      </c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5"/>
      <c r="B196" s="83" t="s">
        <v>241</v>
      </c>
      <c r="C196" s="83" t="s">
        <v>632</v>
      </c>
      <c r="D196" s="83" t="s">
        <v>633</v>
      </c>
      <c r="E196" s="83" t="s">
        <v>634</v>
      </c>
      <c r="F196" s="83" t="s">
        <v>635</v>
      </c>
      <c r="G196" s="83" t="s">
        <v>636</v>
      </c>
      <c r="H196" s="83" t="s">
        <v>637</v>
      </c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83" t="s">
        <v>840</v>
      </c>
      <c r="B197" s="83" t="s">
        <v>642</v>
      </c>
      <c r="C197" s="83">
        <v>0.54</v>
      </c>
      <c r="D197" s="83">
        <v>50</v>
      </c>
      <c r="E197" s="83">
        <v>0.28000000000000003</v>
      </c>
      <c r="F197" s="83">
        <v>26.47</v>
      </c>
      <c r="G197" s="83">
        <v>1</v>
      </c>
      <c r="H197" s="83" t="s">
        <v>841</v>
      </c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83" t="s">
        <v>652</v>
      </c>
      <c r="B198" s="83" t="s">
        <v>639</v>
      </c>
      <c r="C198" s="83">
        <v>1</v>
      </c>
      <c r="D198" s="83">
        <v>0</v>
      </c>
      <c r="E198" s="83">
        <v>1.84</v>
      </c>
      <c r="F198" s="83">
        <v>0</v>
      </c>
      <c r="G198" s="83">
        <v>1</v>
      </c>
      <c r="H198" s="83" t="s">
        <v>640</v>
      </c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83" t="s">
        <v>653</v>
      </c>
      <c r="B199" s="83" t="s">
        <v>639</v>
      </c>
      <c r="C199" s="83">
        <v>1</v>
      </c>
      <c r="D199" s="83">
        <v>0</v>
      </c>
      <c r="E199" s="83">
        <v>0.04</v>
      </c>
      <c r="F199" s="83">
        <v>0</v>
      </c>
      <c r="G199" s="83">
        <v>1</v>
      </c>
      <c r="H199" s="83" t="s">
        <v>640</v>
      </c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83" t="s">
        <v>638</v>
      </c>
      <c r="B200" s="83" t="s">
        <v>639</v>
      </c>
      <c r="C200" s="83">
        <v>0.34</v>
      </c>
      <c r="D200" s="83">
        <v>125</v>
      </c>
      <c r="E200" s="83">
        <v>0.24</v>
      </c>
      <c r="F200" s="83">
        <v>86.76</v>
      </c>
      <c r="G200" s="83">
        <v>1</v>
      </c>
      <c r="H200" s="83" t="s">
        <v>640</v>
      </c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83" t="s">
        <v>641</v>
      </c>
      <c r="B201" s="83" t="s">
        <v>642</v>
      </c>
      <c r="C201" s="83">
        <v>0.52</v>
      </c>
      <c r="D201" s="83">
        <v>331</v>
      </c>
      <c r="E201" s="83">
        <v>1.51</v>
      </c>
      <c r="F201" s="83">
        <v>960.29</v>
      </c>
      <c r="G201" s="83">
        <v>1</v>
      </c>
      <c r="H201" s="83" t="s">
        <v>643</v>
      </c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83" t="s">
        <v>649</v>
      </c>
      <c r="B202" s="83" t="s">
        <v>642</v>
      </c>
      <c r="C202" s="83">
        <v>0.52</v>
      </c>
      <c r="D202" s="83">
        <v>331</v>
      </c>
      <c r="E202" s="83">
        <v>0.39</v>
      </c>
      <c r="F202" s="83">
        <v>247.28</v>
      </c>
      <c r="G202" s="83">
        <v>1</v>
      </c>
      <c r="H202" s="83" t="s">
        <v>643</v>
      </c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83" t="s">
        <v>644</v>
      </c>
      <c r="B203" s="83" t="s">
        <v>642</v>
      </c>
      <c r="C203" s="83">
        <v>0.52</v>
      </c>
      <c r="D203" s="83">
        <v>331</v>
      </c>
      <c r="E203" s="83">
        <v>1.49</v>
      </c>
      <c r="F203" s="83">
        <v>949.4</v>
      </c>
      <c r="G203" s="83">
        <v>1</v>
      </c>
      <c r="H203" s="83" t="s">
        <v>643</v>
      </c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83" t="s">
        <v>650</v>
      </c>
      <c r="B204" s="83" t="s">
        <v>642</v>
      </c>
      <c r="C204" s="83">
        <v>0.52</v>
      </c>
      <c r="D204" s="83">
        <v>331</v>
      </c>
      <c r="E204" s="83">
        <v>0.39</v>
      </c>
      <c r="F204" s="83">
        <v>245.48</v>
      </c>
      <c r="G204" s="83">
        <v>1</v>
      </c>
      <c r="H204" s="83" t="s">
        <v>643</v>
      </c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83" t="s">
        <v>645</v>
      </c>
      <c r="B205" s="83" t="s">
        <v>642</v>
      </c>
      <c r="C205" s="83">
        <v>0.52</v>
      </c>
      <c r="D205" s="83">
        <v>331</v>
      </c>
      <c r="E205" s="83">
        <v>20.45</v>
      </c>
      <c r="F205" s="83">
        <v>13015.33</v>
      </c>
      <c r="G205" s="83">
        <v>1</v>
      </c>
      <c r="H205" s="83" t="s">
        <v>643</v>
      </c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83" t="s">
        <v>651</v>
      </c>
      <c r="B206" s="83" t="s">
        <v>642</v>
      </c>
      <c r="C206" s="83">
        <v>0.52</v>
      </c>
      <c r="D206" s="83">
        <v>331</v>
      </c>
      <c r="E206" s="83">
        <v>1.46</v>
      </c>
      <c r="F206" s="83">
        <v>930.23</v>
      </c>
      <c r="G206" s="83">
        <v>1</v>
      </c>
      <c r="H206" s="83" t="s">
        <v>643</v>
      </c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83" t="s">
        <v>646</v>
      </c>
      <c r="B207" s="83" t="s">
        <v>642</v>
      </c>
      <c r="C207" s="83">
        <v>0.52</v>
      </c>
      <c r="D207" s="83">
        <v>331</v>
      </c>
      <c r="E207" s="83">
        <v>20.45</v>
      </c>
      <c r="F207" s="83">
        <v>13015.33</v>
      </c>
      <c r="G207" s="83">
        <v>1</v>
      </c>
      <c r="H207" s="83" t="s">
        <v>643</v>
      </c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83" t="s">
        <v>647</v>
      </c>
      <c r="B208" s="83" t="s">
        <v>642</v>
      </c>
      <c r="C208" s="83">
        <v>0.52</v>
      </c>
      <c r="D208" s="83">
        <v>331</v>
      </c>
      <c r="E208" s="83">
        <v>1.17</v>
      </c>
      <c r="F208" s="83">
        <v>745.23</v>
      </c>
      <c r="G208" s="83">
        <v>1</v>
      </c>
      <c r="H208" s="83" t="s">
        <v>643</v>
      </c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83" t="s">
        <v>648</v>
      </c>
      <c r="B209" s="83" t="s">
        <v>642</v>
      </c>
      <c r="C209" s="83">
        <v>0.52</v>
      </c>
      <c r="D209" s="83">
        <v>331</v>
      </c>
      <c r="E209" s="83">
        <v>1.1599999999999999</v>
      </c>
      <c r="F209" s="83">
        <v>735.7</v>
      </c>
      <c r="G209" s="83">
        <v>1</v>
      </c>
      <c r="H209" s="83" t="s">
        <v>643</v>
      </c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83" t="s">
        <v>657</v>
      </c>
      <c r="B210" s="83" t="s">
        <v>642</v>
      </c>
      <c r="C210" s="83">
        <v>0.56999999999999995</v>
      </c>
      <c r="D210" s="83">
        <v>622</v>
      </c>
      <c r="E210" s="83">
        <v>2.38</v>
      </c>
      <c r="F210" s="83">
        <v>2601.61</v>
      </c>
      <c r="G210" s="83">
        <v>1</v>
      </c>
      <c r="H210" s="83" t="s">
        <v>656</v>
      </c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83" t="s">
        <v>658</v>
      </c>
      <c r="B211" s="83" t="s">
        <v>642</v>
      </c>
      <c r="C211" s="83">
        <v>0.54</v>
      </c>
      <c r="D211" s="83">
        <v>622</v>
      </c>
      <c r="E211" s="83">
        <v>0.16</v>
      </c>
      <c r="F211" s="83">
        <v>180.67</v>
      </c>
      <c r="G211" s="83">
        <v>1</v>
      </c>
      <c r="H211" s="83" t="s">
        <v>656</v>
      </c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83" t="s">
        <v>654</v>
      </c>
      <c r="B212" s="83" t="s">
        <v>655</v>
      </c>
      <c r="C212" s="83">
        <v>0.61</v>
      </c>
      <c r="D212" s="83">
        <v>1017.59</v>
      </c>
      <c r="E212" s="83">
        <v>39.47</v>
      </c>
      <c r="F212" s="83">
        <v>65667.67</v>
      </c>
      <c r="G212" s="83">
        <v>1</v>
      </c>
      <c r="H212" s="83" t="s">
        <v>656</v>
      </c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5"/>
      <c r="B214" s="83" t="s">
        <v>241</v>
      </c>
      <c r="C214" s="83" t="s">
        <v>659</v>
      </c>
      <c r="D214" s="83" t="s">
        <v>660</v>
      </c>
      <c r="E214" s="83" t="s">
        <v>661</v>
      </c>
      <c r="F214" s="83" t="s">
        <v>662</v>
      </c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83" t="s">
        <v>667</v>
      </c>
      <c r="B215" s="83" t="s">
        <v>664</v>
      </c>
      <c r="C215" s="83" t="s">
        <v>665</v>
      </c>
      <c r="D215" s="83">
        <v>179352</v>
      </c>
      <c r="E215" s="83">
        <v>21347.9</v>
      </c>
      <c r="F215" s="83">
        <v>0.9</v>
      </c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83" t="s">
        <v>666</v>
      </c>
      <c r="B216" s="83" t="s">
        <v>664</v>
      </c>
      <c r="C216" s="83" t="s">
        <v>665</v>
      </c>
      <c r="D216" s="83">
        <v>179352</v>
      </c>
      <c r="E216" s="83">
        <v>14678.07</v>
      </c>
      <c r="F216" s="83">
        <v>0.9</v>
      </c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83" t="s">
        <v>663</v>
      </c>
      <c r="B217" s="83" t="s">
        <v>664</v>
      </c>
      <c r="C217" s="83" t="s">
        <v>665</v>
      </c>
      <c r="D217" s="83">
        <v>179352</v>
      </c>
      <c r="E217" s="83">
        <v>1080.5899999999999</v>
      </c>
      <c r="F217" s="83">
        <v>0.9</v>
      </c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5"/>
      <c r="B219" s="83" t="s">
        <v>241</v>
      </c>
      <c r="C219" s="83" t="s">
        <v>668</v>
      </c>
      <c r="D219" s="83" t="s">
        <v>669</v>
      </c>
      <c r="E219" s="83" t="s">
        <v>670</v>
      </c>
      <c r="F219" s="83" t="s">
        <v>671</v>
      </c>
      <c r="G219" s="83" t="s">
        <v>672</v>
      </c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83" t="s">
        <v>673</v>
      </c>
      <c r="B220" s="83" t="s">
        <v>674</v>
      </c>
      <c r="C220" s="83">
        <v>2</v>
      </c>
      <c r="D220" s="83">
        <v>845000</v>
      </c>
      <c r="E220" s="83">
        <v>0.78</v>
      </c>
      <c r="F220" s="83">
        <v>0.33</v>
      </c>
      <c r="G220" s="83">
        <v>0.65</v>
      </c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5"/>
      <c r="B222" s="83" t="s">
        <v>675</v>
      </c>
      <c r="C222" s="83" t="s">
        <v>676</v>
      </c>
      <c r="D222" s="83" t="s">
        <v>677</v>
      </c>
      <c r="E222" s="83" t="s">
        <v>678</v>
      </c>
      <c r="F222" s="83" t="s">
        <v>679</v>
      </c>
      <c r="G222" s="83" t="s">
        <v>680</v>
      </c>
      <c r="H222" s="83" t="s">
        <v>681</v>
      </c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83" t="s">
        <v>682</v>
      </c>
      <c r="B223" s="83">
        <v>182671.5846</v>
      </c>
      <c r="C223" s="83">
        <v>262.75990000000002</v>
      </c>
      <c r="D223" s="83">
        <v>911.90089999999998</v>
      </c>
      <c r="E223" s="83">
        <v>0</v>
      </c>
      <c r="F223" s="83">
        <v>1.8E-3</v>
      </c>
      <c r="G223" s="84">
        <v>4546610</v>
      </c>
      <c r="H223" s="83">
        <v>73299.253200000006</v>
      </c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83" t="s">
        <v>683</v>
      </c>
      <c r="B224" s="83">
        <v>161763.5919</v>
      </c>
      <c r="C224" s="83">
        <v>237.77449999999999</v>
      </c>
      <c r="D224" s="83">
        <v>855.36270000000002</v>
      </c>
      <c r="E224" s="83">
        <v>0</v>
      </c>
      <c r="F224" s="83">
        <v>1.6999999999999999E-3</v>
      </c>
      <c r="G224" s="84">
        <v>4264960</v>
      </c>
      <c r="H224" s="83">
        <v>65438.621299999999</v>
      </c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83" t="s">
        <v>684</v>
      </c>
      <c r="B225" s="83">
        <v>178032.74859999999</v>
      </c>
      <c r="C225" s="83">
        <v>263.09280000000001</v>
      </c>
      <c r="D225" s="83">
        <v>954.59079999999994</v>
      </c>
      <c r="E225" s="83">
        <v>0</v>
      </c>
      <c r="F225" s="83">
        <v>1.9E-3</v>
      </c>
      <c r="G225" s="84">
        <v>4759790</v>
      </c>
      <c r="H225" s="83">
        <v>72166.001799999998</v>
      </c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83" t="s">
        <v>685</v>
      </c>
      <c r="B226" s="83">
        <v>183940.196</v>
      </c>
      <c r="C226" s="83">
        <v>279.99020000000002</v>
      </c>
      <c r="D226" s="83">
        <v>1063.0349000000001</v>
      </c>
      <c r="E226" s="83">
        <v>0</v>
      </c>
      <c r="F226" s="83">
        <v>2.0999999999999999E-3</v>
      </c>
      <c r="G226" s="84">
        <v>5300890</v>
      </c>
      <c r="H226" s="83">
        <v>75409.515599999999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83" t="s">
        <v>387</v>
      </c>
      <c r="B227" s="83">
        <v>199070.4768</v>
      </c>
      <c r="C227" s="83">
        <v>307.43130000000002</v>
      </c>
      <c r="D227" s="83">
        <v>1191.9282000000001</v>
      </c>
      <c r="E227" s="83">
        <v>0</v>
      </c>
      <c r="F227" s="83">
        <v>2.3E-3</v>
      </c>
      <c r="G227" s="84">
        <v>5943810</v>
      </c>
      <c r="H227" s="83">
        <v>82070.814799999993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83" t="s">
        <v>686</v>
      </c>
      <c r="B228" s="83">
        <v>224995.97020000001</v>
      </c>
      <c r="C228" s="83">
        <v>353.44380000000001</v>
      </c>
      <c r="D228" s="83">
        <v>1403.3157000000001</v>
      </c>
      <c r="E228" s="83">
        <v>0</v>
      </c>
      <c r="F228" s="83">
        <v>2.7000000000000001E-3</v>
      </c>
      <c r="G228" s="84">
        <v>6998180</v>
      </c>
      <c r="H228" s="83">
        <v>93380.134399999995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83" t="s">
        <v>687</v>
      </c>
      <c r="B229" s="83">
        <v>245935.2506</v>
      </c>
      <c r="C229" s="83">
        <v>388.76299999999998</v>
      </c>
      <c r="D229" s="83">
        <v>1556.7175</v>
      </c>
      <c r="E229" s="83">
        <v>0</v>
      </c>
      <c r="F229" s="83">
        <v>3.0000000000000001E-3</v>
      </c>
      <c r="G229" s="84">
        <v>7763270</v>
      </c>
      <c r="H229" s="83">
        <v>102322.71550000001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83" t="s">
        <v>688</v>
      </c>
      <c r="B230" s="83">
        <v>242489.51860000001</v>
      </c>
      <c r="C230" s="83">
        <v>382.91140000000001</v>
      </c>
      <c r="D230" s="83">
        <v>1531.1025</v>
      </c>
      <c r="E230" s="83">
        <v>0</v>
      </c>
      <c r="F230" s="83">
        <v>2.8999999999999998E-3</v>
      </c>
      <c r="G230" s="84">
        <v>7635510</v>
      </c>
      <c r="H230" s="83">
        <v>100847.03170000001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83" t="s">
        <v>689</v>
      </c>
      <c r="B231" s="83">
        <v>213697.4798</v>
      </c>
      <c r="C231" s="83">
        <v>334.46339999999998</v>
      </c>
      <c r="D231" s="83">
        <v>1321.2692999999999</v>
      </c>
      <c r="E231" s="83">
        <v>0</v>
      </c>
      <c r="F231" s="83">
        <v>2.5000000000000001E-3</v>
      </c>
      <c r="G231" s="84">
        <v>6588970</v>
      </c>
      <c r="H231" s="83">
        <v>88562.901700000002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83" t="s">
        <v>690</v>
      </c>
      <c r="B232" s="83">
        <v>188897.1972</v>
      </c>
      <c r="C232" s="83">
        <v>290.13319999999999</v>
      </c>
      <c r="D232" s="83">
        <v>1116.0979</v>
      </c>
      <c r="E232" s="83">
        <v>0</v>
      </c>
      <c r="F232" s="83">
        <v>2.0999999999999999E-3</v>
      </c>
      <c r="G232" s="84">
        <v>5565600</v>
      </c>
      <c r="H232" s="83">
        <v>77711.709600000002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83" t="s">
        <v>691</v>
      </c>
      <c r="B233" s="83">
        <v>169547.74249999999</v>
      </c>
      <c r="C233" s="83">
        <v>253.38759999999999</v>
      </c>
      <c r="D233" s="83">
        <v>935.73030000000006</v>
      </c>
      <c r="E233" s="83">
        <v>0</v>
      </c>
      <c r="F233" s="83">
        <v>1.8E-3</v>
      </c>
      <c r="G233" s="84">
        <v>4665880</v>
      </c>
      <c r="H233" s="83">
        <v>69021.116399999999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83" t="s">
        <v>692</v>
      </c>
      <c r="B234" s="83">
        <v>179402.74220000001</v>
      </c>
      <c r="C234" s="83">
        <v>260.92239999999998</v>
      </c>
      <c r="D234" s="83">
        <v>922.50720000000001</v>
      </c>
      <c r="E234" s="83">
        <v>0</v>
      </c>
      <c r="F234" s="83">
        <v>1.8E-3</v>
      </c>
      <c r="G234" s="84">
        <v>4599630</v>
      </c>
      <c r="H234" s="83">
        <v>72285.321299999996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83"/>
      <c r="B235" s="83"/>
      <c r="C235" s="83"/>
      <c r="D235" s="83"/>
      <c r="E235" s="83"/>
      <c r="F235" s="83"/>
      <c r="G235" s="83"/>
      <c r="H235" s="83"/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83" t="s">
        <v>693</v>
      </c>
      <c r="B236" s="84">
        <v>2370440</v>
      </c>
      <c r="C236" s="83">
        <v>3615.0734000000002</v>
      </c>
      <c r="D236" s="83">
        <v>13763.5578</v>
      </c>
      <c r="E236" s="83">
        <v>0</v>
      </c>
      <c r="F236" s="83">
        <v>2.6599999999999999E-2</v>
      </c>
      <c r="G236" s="84">
        <v>68633100</v>
      </c>
      <c r="H236" s="83">
        <v>972515.13740000001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83" t="s">
        <v>694</v>
      </c>
      <c r="B237" s="83">
        <v>161763.5919</v>
      </c>
      <c r="C237" s="83">
        <v>237.77449999999999</v>
      </c>
      <c r="D237" s="83">
        <v>855.36270000000002</v>
      </c>
      <c r="E237" s="83">
        <v>0</v>
      </c>
      <c r="F237" s="83">
        <v>1.6999999999999999E-3</v>
      </c>
      <c r="G237" s="84">
        <v>4264960</v>
      </c>
      <c r="H237" s="83">
        <v>65438.621299999999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83" t="s">
        <v>695</v>
      </c>
      <c r="B238" s="83">
        <v>245935.2506</v>
      </c>
      <c r="C238" s="83">
        <v>388.76299999999998</v>
      </c>
      <c r="D238" s="83">
        <v>1556.7175</v>
      </c>
      <c r="E238" s="83">
        <v>0</v>
      </c>
      <c r="F238" s="83">
        <v>3.0000000000000001E-3</v>
      </c>
      <c r="G238" s="84">
        <v>7763270</v>
      </c>
      <c r="H238" s="83">
        <v>102322.71550000001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5"/>
      <c r="B240" s="83" t="s">
        <v>696</v>
      </c>
      <c r="C240" s="83" t="s">
        <v>697</v>
      </c>
      <c r="D240" s="83" t="s">
        <v>698</v>
      </c>
      <c r="E240" s="83" t="s">
        <v>699</v>
      </c>
      <c r="F240" s="83" t="s">
        <v>700</v>
      </c>
      <c r="G240" s="83" t="s">
        <v>701</v>
      </c>
      <c r="H240" s="83" t="s">
        <v>702</v>
      </c>
      <c r="I240" s="83" t="s">
        <v>703</v>
      </c>
      <c r="J240" s="83" t="s">
        <v>704</v>
      </c>
      <c r="K240" s="83" t="s">
        <v>705</v>
      </c>
      <c r="L240" s="83" t="s">
        <v>706</v>
      </c>
      <c r="M240" s="83" t="s">
        <v>707</v>
      </c>
      <c r="N240" s="83" t="s">
        <v>708</v>
      </c>
      <c r="O240" s="83" t="s">
        <v>709</v>
      </c>
      <c r="P240" s="83" t="s">
        <v>710</v>
      </c>
      <c r="Q240" s="83" t="s">
        <v>711</v>
      </c>
      <c r="R240" s="83" t="s">
        <v>712</v>
      </c>
      <c r="S240" s="83" t="s">
        <v>713</v>
      </c>
    </row>
    <row r="241" spans="1:19">
      <c r="A241" s="83" t="s">
        <v>682</v>
      </c>
      <c r="B241" s="84">
        <v>596624000000</v>
      </c>
      <c r="C241" s="83">
        <v>394987.99800000002</v>
      </c>
      <c r="D241" s="83" t="s">
        <v>850</v>
      </c>
      <c r="E241" s="83">
        <v>177438.022</v>
      </c>
      <c r="F241" s="83">
        <v>92719.3</v>
      </c>
      <c r="G241" s="83">
        <v>37415.487999999998</v>
      </c>
      <c r="H241" s="83">
        <v>0</v>
      </c>
      <c r="I241" s="83">
        <v>22591.917000000001</v>
      </c>
      <c r="J241" s="83">
        <v>11888</v>
      </c>
      <c r="K241" s="83">
        <v>1500.691</v>
      </c>
      <c r="L241" s="83">
        <v>0</v>
      </c>
      <c r="M241" s="83">
        <v>48888.790999999997</v>
      </c>
      <c r="N241" s="83">
        <v>0</v>
      </c>
      <c r="O241" s="83">
        <v>0</v>
      </c>
      <c r="P241" s="83">
        <v>0</v>
      </c>
      <c r="Q241" s="83">
        <v>2545.79</v>
      </c>
      <c r="R241" s="83">
        <v>0</v>
      </c>
      <c r="S241" s="83">
        <v>0</v>
      </c>
    </row>
    <row r="242" spans="1:19">
      <c r="A242" s="83" t="s">
        <v>683</v>
      </c>
      <c r="B242" s="84">
        <v>559666000000</v>
      </c>
      <c r="C242" s="83">
        <v>411855.09</v>
      </c>
      <c r="D242" s="83" t="s">
        <v>757</v>
      </c>
      <c r="E242" s="83">
        <v>177438.022</v>
      </c>
      <c r="F242" s="83">
        <v>92719.3</v>
      </c>
      <c r="G242" s="83">
        <v>37415.487999999998</v>
      </c>
      <c r="H242" s="83">
        <v>0</v>
      </c>
      <c r="I242" s="83">
        <v>39019.938000000002</v>
      </c>
      <c r="J242" s="83">
        <v>11888</v>
      </c>
      <c r="K242" s="83">
        <v>1796.981</v>
      </c>
      <c r="L242" s="83">
        <v>0</v>
      </c>
      <c r="M242" s="83">
        <v>48888.790999999997</v>
      </c>
      <c r="N242" s="83">
        <v>0</v>
      </c>
      <c r="O242" s="83">
        <v>0</v>
      </c>
      <c r="P242" s="83">
        <v>0</v>
      </c>
      <c r="Q242" s="83">
        <v>2688.5709999999999</v>
      </c>
      <c r="R242" s="83">
        <v>0</v>
      </c>
      <c r="S242" s="83">
        <v>0</v>
      </c>
    </row>
    <row r="243" spans="1:19">
      <c r="A243" s="83" t="s">
        <v>684</v>
      </c>
      <c r="B243" s="84">
        <v>624599000000</v>
      </c>
      <c r="C243" s="83">
        <v>437363.99200000003</v>
      </c>
      <c r="D243" s="83" t="s">
        <v>781</v>
      </c>
      <c r="E243" s="83">
        <v>177438.022</v>
      </c>
      <c r="F243" s="83">
        <v>92719.3</v>
      </c>
      <c r="G243" s="83">
        <v>37512.430999999997</v>
      </c>
      <c r="H243" s="83">
        <v>0</v>
      </c>
      <c r="I243" s="83">
        <v>63923.874000000003</v>
      </c>
      <c r="J243" s="83">
        <v>11888</v>
      </c>
      <c r="K243" s="83">
        <v>2178.2919999999999</v>
      </c>
      <c r="L243" s="83">
        <v>0</v>
      </c>
      <c r="M243" s="83">
        <v>48888.790999999997</v>
      </c>
      <c r="N243" s="83">
        <v>0</v>
      </c>
      <c r="O243" s="83">
        <v>0</v>
      </c>
      <c r="P243" s="83">
        <v>0</v>
      </c>
      <c r="Q243" s="83">
        <v>2815.2829999999999</v>
      </c>
      <c r="R243" s="83">
        <v>0</v>
      </c>
      <c r="S243" s="83">
        <v>0</v>
      </c>
    </row>
    <row r="244" spans="1:19">
      <c r="A244" s="83" t="s">
        <v>685</v>
      </c>
      <c r="B244" s="84">
        <v>695604000000</v>
      </c>
      <c r="C244" s="83">
        <v>514498.56400000001</v>
      </c>
      <c r="D244" s="83" t="s">
        <v>782</v>
      </c>
      <c r="E244" s="83">
        <v>177438.022</v>
      </c>
      <c r="F244" s="83">
        <v>92719.3</v>
      </c>
      <c r="G244" s="83">
        <v>38083.610999999997</v>
      </c>
      <c r="H244" s="83">
        <v>0</v>
      </c>
      <c r="I244" s="83">
        <v>139566.28200000001</v>
      </c>
      <c r="J244" s="83">
        <v>11888</v>
      </c>
      <c r="K244" s="83">
        <v>3414.404</v>
      </c>
      <c r="L244" s="83">
        <v>0</v>
      </c>
      <c r="M244" s="83">
        <v>48888.790999999997</v>
      </c>
      <c r="N244" s="83">
        <v>0</v>
      </c>
      <c r="O244" s="83">
        <v>0</v>
      </c>
      <c r="P244" s="83">
        <v>0</v>
      </c>
      <c r="Q244" s="83">
        <v>2500.154</v>
      </c>
      <c r="R244" s="83">
        <v>0</v>
      </c>
      <c r="S244" s="83">
        <v>0</v>
      </c>
    </row>
    <row r="245" spans="1:19">
      <c r="A245" s="83" t="s">
        <v>387</v>
      </c>
      <c r="B245" s="84">
        <v>779970000000</v>
      </c>
      <c r="C245" s="83">
        <v>548088.90899999999</v>
      </c>
      <c r="D245" s="83" t="s">
        <v>768</v>
      </c>
      <c r="E245" s="83">
        <v>177438.022</v>
      </c>
      <c r="F245" s="83">
        <v>92719.3</v>
      </c>
      <c r="G245" s="83">
        <v>38404.512000000002</v>
      </c>
      <c r="H245" s="83">
        <v>0</v>
      </c>
      <c r="I245" s="83">
        <v>171964.46299999999</v>
      </c>
      <c r="J245" s="83">
        <v>11888</v>
      </c>
      <c r="K245" s="83">
        <v>3640.9659999999999</v>
      </c>
      <c r="L245" s="83">
        <v>0</v>
      </c>
      <c r="M245" s="83">
        <v>48888.790999999997</v>
      </c>
      <c r="N245" s="83">
        <v>0</v>
      </c>
      <c r="O245" s="83">
        <v>0</v>
      </c>
      <c r="P245" s="83">
        <v>0</v>
      </c>
      <c r="Q245" s="83">
        <v>3144.855</v>
      </c>
      <c r="R245" s="83">
        <v>0</v>
      </c>
      <c r="S245" s="83">
        <v>0</v>
      </c>
    </row>
    <row r="246" spans="1:19">
      <c r="A246" s="83" t="s">
        <v>686</v>
      </c>
      <c r="B246" s="84">
        <v>918329000000</v>
      </c>
      <c r="C246" s="83">
        <v>674258.20200000005</v>
      </c>
      <c r="D246" s="83" t="s">
        <v>760</v>
      </c>
      <c r="E246" s="83">
        <v>177438.022</v>
      </c>
      <c r="F246" s="83">
        <v>92719.3</v>
      </c>
      <c r="G246" s="83">
        <v>39578.453999999998</v>
      </c>
      <c r="H246" s="83">
        <v>0</v>
      </c>
      <c r="I246" s="83">
        <v>296742.03399999999</v>
      </c>
      <c r="J246" s="83">
        <v>11888</v>
      </c>
      <c r="K246" s="83">
        <v>4415.1260000000002</v>
      </c>
      <c r="L246" s="83">
        <v>0</v>
      </c>
      <c r="M246" s="83">
        <v>48888.790999999997</v>
      </c>
      <c r="N246" s="83">
        <v>0</v>
      </c>
      <c r="O246" s="83">
        <v>0</v>
      </c>
      <c r="P246" s="83">
        <v>0</v>
      </c>
      <c r="Q246" s="83">
        <v>2588.4749999999999</v>
      </c>
      <c r="R246" s="83">
        <v>0</v>
      </c>
      <c r="S246" s="83">
        <v>0</v>
      </c>
    </row>
    <row r="247" spans="1:19">
      <c r="A247" s="83" t="s">
        <v>687</v>
      </c>
      <c r="B247" s="84">
        <v>1018730000000</v>
      </c>
      <c r="C247" s="83">
        <v>664594.57299999997</v>
      </c>
      <c r="D247" s="83" t="s">
        <v>851</v>
      </c>
      <c r="E247" s="83">
        <v>177438.022</v>
      </c>
      <c r="F247" s="83">
        <v>92719.3</v>
      </c>
      <c r="G247" s="83">
        <v>39431.466999999997</v>
      </c>
      <c r="H247" s="83">
        <v>0</v>
      </c>
      <c r="I247" s="83">
        <v>286330.42499999999</v>
      </c>
      <c r="J247" s="83">
        <v>11888</v>
      </c>
      <c r="K247" s="83">
        <v>5303.3119999999999</v>
      </c>
      <c r="L247" s="83">
        <v>0</v>
      </c>
      <c r="M247" s="83">
        <v>48888.790999999997</v>
      </c>
      <c r="N247" s="83">
        <v>0</v>
      </c>
      <c r="O247" s="83">
        <v>0</v>
      </c>
      <c r="P247" s="83">
        <v>0</v>
      </c>
      <c r="Q247" s="83">
        <v>2595.2570000000001</v>
      </c>
      <c r="R247" s="83">
        <v>0</v>
      </c>
      <c r="S247" s="83">
        <v>0</v>
      </c>
    </row>
    <row r="248" spans="1:19">
      <c r="A248" s="83" t="s">
        <v>688</v>
      </c>
      <c r="B248" s="84">
        <v>1001960000000</v>
      </c>
      <c r="C248" s="83">
        <v>632237.19299999997</v>
      </c>
      <c r="D248" s="83" t="s">
        <v>784</v>
      </c>
      <c r="E248" s="83">
        <v>177438.022</v>
      </c>
      <c r="F248" s="83">
        <v>92719.3</v>
      </c>
      <c r="G248" s="83">
        <v>39210.703999999998</v>
      </c>
      <c r="H248" s="83">
        <v>0</v>
      </c>
      <c r="I248" s="83">
        <v>253438.41200000001</v>
      </c>
      <c r="J248" s="83">
        <v>11888</v>
      </c>
      <c r="K248" s="83">
        <v>6041.1210000000001</v>
      </c>
      <c r="L248" s="83">
        <v>0</v>
      </c>
      <c r="M248" s="83">
        <v>48888.790999999997</v>
      </c>
      <c r="N248" s="83">
        <v>0</v>
      </c>
      <c r="O248" s="83">
        <v>0</v>
      </c>
      <c r="P248" s="83">
        <v>0</v>
      </c>
      <c r="Q248" s="83">
        <v>2612.8429999999998</v>
      </c>
      <c r="R248" s="83">
        <v>0</v>
      </c>
      <c r="S248" s="83">
        <v>0</v>
      </c>
    </row>
    <row r="249" spans="1:19">
      <c r="A249" s="83" t="s">
        <v>689</v>
      </c>
      <c r="B249" s="84">
        <v>864632000000</v>
      </c>
      <c r="C249" s="83">
        <v>573141.446</v>
      </c>
      <c r="D249" s="83" t="s">
        <v>715</v>
      </c>
      <c r="E249" s="83">
        <v>177438.022</v>
      </c>
      <c r="F249" s="83">
        <v>92719.3</v>
      </c>
      <c r="G249" s="83">
        <v>38989.824000000001</v>
      </c>
      <c r="H249" s="83">
        <v>0</v>
      </c>
      <c r="I249" s="83">
        <v>195865.035</v>
      </c>
      <c r="J249" s="83">
        <v>11888</v>
      </c>
      <c r="K249" s="83">
        <v>4766.1419999999998</v>
      </c>
      <c r="L249" s="83">
        <v>0</v>
      </c>
      <c r="M249" s="83">
        <v>48888.790999999997</v>
      </c>
      <c r="N249" s="83">
        <v>0</v>
      </c>
      <c r="O249" s="83">
        <v>0</v>
      </c>
      <c r="P249" s="83">
        <v>0</v>
      </c>
      <c r="Q249" s="83">
        <v>2586.3330000000001</v>
      </c>
      <c r="R249" s="83">
        <v>0</v>
      </c>
      <c r="S249" s="83">
        <v>0</v>
      </c>
    </row>
    <row r="250" spans="1:19">
      <c r="A250" s="83" t="s">
        <v>690</v>
      </c>
      <c r="B250" s="84">
        <v>730340000000</v>
      </c>
      <c r="C250" s="83">
        <v>498156.82500000001</v>
      </c>
      <c r="D250" s="83" t="s">
        <v>785</v>
      </c>
      <c r="E250" s="83">
        <v>177438.022</v>
      </c>
      <c r="F250" s="83">
        <v>92719.3</v>
      </c>
      <c r="G250" s="83">
        <v>37985.406000000003</v>
      </c>
      <c r="H250" s="83">
        <v>0</v>
      </c>
      <c r="I250" s="83">
        <v>123440.501</v>
      </c>
      <c r="J250" s="83">
        <v>11888</v>
      </c>
      <c r="K250" s="83">
        <v>3331.0590000000002</v>
      </c>
      <c r="L250" s="83">
        <v>0</v>
      </c>
      <c r="M250" s="83">
        <v>48888.790999999997</v>
      </c>
      <c r="N250" s="83">
        <v>0</v>
      </c>
      <c r="O250" s="83">
        <v>0</v>
      </c>
      <c r="P250" s="83">
        <v>0</v>
      </c>
      <c r="Q250" s="83">
        <v>2465.7460000000001</v>
      </c>
      <c r="R250" s="83">
        <v>0</v>
      </c>
      <c r="S250" s="83">
        <v>0</v>
      </c>
    </row>
    <row r="251" spans="1:19">
      <c r="A251" s="83" t="s">
        <v>691</v>
      </c>
      <c r="B251" s="84">
        <v>612276000000</v>
      </c>
      <c r="C251" s="83">
        <v>424337.37199999997</v>
      </c>
      <c r="D251" s="83" t="s">
        <v>852</v>
      </c>
      <c r="E251" s="83">
        <v>177438.022</v>
      </c>
      <c r="F251" s="83">
        <v>92719.3</v>
      </c>
      <c r="G251" s="83">
        <v>37415.487999999998</v>
      </c>
      <c r="H251" s="83">
        <v>0</v>
      </c>
      <c r="I251" s="83">
        <v>51238.527999999998</v>
      </c>
      <c r="J251" s="83">
        <v>11888</v>
      </c>
      <c r="K251" s="83">
        <v>1990.8620000000001</v>
      </c>
      <c r="L251" s="83">
        <v>0</v>
      </c>
      <c r="M251" s="83">
        <v>48888.790999999997</v>
      </c>
      <c r="N251" s="83">
        <v>0</v>
      </c>
      <c r="O251" s="83">
        <v>0</v>
      </c>
      <c r="P251" s="83">
        <v>0</v>
      </c>
      <c r="Q251" s="83">
        <v>2758.3820000000001</v>
      </c>
      <c r="R251" s="83">
        <v>0</v>
      </c>
      <c r="S251" s="83">
        <v>0</v>
      </c>
    </row>
    <row r="252" spans="1:19">
      <c r="A252" s="83" t="s">
        <v>692</v>
      </c>
      <c r="B252" s="84">
        <v>603582000000</v>
      </c>
      <c r="C252" s="83">
        <v>407941.12</v>
      </c>
      <c r="D252" s="83" t="s">
        <v>786</v>
      </c>
      <c r="E252" s="83">
        <v>177438.022</v>
      </c>
      <c r="F252" s="83">
        <v>92719.3</v>
      </c>
      <c r="G252" s="83">
        <v>37415.487999999998</v>
      </c>
      <c r="H252" s="83">
        <v>0</v>
      </c>
      <c r="I252" s="83">
        <v>35602.192000000003</v>
      </c>
      <c r="J252" s="83">
        <v>11888</v>
      </c>
      <c r="K252" s="83">
        <v>1756.86</v>
      </c>
      <c r="L252" s="83">
        <v>0</v>
      </c>
      <c r="M252" s="83">
        <v>48888.790999999997</v>
      </c>
      <c r="N252" s="83">
        <v>0</v>
      </c>
      <c r="O252" s="83">
        <v>0</v>
      </c>
      <c r="P252" s="83">
        <v>0</v>
      </c>
      <c r="Q252" s="83">
        <v>2232.4670000000001</v>
      </c>
      <c r="R252" s="83">
        <v>0</v>
      </c>
      <c r="S252" s="83">
        <v>0</v>
      </c>
    </row>
    <row r="253" spans="1:19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</row>
    <row r="254" spans="1:19">
      <c r="A254" s="83" t="s">
        <v>693</v>
      </c>
      <c r="B254" s="84">
        <v>9006310000000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>
        <v>0</v>
      </c>
      <c r="M254" s="83"/>
      <c r="N254" s="83">
        <v>0</v>
      </c>
      <c r="O254" s="83">
        <v>0</v>
      </c>
      <c r="P254" s="83">
        <v>0</v>
      </c>
      <c r="Q254" s="83"/>
      <c r="R254" s="83">
        <v>0</v>
      </c>
      <c r="S254" s="83">
        <v>0</v>
      </c>
    </row>
    <row r="255" spans="1:19">
      <c r="A255" s="83" t="s">
        <v>694</v>
      </c>
      <c r="B255" s="84">
        <v>559666000000</v>
      </c>
      <c r="C255" s="83">
        <v>394987.99800000002</v>
      </c>
      <c r="D255" s="83"/>
      <c r="E255" s="83">
        <v>177438.022</v>
      </c>
      <c r="F255" s="83">
        <v>92719.3</v>
      </c>
      <c r="G255" s="83">
        <v>37415.487999999998</v>
      </c>
      <c r="H255" s="83">
        <v>0</v>
      </c>
      <c r="I255" s="83">
        <v>22591.917000000001</v>
      </c>
      <c r="J255" s="83">
        <v>11888</v>
      </c>
      <c r="K255" s="83">
        <v>1500.691</v>
      </c>
      <c r="L255" s="83">
        <v>0</v>
      </c>
      <c r="M255" s="83">
        <v>48888.790999999997</v>
      </c>
      <c r="N255" s="83">
        <v>0</v>
      </c>
      <c r="O255" s="83">
        <v>0</v>
      </c>
      <c r="P255" s="83">
        <v>0</v>
      </c>
      <c r="Q255" s="83">
        <v>2232.4670000000001</v>
      </c>
      <c r="R255" s="83">
        <v>0</v>
      </c>
      <c r="S255" s="83">
        <v>0</v>
      </c>
    </row>
    <row r="256" spans="1:19">
      <c r="A256" s="83" t="s">
        <v>695</v>
      </c>
      <c r="B256" s="84">
        <v>1018730000000</v>
      </c>
      <c r="C256" s="83">
        <v>674258.20200000005</v>
      </c>
      <c r="D256" s="83"/>
      <c r="E256" s="83">
        <v>177438.022</v>
      </c>
      <c r="F256" s="83">
        <v>92719.3</v>
      </c>
      <c r="G256" s="83">
        <v>39578.453999999998</v>
      </c>
      <c r="H256" s="83">
        <v>0</v>
      </c>
      <c r="I256" s="83">
        <v>296742.03399999999</v>
      </c>
      <c r="J256" s="83">
        <v>11888</v>
      </c>
      <c r="K256" s="83">
        <v>6041.1210000000001</v>
      </c>
      <c r="L256" s="83">
        <v>0</v>
      </c>
      <c r="M256" s="83">
        <v>48888.790999999997</v>
      </c>
      <c r="N256" s="83">
        <v>0</v>
      </c>
      <c r="O256" s="83">
        <v>0</v>
      </c>
      <c r="P256" s="83">
        <v>0</v>
      </c>
      <c r="Q256" s="83">
        <v>3144.855</v>
      </c>
      <c r="R256" s="83">
        <v>0</v>
      </c>
      <c r="S256" s="83">
        <v>0</v>
      </c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5"/>
      <c r="B258" s="83" t="s">
        <v>716</v>
      </c>
      <c r="C258" s="83" t="s">
        <v>717</v>
      </c>
      <c r="D258" s="83" t="s">
        <v>132</v>
      </c>
      <c r="E258" s="83" t="s">
        <v>287</v>
      </c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83" t="s">
        <v>718</v>
      </c>
      <c r="B259" s="83">
        <v>230054.02</v>
      </c>
      <c r="C259" s="83">
        <v>57603.06</v>
      </c>
      <c r="D259" s="83">
        <v>0</v>
      </c>
      <c r="E259" s="83">
        <v>287657.08</v>
      </c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83" t="s">
        <v>719</v>
      </c>
      <c r="B260" s="83">
        <v>20.28</v>
      </c>
      <c r="C260" s="83">
        <v>5.08</v>
      </c>
      <c r="D260" s="83">
        <v>0</v>
      </c>
      <c r="E260" s="83">
        <v>25.35</v>
      </c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83" t="s">
        <v>720</v>
      </c>
      <c r="B261" s="83">
        <v>20.28</v>
      </c>
      <c r="C261" s="83">
        <v>5.08</v>
      </c>
      <c r="D261" s="83">
        <v>0</v>
      </c>
      <c r="E261" s="83">
        <v>25.35</v>
      </c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81"/>
      <c r="B262" s="82"/>
      <c r="C262" s="81"/>
      <c r="D262" s="82"/>
      <c r="E262" s="81"/>
      <c r="F262" s="82"/>
      <c r="G262" s="81"/>
    </row>
    <row r="263" spans="1:19">
      <c r="A263" s="81"/>
      <c r="B263" s="82"/>
      <c r="C263" s="81"/>
      <c r="D263" s="82"/>
      <c r="E263" s="81"/>
      <c r="F263" s="82"/>
      <c r="G263" s="81"/>
    </row>
    <row r="264" spans="1:19">
      <c r="A264" s="81"/>
      <c r="B264" s="82"/>
      <c r="C264" s="81"/>
      <c r="D264" s="82"/>
      <c r="E264" s="81"/>
      <c r="F264" s="82"/>
      <c r="G264" s="81"/>
    </row>
    <row r="265" spans="1:19">
      <c r="A265" s="81"/>
      <c r="B265" s="82"/>
      <c r="C265" s="81"/>
      <c r="D265" s="82"/>
      <c r="E265" s="81"/>
      <c r="F265" s="82"/>
      <c r="G265" s="81"/>
    </row>
    <row r="266" spans="1:19">
      <c r="A266" s="81"/>
      <c r="B266" s="82"/>
      <c r="C266" s="81"/>
      <c r="D266" s="82"/>
      <c r="E266" s="81"/>
      <c r="F266" s="82"/>
      <c r="G266" s="81"/>
    </row>
    <row r="267" spans="1:19">
      <c r="A267" s="81"/>
      <c r="B267" s="82"/>
      <c r="C267" s="81"/>
      <c r="D267" s="82"/>
      <c r="E267" s="81"/>
      <c r="F267" s="82"/>
      <c r="G267" s="81"/>
    </row>
    <row r="268" spans="1:19">
      <c r="A268" s="81"/>
      <c r="B268" s="82"/>
      <c r="C268" s="81"/>
      <c r="D268" s="82"/>
      <c r="E268" s="81"/>
      <c r="F268" s="82"/>
      <c r="G268" s="81"/>
    </row>
    <row r="269" spans="1:19">
      <c r="A269" s="81"/>
      <c r="B269" s="82"/>
      <c r="C269" s="81"/>
      <c r="D269" s="82"/>
      <c r="E269" s="81"/>
      <c r="F269" s="82"/>
      <c r="G269" s="81"/>
    </row>
    <row r="270" spans="1:19">
      <c r="A270" s="81"/>
      <c r="B270" s="82"/>
      <c r="C270" s="81"/>
      <c r="D270" s="82"/>
      <c r="E270" s="81"/>
      <c r="F270" s="82"/>
      <c r="G270" s="81"/>
    </row>
    <row r="271" spans="1:19">
      <c r="A271" s="81"/>
      <c r="B271" s="81"/>
      <c r="C271" s="81"/>
      <c r="D271" s="81"/>
      <c r="E271" s="81"/>
      <c r="F271" s="81"/>
      <c r="G271" s="81"/>
    </row>
    <row r="272" spans="1:19">
      <c r="A272" s="81"/>
      <c r="B272" s="82"/>
      <c r="C272" s="81"/>
      <c r="D272" s="82"/>
      <c r="E272" s="81"/>
      <c r="F272" s="82"/>
      <c r="G272" s="81"/>
    </row>
    <row r="273" spans="1:7">
      <c r="A273" s="81"/>
      <c r="B273" s="82"/>
      <c r="C273" s="81"/>
      <c r="D273" s="82"/>
      <c r="E273" s="81"/>
      <c r="F273" s="82"/>
      <c r="G273" s="81"/>
    </row>
    <row r="274" spans="1:7">
      <c r="A274" s="81"/>
      <c r="B274" s="82"/>
      <c r="C274" s="81"/>
      <c r="D274" s="82"/>
      <c r="E274" s="81"/>
      <c r="F274" s="82"/>
      <c r="G274" s="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34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RmLghtSch</vt:lpstr>
      <vt:lpstr>EqpSch</vt:lpstr>
      <vt:lpstr>RmEqpSch</vt:lpstr>
      <vt:lpstr>OccSch</vt:lpstr>
      <vt:lpstr>RmOccSch</vt:lpstr>
      <vt:lpstr>HeatSch</vt:lpstr>
      <vt:lpstr>CoolSch</vt:lpstr>
      <vt:lpstr>Miami!lghotel01miami_9</vt:lpstr>
      <vt:lpstr>Houston!lghotel02houston_9</vt:lpstr>
      <vt:lpstr>Phoenix!lghotel03phoenix_9</vt:lpstr>
      <vt:lpstr>Atlanta!lghotel04atlanta_9</vt:lpstr>
      <vt:lpstr>LosAngeles!lghotel05losangeles_9</vt:lpstr>
      <vt:lpstr>LasVegas!lghotel06lasvegas_9</vt:lpstr>
      <vt:lpstr>SanFrancisco!lghotel07sanfrancisco_9</vt:lpstr>
      <vt:lpstr>Baltimore!lghotel08baltimore_9</vt:lpstr>
      <vt:lpstr>Albuquerque!lghotel09albuquerque_9</vt:lpstr>
      <vt:lpstr>Seattle!lghotel10seattle_9</vt:lpstr>
      <vt:lpstr>Chicago!lghotel11chicago_9</vt:lpstr>
      <vt:lpstr>Boulder!lghotel12boulder_9</vt:lpstr>
      <vt:lpstr>Minneapolis!lghotel13minneapolis_9</vt:lpstr>
      <vt:lpstr>Helena!lghotel14helena_9</vt:lpstr>
      <vt:lpstr>Duluth!lghotel15duluth_9</vt:lpstr>
      <vt:lpstr>Fairbanks!lghotel16fairbanks_9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2008-04-24T21:18:06Z</cp:lastPrinted>
  <dcterms:created xsi:type="dcterms:W3CDTF">2007-11-14T19:26:56Z</dcterms:created>
  <dcterms:modified xsi:type="dcterms:W3CDTF">2010-03-11T23:07:30Z</dcterms:modified>
</cp:coreProperties>
</file>